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updateLinks="never" codeName="ThisWorkbook"/>
  <mc:AlternateContent xmlns:mc="http://schemas.openxmlformats.org/markup-compatibility/2006">
    <mc:Choice Requires="x15">
      <x15ac:absPath xmlns:x15ac="http://schemas.microsoft.com/office/spreadsheetml/2010/11/ac" url="C:\temp\OMB_PSM\REVISED_20230809\"/>
    </mc:Choice>
  </mc:AlternateContent>
  <xr:revisionPtr revIDLastSave="0" documentId="13_ncr:1_{FC02D0DD-C7B3-4E44-8382-2FBA658C6A33}" xr6:coauthVersionLast="47" xr6:coauthVersionMax="47" xr10:uidLastSave="{00000000-0000-0000-0000-000000000000}"/>
  <workbookProtection workbookPassword="C3EB" lockStructure="1"/>
  <bookViews>
    <workbookView xWindow="-120" yWindow="-120" windowWidth="38640" windowHeight="21240" tabRatio="606" xr2:uid="{00000000-000D-0000-FFFF-FFFF00000000}"/>
  </bookViews>
  <sheets>
    <sheet name="Parts1-2" sheetId="11" r:id="rId1"/>
    <sheet name="Parts3-4" sheetId="1" r:id="rId2"/>
    <sheet name="Parts5-6" sheetId="3" r:id="rId3"/>
    <sheet name="Parts7-8" sheetId="4" r:id="rId4"/>
    <sheet name="Part9" sheetId="5" r:id="rId5"/>
    <sheet name="Part10" sheetId="9" r:id="rId6"/>
    <sheet name="Part11" sheetId="8" r:id="rId7"/>
    <sheet name="Picklists" sheetId="12" state="hidden" r:id="rId8"/>
  </sheets>
  <definedNames>
    <definedName name="_VFORM">'Parts1-2'!$A$9</definedName>
    <definedName name="company_address_1_tx">'Parts1-2'!$D$40</definedName>
    <definedName name="company_city_tx">'Parts1-2'!$C$41</definedName>
    <definedName name="company_name_tx">'Parts1-2'!$G$38</definedName>
    <definedName name="company_state_tx">'Parts1-2'!$L$41</definedName>
    <definedName name="company_zip_code">'Parts1-2'!$O$41</definedName>
    <definedName name="company_zip_code_tx">'Parts1-2'!$S$41</definedName>
    <definedName name="company_zip4">'Parts1-2'!$R$41</definedName>
    <definedName name="contact_email_tx">'Parts1-2'!$G$46</definedName>
    <definedName name="contact_fax_tx">'Parts1-2'!$G$45</definedName>
    <definedName name="contact_name_tx">'Parts1-2'!$G$43</definedName>
    <definedName name="contact_telephone">'Parts1-2'!$G$44</definedName>
    <definedName name="contact_telephone_ext">'Parts1-2'!$R$44</definedName>
    <definedName name="contact_telephone_tx">'Parts1-2'!$S$44</definedName>
    <definedName name="contact_title_tx">'Parts1-2'!$P$43</definedName>
    <definedName name="feedstock_comments_tx">Part9!$A$38</definedName>
    <definedName name="id">'Parts1-2'!$H$18</definedName>
    <definedName name="IdChngChk">'Parts1-2'!$Q$20</definedName>
    <definedName name="month">'Parts1-2'!$K$16</definedName>
    <definedName name="new_company_address1_tx">'Parts1-2'!$V$37</definedName>
    <definedName name="new_company_city_tx">'Parts1-2'!$V$38</definedName>
    <definedName name="new_company_contact_email_tx">'Parts1-2'!$V$40</definedName>
    <definedName name="new_company_county_tx">'Parts1-2'!$V$39</definedName>
    <definedName name="new_company_email_tx">'Parts1-2'!$V$43</definedName>
    <definedName name="new_company_fax_tx">'Parts1-2'!$V$42</definedName>
    <definedName name="new_company_name_tx">'Parts1-2'!$V$36</definedName>
    <definedName name="new_company_phone">'Parts1-2'!$V$41</definedName>
    <definedName name="new_company_phone_ext">'Parts1-2'!$Y$41</definedName>
    <definedName name="new_company_phone_tx">'Parts1-2'!$AA$41</definedName>
    <definedName name="new_company_state">'Parts1-2'!$X$39</definedName>
    <definedName name="new_company_state_tx">'Parts1-2'!$AA$39</definedName>
    <definedName name="new_company_zip_tx">'Parts1-2'!$Z$39</definedName>
    <definedName name="op_biodiesel_prod_cap_nb">'Parts5-6'!$F$11</definedName>
    <definedName name="op_fuel_alcohol_prod_cap_nb">'Parts3-4'!$F$11</definedName>
    <definedName name="op_renew_prod_cap_nb">'Parts7-8'!$G$11</definedName>
    <definedName name="P10A_ESIT_138">Part10!$G$16</definedName>
    <definedName name="P10A_ESIT_253">Part10!$G$14</definedName>
    <definedName name="P10A_ESIT_634">Part10!$G$15</definedName>
    <definedName name="P10A_ESOS_138">Part10!$F$16</definedName>
    <definedName name="P10A_ESOS_253">Part10!$F$14</definedName>
    <definedName name="P10A_ESOS_634">Part10!$F$15</definedName>
    <definedName name="P10A_GPRO_138">Part10!$D$16</definedName>
    <definedName name="P10A_INPT_253">Part10!$E$14</definedName>
    <definedName name="P10A_INPT_634">Part10!$E$15</definedName>
    <definedName name="P10A_STKC_138">Part10!$H$16</definedName>
    <definedName name="P10A_STKC_253">Part10!$H$14</definedName>
    <definedName name="P10A_STKC_634">Part10!$H$15</definedName>
    <definedName name="P10B_ESIT_141">Part10!$G$21</definedName>
    <definedName name="P10B_ESOS_141">Part10!$F$21</definedName>
    <definedName name="P10B_GPRO_142">Part10!$D$23</definedName>
    <definedName name="P10B_GPRO_144">Part10!$D$22</definedName>
    <definedName name="P10B_GPRO_445">Part10!$D$24</definedName>
    <definedName name="P10B_INPT_141">Part10!$E$21</definedName>
    <definedName name="P10B_STKC_141">Part10!$H$21</definedName>
    <definedName name="P11_USEL_091">Part11!$I$23</definedName>
    <definedName name="P11_USEL_105">Part11!$I$13</definedName>
    <definedName name="P11_USEL_107">Part11!$I$22</definedName>
    <definedName name="P11_USEL_109">Part11!$I$15</definedName>
    <definedName name="P11_USEL_113">Part11!$I$18</definedName>
    <definedName name="P11_USEL_114">Part11!$I$17</definedName>
    <definedName name="P11_USEL_194">Part11!$I$14</definedName>
    <definedName name="P11_USEL_254">Part11!$I$16</definedName>
    <definedName name="P11_USEL_889">Part11!$I$19</definedName>
    <definedName name="P4_BSOS_118">'Parts3-4'!$D$36</definedName>
    <definedName name="P4_BSOS_138">'Parts3-4'!$D$38</definedName>
    <definedName name="P4_BSOS_139">'Parts3-4'!$D$37</definedName>
    <definedName name="P4_BSOS_149">'Parts3-4'!$D$35</definedName>
    <definedName name="P4_BSOS_170">'Parts3-4'!$D$31</definedName>
    <definedName name="P4_BSOS_171">'Parts3-4'!$D$32</definedName>
    <definedName name="P4_BSOS_172">'Parts3-4'!$D$33</definedName>
    <definedName name="P4_BSOS_173">'Parts3-4'!$D$34</definedName>
    <definedName name="P4_BSOS_190">'Parts3-4'!$D$27</definedName>
    <definedName name="P4_BSOS_195">'Parts3-4'!$D$21</definedName>
    <definedName name="P4_BSOS_197">'Parts3-4'!$D$23</definedName>
    <definedName name="P4_BSOS_198">'Parts3-4'!$D$28</definedName>
    <definedName name="P4_BSOS_219">'Parts3-4'!$D$24</definedName>
    <definedName name="P4_BSOS_220">'Parts3-4'!$D$30</definedName>
    <definedName name="P4_BSOS_221">'Parts3-4'!$D$22</definedName>
    <definedName name="P4_BSOS_238">'Parts3-4'!$D$25</definedName>
    <definedName name="P4_BSOS_911">'Parts3-4'!$D$40</definedName>
    <definedName name="P4_BSOS_998">'Parts3-4'!$D$39</definedName>
    <definedName name="P4_BSOS_999">'Parts3-4'!$D$41</definedName>
    <definedName name="P4_ESIT_118">'Parts3-4'!$M$36</definedName>
    <definedName name="P4_ESIT_138">'Parts3-4'!$M$38</definedName>
    <definedName name="P4_ESIT_139">'Parts3-4'!$M$37</definedName>
    <definedName name="P4_ESIT_149">'Parts3-4'!$M$35</definedName>
    <definedName name="P4_ESIT_170">'Parts3-4'!$M$31</definedName>
    <definedName name="P4_ESIT_171">'Parts3-4'!$M$32</definedName>
    <definedName name="P4_ESIT_172">'Parts3-4'!$M$33</definedName>
    <definedName name="P4_ESIT_173">'Parts3-4'!$M$34</definedName>
    <definedName name="P4_ESIT_190">'Parts3-4'!$M$27</definedName>
    <definedName name="P4_ESIT_195">'Parts3-4'!$M$21</definedName>
    <definedName name="P4_ESIT_197">'Parts3-4'!$M$23</definedName>
    <definedName name="P4_ESIT_198">'Parts3-4'!$M$28</definedName>
    <definedName name="P4_ESIT_219">'Parts3-4'!$M$24</definedName>
    <definedName name="P4_ESIT_220">'Parts3-4'!$M$30</definedName>
    <definedName name="P4_ESIT_221">'Parts3-4'!$M$22</definedName>
    <definedName name="P4_ESIT_238">'Parts3-4'!$M$25</definedName>
    <definedName name="P4_ESIT_911">'Parts3-4'!$M$40</definedName>
    <definedName name="P4_ESIT_998">'Parts3-4'!$M$39</definedName>
    <definedName name="P4_ESIT_999">'Parts3-4'!$M$41</definedName>
    <definedName name="P4_ESOS_118">'Parts3-4'!$K$36</definedName>
    <definedName name="P4_ESOS_138">'Parts3-4'!$K$38</definedName>
    <definedName name="P4_ESOS_139">'Parts3-4'!$K$37</definedName>
    <definedName name="P4_ESOS_149">'Parts3-4'!$K$35</definedName>
    <definedName name="P4_ESOS_170">'Parts3-4'!$K$31</definedName>
    <definedName name="P4_ESOS_171">'Parts3-4'!$K$32</definedName>
    <definedName name="P4_ESOS_172">'Parts3-4'!$K$33</definedName>
    <definedName name="P4_ESOS_173">'Parts3-4'!$K$34</definedName>
    <definedName name="P4_ESOS_190">'Parts3-4'!$K$27</definedName>
    <definedName name="P4_ESOS_195">'Parts3-4'!$K$21</definedName>
    <definedName name="P4_ESOS_197">'Parts3-4'!$K$23</definedName>
    <definedName name="P4_ESOS_198">'Parts3-4'!$K$28</definedName>
    <definedName name="P4_ESOS_219">'Parts3-4'!$K$24</definedName>
    <definedName name="P4_ESOS_220">'Parts3-4'!$K$30</definedName>
    <definedName name="P4_ESOS_221">'Parts3-4'!$K$22</definedName>
    <definedName name="P4_ESOS_238">'Parts3-4'!$K$25</definedName>
    <definedName name="P4_ESOS_911">'Parts3-4'!$K$40</definedName>
    <definedName name="P4_ESOS_998">'Parts3-4'!$K$39</definedName>
    <definedName name="P4_ESOS_999">'Parts3-4'!$K$41</definedName>
    <definedName name="P4_GPRO_118">'Parts3-4'!$H$36</definedName>
    <definedName name="P4_GPRO_138">'Parts3-4'!$H$38</definedName>
    <definedName name="P4_GPRO_139">'Parts3-4'!$H$37</definedName>
    <definedName name="P4_GPRO_149">'Parts3-4'!$H$35</definedName>
    <definedName name="P4_GPRO_170">'Parts3-4'!$H$31</definedName>
    <definedName name="P4_GPRO_171">'Parts3-4'!$H$32</definedName>
    <definedName name="P4_GPRO_172">'Parts3-4'!$H$33</definedName>
    <definedName name="P4_GPRO_173">'Parts3-4'!$H$34</definedName>
    <definedName name="P4_GPRO_190">'Parts3-4'!$H$27</definedName>
    <definedName name="P4_GPRO_198">'Parts3-4'!$H$28</definedName>
    <definedName name="P4_GPRO_220">'Parts3-4'!$H$30</definedName>
    <definedName name="P4_GPRO_911">'Parts3-4'!$H$40</definedName>
    <definedName name="P4_GPRO_998">'Parts3-4'!$H$39</definedName>
    <definedName name="P4_GPRO_999">'Parts3-4'!$H$41</definedName>
    <definedName name="P4_GREC_118">'Parts3-4'!$E$36</definedName>
    <definedName name="P4_GREC_138">'Parts3-4'!$E$38</definedName>
    <definedName name="P4_GREC_139">'Parts3-4'!$E$37</definedName>
    <definedName name="P4_GREC_149">'Parts3-4'!$E$35</definedName>
    <definedName name="P4_GREC_170">'Parts3-4'!$E$31</definedName>
    <definedName name="P4_GREC_171">'Parts3-4'!$E$32</definedName>
    <definedName name="P4_GREC_172">'Parts3-4'!$E$33</definedName>
    <definedName name="P4_GREC_173">'Parts3-4'!$E$34</definedName>
    <definedName name="P4_GREC_190">'Parts3-4'!$E$27</definedName>
    <definedName name="P4_GREC_195">'Parts3-4'!$E$21</definedName>
    <definedName name="P4_GREC_197">'Parts3-4'!$E$23</definedName>
    <definedName name="P4_GREC_198">'Parts3-4'!$E$28</definedName>
    <definedName name="P4_GREC_219">'Parts3-4'!$E$24</definedName>
    <definedName name="P4_GREC_220">'Parts3-4'!$E$30</definedName>
    <definedName name="P4_GREC_221">'Parts3-4'!$E$22</definedName>
    <definedName name="P4_GREC_238">'Parts3-4'!$E$25</definedName>
    <definedName name="P4_GREC_911">'Parts3-4'!$E$40</definedName>
    <definedName name="P4_GREC_998">'Parts3-4'!$E$39</definedName>
    <definedName name="P4_GREC_999">'Parts3-4'!$E$41</definedName>
    <definedName name="P4_INPT_118">'Parts3-4'!$G$36</definedName>
    <definedName name="P4_INPT_138">'Parts3-4'!$G$38</definedName>
    <definedName name="P4_INPT_139">'Parts3-4'!$G$37</definedName>
    <definedName name="P4_INPT_149">'Parts3-4'!$G$35</definedName>
    <definedName name="P4_INPT_170">'Parts3-4'!$G$31</definedName>
    <definedName name="P4_INPT_171">'Parts3-4'!$G$32</definedName>
    <definedName name="P4_INPT_172">'Parts3-4'!$G$33</definedName>
    <definedName name="P4_INPT_173">'Parts3-4'!$G$34</definedName>
    <definedName name="P4_INPT_190">'Parts3-4'!$G$27</definedName>
    <definedName name="P4_INPT_195">'Parts3-4'!$G$21</definedName>
    <definedName name="P4_INPT_197">'Parts3-4'!$G$23</definedName>
    <definedName name="P4_INPT_198">'Parts3-4'!$G$28</definedName>
    <definedName name="P4_INPT_219">'Parts3-4'!$G$24</definedName>
    <definedName name="P4_INPT_220">'Parts3-4'!$G$30</definedName>
    <definedName name="P4_INPT_221">'Parts3-4'!$G$22</definedName>
    <definedName name="P4_INPT_238">'Parts3-4'!$G$25</definedName>
    <definedName name="P4_INPT_911">'Parts3-4'!$G$40</definedName>
    <definedName name="P4_INPT_998">'Parts3-4'!$G$39</definedName>
    <definedName name="P4_INPT_999">'Parts3-4'!$G$41</definedName>
    <definedName name="P4_RBAL_118">'Parts3-4'!$L$36</definedName>
    <definedName name="P4_RBAL_138">'Parts3-4'!$L$38</definedName>
    <definedName name="P4_RBAL_139">'Parts3-4'!$L$37</definedName>
    <definedName name="P4_RBAL_149">'Parts3-4'!$L$35</definedName>
    <definedName name="P4_RBAL_170">'Parts3-4'!$L$31</definedName>
    <definedName name="P4_RBAL_171">'Parts3-4'!$L$32</definedName>
    <definedName name="P4_RBAL_172">'Parts3-4'!$L$33</definedName>
    <definedName name="P4_RBAL_173">'Parts3-4'!$L$34</definedName>
    <definedName name="P4_RBAL_190">'Parts3-4'!$L$27</definedName>
    <definedName name="P4_RBAL_195">'Parts3-4'!$L$21</definedName>
    <definedName name="P4_RBAL_197">'Parts3-4'!$L$23</definedName>
    <definedName name="P4_RBAL_198">'Parts3-4'!$L$28</definedName>
    <definedName name="P4_RBAL_219">'Parts3-4'!$L$24</definedName>
    <definedName name="P4_RBAL_220">'Parts3-4'!$L$30</definedName>
    <definedName name="P4_RBAL_221">'Parts3-4'!$L$22</definedName>
    <definedName name="P4_RBAL_238">'Parts3-4'!$L$25</definedName>
    <definedName name="P4_RBAL_911">'Parts3-4'!$L$40</definedName>
    <definedName name="P4_RBAL_998">'Parts3-4'!$L$39</definedName>
    <definedName name="P4_RBAL_999">'Parts3-4'!$L$41</definedName>
    <definedName name="P4_RFPR_195">'Parts3-4'!$F$21</definedName>
    <definedName name="P4_RFPR_197">'Parts3-4'!$F$23</definedName>
    <definedName name="P4_RFPR_219">'Parts3-4'!$F$24</definedName>
    <definedName name="P4_RFPR_221">'Parts3-4'!$F$22</definedName>
    <definedName name="P4_RFPR_238">'Parts3-4'!$F$25</definedName>
    <definedName name="P4_RFPR_911">'Parts3-4'!$F$40</definedName>
    <definedName name="P4_RFPR_998">'Parts3-4'!$F$39</definedName>
    <definedName name="P4_RFPR_999">'Parts3-4'!$F$41</definedName>
    <definedName name="P4_SHIP_118">'Parts3-4'!$I$36</definedName>
    <definedName name="P4_SHIP_138">'Parts3-4'!$I$38</definedName>
    <definedName name="P4_SHIP_139">'Parts3-4'!$I$37</definedName>
    <definedName name="P4_SHIP_149">'Parts3-4'!$I$35</definedName>
    <definedName name="P4_SHIP_170">'Parts3-4'!$I$31</definedName>
    <definedName name="P4_SHIP_171">'Parts3-4'!$I$32</definedName>
    <definedName name="P4_SHIP_172">'Parts3-4'!$I$33</definedName>
    <definedName name="P4_SHIP_173">'Parts3-4'!$I$34</definedName>
    <definedName name="P4_SHIP_190">'Parts3-4'!$I$27</definedName>
    <definedName name="P4_SHIP_195">'Parts3-4'!$I$21</definedName>
    <definedName name="P4_SHIP_197">'Parts3-4'!$I$23</definedName>
    <definedName name="P4_SHIP_198">'Parts3-4'!$I$28</definedName>
    <definedName name="P4_SHIP_219">'Parts3-4'!$I$24</definedName>
    <definedName name="P4_SHIP_220">'Parts3-4'!$I$30</definedName>
    <definedName name="P4_SHIP_221">'Parts3-4'!$I$22</definedName>
    <definedName name="P4_SHIP_238">'Parts3-4'!$I$25</definedName>
    <definedName name="P4_SHIP_911">'Parts3-4'!$I$40</definedName>
    <definedName name="P4_SHIP_998">'Parts3-4'!$I$39</definedName>
    <definedName name="P4_SHIP_999">'Parts3-4'!$I$41</definedName>
    <definedName name="P4_STKC_118">'Parts3-4'!$N$36</definedName>
    <definedName name="P4_STKC_138">'Parts3-4'!$N$38</definedName>
    <definedName name="P4_STKC_139">'Parts3-4'!$N$37</definedName>
    <definedName name="P4_STKC_149">'Parts3-4'!$N$35</definedName>
    <definedName name="P4_STKC_170">'Parts3-4'!$N$31</definedName>
    <definedName name="P4_STKC_171">'Parts3-4'!$N$32</definedName>
    <definedName name="P4_STKC_172">'Parts3-4'!$N$33</definedName>
    <definedName name="P4_STKC_173">'Parts3-4'!$N$34</definedName>
    <definedName name="P4_STKC_190">'Parts3-4'!$N$27</definedName>
    <definedName name="P4_STKC_195">'Parts3-4'!$N$21</definedName>
    <definedName name="P4_STKC_197">'Parts3-4'!$N$23</definedName>
    <definedName name="P4_STKC_198">'Parts3-4'!$N$28</definedName>
    <definedName name="P4_STKC_219">'Parts3-4'!$N$24</definedName>
    <definedName name="P4_STKC_220">'Parts3-4'!$N$30</definedName>
    <definedName name="P4_STKC_221">'Parts3-4'!$N$22</definedName>
    <definedName name="P4_STKC_238">'Parts3-4'!$N$25</definedName>
    <definedName name="P4_STKC_911">'Parts3-4'!$N$40</definedName>
    <definedName name="P4_STKC_998">'Parts3-4'!$N$39</definedName>
    <definedName name="P4_STKC_999">'Parts3-4'!$N$41</definedName>
    <definedName name="P4_USEL_118">'Parts3-4'!$J$36</definedName>
    <definedName name="P4_USEL_138">'Parts3-4'!$J$38</definedName>
    <definedName name="P4_USEL_139">'Parts3-4'!$J$37</definedName>
    <definedName name="P4_USEL_149">'Parts3-4'!$J$35</definedName>
    <definedName name="P4_USEL_170">'Parts3-4'!$J$31</definedName>
    <definedName name="P4_USEL_171">'Parts3-4'!$J$32</definedName>
    <definedName name="P4_USEL_172">'Parts3-4'!$J$33</definedName>
    <definedName name="P4_USEL_173">'Parts3-4'!$J$34</definedName>
    <definedName name="P4_USEL_190">'Parts3-4'!$J$27</definedName>
    <definedName name="P4_USEL_195">'Parts3-4'!$J$21</definedName>
    <definedName name="P4_USEL_197">'Parts3-4'!$J$23</definedName>
    <definedName name="P4_USEL_198">'Parts3-4'!$J$28</definedName>
    <definedName name="P4_USEL_219">'Parts3-4'!$J$24</definedName>
    <definedName name="P4_USEL_220">'Parts3-4'!$J$30</definedName>
    <definedName name="P4_USEL_221">'Parts3-4'!$J$22</definedName>
    <definedName name="P4_USEL_238">'Parts3-4'!$J$25</definedName>
    <definedName name="P4_USEL_911">'Parts3-4'!$J$40</definedName>
    <definedName name="P4_USEL_998">'Parts3-4'!$J$39</definedName>
    <definedName name="P4_USEL_999">'Parts3-4'!$J$41</definedName>
    <definedName name="P6_BSOS_206">'Parts5-6'!$D$21</definedName>
    <definedName name="P6_BSOS_209">'Parts5-6'!$D$22</definedName>
    <definedName name="P6_BSOS_311">'Parts5-6'!$D$27</definedName>
    <definedName name="P6_BSOS_465">'Parts5-6'!$D$24</definedName>
    <definedName name="P6_BSOS_466">'Parts5-6'!$D$25</definedName>
    <definedName name="P6_BSOS_467">'Parts5-6'!$D$26</definedName>
    <definedName name="P6_BSOS_911">'Parts5-6'!$D$29</definedName>
    <definedName name="P6_BSOS_998">'Parts5-6'!$D$28</definedName>
    <definedName name="P6_BSOS_999">'Parts5-6'!$D$30</definedName>
    <definedName name="P6_ESIT_206">'Parts5-6'!$M$21</definedName>
    <definedName name="P6_ESIT_209">'Parts5-6'!$M$22</definedName>
    <definedName name="P6_ESIT_311">'Parts5-6'!$M$27</definedName>
    <definedName name="P6_ESIT_465">'Parts5-6'!$M$24</definedName>
    <definedName name="P6_ESIT_466">'Parts5-6'!$M$25</definedName>
    <definedName name="P6_ESIT_467">'Parts5-6'!$M$26</definedName>
    <definedName name="P6_ESIT_911">'Parts5-6'!$M$29</definedName>
    <definedName name="P6_ESIT_998">'Parts5-6'!$M$28</definedName>
    <definedName name="P6_ESIT_999">'Parts5-6'!$M$30</definedName>
    <definedName name="P6_ESOS_206">'Parts5-6'!$K$21</definedName>
    <definedName name="P6_ESOS_209">'Parts5-6'!$K$22</definedName>
    <definedName name="P6_ESOS_311">'Parts5-6'!$K$27</definedName>
    <definedName name="P6_ESOS_465">'Parts5-6'!$K$24</definedName>
    <definedName name="P6_ESOS_466">'Parts5-6'!$K$25</definedName>
    <definedName name="P6_ESOS_467">'Parts5-6'!$K$26</definedName>
    <definedName name="P6_ESOS_911">'Parts5-6'!$K$29</definedName>
    <definedName name="P6_ESOS_998">'Parts5-6'!$K$28</definedName>
    <definedName name="P6_ESOS_999">'Parts5-6'!$K$30</definedName>
    <definedName name="P6_GPRO_209">'Parts5-6'!$H$22</definedName>
    <definedName name="P6_GPRO_311">'Parts5-6'!$H$27</definedName>
    <definedName name="P6_GPRO_465">'Parts5-6'!$H$24</definedName>
    <definedName name="P6_GPRO_466">'Parts5-6'!$H$25</definedName>
    <definedName name="P6_GPRO_467">'Parts5-6'!$H$26</definedName>
    <definedName name="P6_GPRO_911">'Parts5-6'!$H$29</definedName>
    <definedName name="P6_GPRO_998">'Parts5-6'!$H$28</definedName>
    <definedName name="P6_GPRO_999">'Parts5-6'!$H$30</definedName>
    <definedName name="P6_GREC_206">'Parts5-6'!$E$21</definedName>
    <definedName name="P6_GREC_209">'Parts5-6'!$E$22</definedName>
    <definedName name="P6_GREC_311">'Parts5-6'!$E$27</definedName>
    <definedName name="P6_GREC_465">'Parts5-6'!$E$24</definedName>
    <definedName name="P6_GREC_466">'Parts5-6'!$E$25</definedName>
    <definedName name="P6_GREC_467">'Parts5-6'!$E$26</definedName>
    <definedName name="P6_GREC_911">'Parts5-6'!$E$29</definedName>
    <definedName name="P6_GREC_998">'Parts5-6'!$E$28</definedName>
    <definedName name="P6_GREC_999">'Parts5-6'!$E$30</definedName>
    <definedName name="P6_INPT_206">'Parts5-6'!$G$21</definedName>
    <definedName name="P6_INPT_209">'Parts5-6'!$G$22</definedName>
    <definedName name="P6_INPT_311">'Parts5-6'!$G$27</definedName>
    <definedName name="P6_INPT_465">'Parts5-6'!$G$24</definedName>
    <definedName name="P6_INPT_466">'Parts5-6'!$G$25</definedName>
    <definedName name="P6_INPT_467">'Parts5-6'!$G$26</definedName>
    <definedName name="P6_INPT_911">'Parts5-6'!$G$29</definedName>
    <definedName name="P6_INPT_998">'Parts5-6'!$G$28</definedName>
    <definedName name="P6_INPT_999">'Parts5-6'!$G$30</definedName>
    <definedName name="P6_RBAL_206">'Parts5-6'!$L$21</definedName>
    <definedName name="P6_RBAL_209">'Parts5-6'!$L$22</definedName>
    <definedName name="P6_RBAL_311">'Parts5-6'!$L$27</definedName>
    <definedName name="P6_RBAL_465">'Parts5-6'!$L$24</definedName>
    <definedName name="P6_RBAL_466">'Parts5-6'!$L$25</definedName>
    <definedName name="P6_RBAL_467">'Parts5-6'!$L$26</definedName>
    <definedName name="P6_RBAL_911">'Parts5-6'!$L$29</definedName>
    <definedName name="P6_RBAL_998">'Parts5-6'!$L$28</definedName>
    <definedName name="P6_RBAL_999">'Parts5-6'!$L$30</definedName>
    <definedName name="P6_RFPR_206">'Parts5-6'!$F$21</definedName>
    <definedName name="P6_RFPR_911">'Parts5-6'!$F$29</definedName>
    <definedName name="P6_RFPR_998">'Parts5-6'!$F$28</definedName>
    <definedName name="P6_RFPR_999">'Parts5-6'!$F$30</definedName>
    <definedName name="P6_SHIP_206">'Parts5-6'!$I$21</definedName>
    <definedName name="P6_SHIP_209">'Parts5-6'!$I$22</definedName>
    <definedName name="P6_SHIP_311">'Parts5-6'!$I$27</definedName>
    <definedName name="P6_SHIP_465">'Parts5-6'!$I$24</definedName>
    <definedName name="P6_SHIP_466">'Parts5-6'!$I$25</definedName>
    <definedName name="P6_SHIP_467">'Parts5-6'!$I$26</definedName>
    <definedName name="P6_SHIP_911">'Parts5-6'!$I$29</definedName>
    <definedName name="P6_SHIP_998">'Parts5-6'!$I$28</definedName>
    <definedName name="P6_SHIP_999">'Parts5-6'!$I$30</definedName>
    <definedName name="P6_STKC_206">'Parts5-6'!$N$21</definedName>
    <definedName name="P6_STKC_209">'Parts5-6'!$N$22</definedName>
    <definedName name="P6_USEL_206">'Parts5-6'!$J$21</definedName>
    <definedName name="P6_USEL_209">'Parts5-6'!$J$22</definedName>
    <definedName name="P6_USEL_311">'Parts5-6'!$J$27</definedName>
    <definedName name="P6_USEL_465">'Parts5-6'!$J$24</definedName>
    <definedName name="P6_USEL_466">'Parts5-6'!$J$25</definedName>
    <definedName name="P6_USEL_467">'Parts5-6'!$J$26</definedName>
    <definedName name="P6_USEL_911">'Parts5-6'!$J$29</definedName>
    <definedName name="P6_USEL_998">'Parts5-6'!$J$28</definedName>
    <definedName name="P6_USEL_999">'Parts5-6'!$J$30</definedName>
    <definedName name="P8_BSOS_118">'Parts7-8'!$D$45</definedName>
    <definedName name="P8_BSOS_138">'Parts7-8'!$D$47</definedName>
    <definedName name="P8_BSOS_139">'Parts7-8'!$D$46</definedName>
    <definedName name="P8_BSOS_141">'Parts7-8'!$D$33</definedName>
    <definedName name="P8_BSOS_149">'Parts7-8'!$D$44</definedName>
    <definedName name="P8_BSOS_170">'Parts7-8'!$D$40</definedName>
    <definedName name="P8_BSOS_171">'Parts7-8'!$D$41</definedName>
    <definedName name="P8_BSOS_172">'Parts7-8'!$D$42</definedName>
    <definedName name="P8_BSOS_173">'Parts7-8'!$D$43</definedName>
    <definedName name="P8_BSOS_180">'Parts7-8'!$D$22</definedName>
    <definedName name="P8_BSOS_181">'Parts7-8'!$D$23</definedName>
    <definedName name="P8_BSOS_182">'Parts7-8'!$D$24</definedName>
    <definedName name="P8_BSOS_183">'Parts7-8'!$D$25</definedName>
    <definedName name="P8_BSOS_184">'Parts7-8'!$D$28</definedName>
    <definedName name="P8_BSOS_185">'Parts7-8'!$D$29</definedName>
    <definedName name="P8_BSOS_186">'Parts7-8'!$D$30</definedName>
    <definedName name="P8_BSOS_187">'Parts7-8'!$D$31</definedName>
    <definedName name="P8_BSOS_205">'Parts7-8'!$D$21</definedName>
    <definedName name="P8_BSOS_208">'Parts7-8'!$D$27</definedName>
    <definedName name="P8_BSOS_213">'Parts7-8'!$D$53</definedName>
    <definedName name="P8_BSOS_219">'Parts7-8'!$D$34</definedName>
    <definedName name="P8_BSOS_220">'Parts7-8'!$D$38</definedName>
    <definedName name="P8_BSOS_252">'Parts7-8'!$D$36</definedName>
    <definedName name="P8_BSOS_253">'Parts7-8'!$D$37</definedName>
    <definedName name="P8_BSOS_311">'Parts7-8'!$D$52</definedName>
    <definedName name="P8_BSOS_465">'Parts7-8'!$D$49</definedName>
    <definedName name="P8_BSOS_466">'Parts7-8'!$D$50</definedName>
    <definedName name="P8_BSOS_467">'Parts7-8'!$D$51</definedName>
    <definedName name="P8_BSOS_911">'Parts7-8'!$D$55</definedName>
    <definedName name="P8_BSOS_998">'Parts7-8'!$D$54</definedName>
    <definedName name="P8_BSOS_999">'Parts7-8'!$D$56</definedName>
    <definedName name="P8_ESIT_118">'Parts7-8'!$M$45</definedName>
    <definedName name="P8_ESIT_138">'Parts7-8'!$M$47</definedName>
    <definedName name="P8_ESIT_139">'Parts7-8'!$M$46</definedName>
    <definedName name="P8_ESIT_141">'Parts7-8'!$M$33</definedName>
    <definedName name="P8_ESIT_149">'Parts7-8'!$M$44</definedName>
    <definedName name="P8_ESIT_170">'Parts7-8'!$M$40</definedName>
    <definedName name="P8_ESIT_171">'Parts7-8'!$M$41</definedName>
    <definedName name="P8_ESIT_172">'Parts7-8'!$M$42</definedName>
    <definedName name="P8_ESIT_173">'Parts7-8'!$M$43</definedName>
    <definedName name="P8_ESIT_180">'Parts7-8'!$M$22</definedName>
    <definedName name="P8_ESIT_181">'Parts7-8'!$M$23</definedName>
    <definedName name="P8_ESIT_182">'Parts7-8'!$M$24</definedName>
    <definedName name="P8_ESIT_183">'Parts7-8'!$M$25</definedName>
    <definedName name="P8_ESIT_184">'Parts7-8'!$M$28</definedName>
    <definedName name="P8_ESIT_185">'Parts7-8'!$M$29</definedName>
    <definedName name="P8_ESIT_186">'Parts7-8'!$M$30</definedName>
    <definedName name="P8_ESIT_187">'Parts7-8'!$M$31</definedName>
    <definedName name="P8_ESIT_205">'Parts7-8'!$M$21</definedName>
    <definedName name="P8_ESIT_208">'Parts7-8'!$M$27</definedName>
    <definedName name="P8_ESIT_213">'Parts7-8'!$M$53</definedName>
    <definedName name="P8_ESIT_219">'Parts7-8'!$M$34</definedName>
    <definedName name="P8_ESIT_220">'Parts7-8'!$M$38</definedName>
    <definedName name="P8_ESIT_252">'Parts7-8'!$M$36</definedName>
    <definedName name="P8_ESIT_253">'Parts7-8'!$M$37</definedName>
    <definedName name="P8_ESIT_311">'Parts7-8'!$M$52</definedName>
    <definedName name="P8_ESIT_465">'Parts7-8'!$M$49</definedName>
    <definedName name="P8_ESIT_466">'Parts7-8'!$M$50</definedName>
    <definedName name="P8_ESIT_467">'Parts7-8'!$M$51</definedName>
    <definedName name="P8_ESIT_911">'Parts7-8'!$M$55</definedName>
    <definedName name="P8_ESIT_998">'Parts7-8'!$M$54</definedName>
    <definedName name="P8_ESIT_999">'Parts7-8'!$M$56</definedName>
    <definedName name="P8_ESOS_118">'Parts7-8'!$K$45</definedName>
    <definedName name="P8_ESOS_138">'Parts7-8'!$K$47</definedName>
    <definedName name="P8_ESOS_139">'Parts7-8'!$K$46</definedName>
    <definedName name="P8_ESOS_141">'Parts7-8'!$K$33</definedName>
    <definedName name="P8_ESOS_149">'Parts7-8'!$K$44</definedName>
    <definedName name="P8_ESOS_170">'Parts7-8'!$K$40</definedName>
    <definedName name="P8_ESOS_171">'Parts7-8'!$K$41</definedName>
    <definedName name="P8_ESOS_172">'Parts7-8'!$K$42</definedName>
    <definedName name="P8_ESOS_173">'Parts7-8'!$K$43</definedName>
    <definedName name="P8_ESOS_180">'Parts7-8'!$K$22</definedName>
    <definedName name="P8_ESOS_181">'Parts7-8'!$K$23</definedName>
    <definedName name="P8_ESOS_182">'Parts7-8'!$K$24</definedName>
    <definedName name="P8_ESOS_183">'Parts7-8'!$K$25</definedName>
    <definedName name="P8_ESOS_184">'Parts7-8'!$K$28</definedName>
    <definedName name="P8_ESOS_185">'Parts7-8'!$K$29</definedName>
    <definedName name="P8_ESOS_186">'Parts7-8'!$K$30</definedName>
    <definedName name="P8_ESOS_187">'Parts7-8'!$K$31</definedName>
    <definedName name="P8_ESOS_205">'Parts7-8'!$K$21</definedName>
    <definedName name="P8_ESOS_208">'Parts7-8'!$K$27</definedName>
    <definedName name="P8_ESOS_213">'Parts7-8'!$K$53</definedName>
    <definedName name="P8_ESOS_219">'Parts7-8'!$K$34</definedName>
    <definedName name="P8_ESOS_220">'Parts7-8'!$K$38</definedName>
    <definedName name="P8_ESOS_252">'Parts7-8'!$K$36</definedName>
    <definedName name="P8_ESOS_253">'Parts7-8'!$K$37</definedName>
    <definedName name="P8_ESOS_311">'Parts7-8'!$K$52</definedName>
    <definedName name="P8_ESOS_465">'Parts7-8'!$K$49</definedName>
    <definedName name="P8_ESOS_466">'Parts7-8'!$K$50</definedName>
    <definedName name="P8_ESOS_467">'Parts7-8'!$K$51</definedName>
    <definedName name="P8_ESOS_911">'Parts7-8'!$K$55</definedName>
    <definedName name="P8_ESOS_998">'Parts7-8'!$K$54</definedName>
    <definedName name="P8_ESOS_999">'Parts7-8'!$K$56</definedName>
    <definedName name="P8_GPRO_118">'Parts7-8'!$H$45</definedName>
    <definedName name="P8_GPRO_138">'Parts7-8'!$H$47</definedName>
    <definedName name="P8_GPRO_139">'Parts7-8'!$H$46</definedName>
    <definedName name="P8_GPRO_141">'Parts7-8'!$H$33</definedName>
    <definedName name="P8_GPRO_149">'Parts7-8'!$H$44</definedName>
    <definedName name="P8_GPRO_170">'Parts7-8'!$H$40</definedName>
    <definedName name="P8_GPRO_171">'Parts7-8'!$H$41</definedName>
    <definedName name="P8_GPRO_172">'Parts7-8'!$H$42</definedName>
    <definedName name="P8_GPRO_173">'Parts7-8'!$H$43</definedName>
    <definedName name="P8_GPRO_184">'Parts7-8'!$H$28</definedName>
    <definedName name="P8_GPRO_185">'Parts7-8'!$H$29</definedName>
    <definedName name="P8_GPRO_186">'Parts7-8'!$H$30</definedName>
    <definedName name="P8_GPRO_187">'Parts7-8'!$H$31</definedName>
    <definedName name="P8_GPRO_208">'Parts7-8'!$H$27</definedName>
    <definedName name="P8_GPRO_213">'Parts7-8'!$H$53</definedName>
    <definedName name="P8_GPRO_219">'Parts7-8'!$H$34</definedName>
    <definedName name="P8_GPRO_220">'Parts7-8'!$H$38</definedName>
    <definedName name="P8_GPRO_252">'Parts7-8'!$H$36</definedName>
    <definedName name="P8_GPRO_253">'Parts7-8'!$H$37</definedName>
    <definedName name="P8_GPRO_311">'Parts7-8'!$H$52</definedName>
    <definedName name="P8_GPRO_465">'Parts7-8'!$H$49</definedName>
    <definedName name="P8_GPRO_466">'Parts7-8'!$H$50</definedName>
    <definedName name="P8_GPRO_467">'Parts7-8'!$H$51</definedName>
    <definedName name="P8_GPRO_911">'Parts7-8'!$H$55</definedName>
    <definedName name="P8_GPRO_998">'Parts7-8'!$H$54</definedName>
    <definedName name="P8_GPRO_999">'Parts7-8'!$H$56</definedName>
    <definedName name="P8_GREC_118">'Parts7-8'!$E$45</definedName>
    <definedName name="P8_GREC_138">'Parts7-8'!$E$47</definedName>
    <definedName name="P8_GREC_139">'Parts7-8'!$E$46</definedName>
    <definedName name="P8_GREC_141">'Parts7-8'!$E$33</definedName>
    <definedName name="P8_GREC_149">'Parts7-8'!$E$44</definedName>
    <definedName name="P8_GREC_170">'Parts7-8'!$E$40</definedName>
    <definedName name="P8_GREC_171">'Parts7-8'!$E$41</definedName>
    <definedName name="P8_GREC_172">'Parts7-8'!$E$42</definedName>
    <definedName name="P8_GREC_173">'Parts7-8'!$E$43</definedName>
    <definedName name="P8_GREC_180">'Parts7-8'!$E$22</definedName>
    <definedName name="P8_GREC_181">'Parts7-8'!$E$23</definedName>
    <definedName name="P8_GREC_182">'Parts7-8'!$E$24</definedName>
    <definedName name="P8_GREC_183">'Parts7-8'!$E$25</definedName>
    <definedName name="P8_GREC_184">'Parts7-8'!$E$28</definedName>
    <definedName name="P8_GREC_185">'Parts7-8'!$E$29</definedName>
    <definedName name="P8_GREC_186">'Parts7-8'!$E$30</definedName>
    <definedName name="P8_GREC_187">'Parts7-8'!$E$31</definedName>
    <definedName name="P8_GREC_205">'Parts7-8'!$E$21</definedName>
    <definedName name="P8_GREC_208">'Parts7-8'!$E$27</definedName>
    <definedName name="P8_GREC_213">'Parts7-8'!$E$53</definedName>
    <definedName name="P8_GREC_219">'Parts7-8'!$E$34</definedName>
    <definedName name="P8_GREC_220">'Parts7-8'!$E$38</definedName>
    <definedName name="P8_GREC_252">'Parts7-8'!$E$36</definedName>
    <definedName name="P8_GREC_253">'Parts7-8'!$E$37</definedName>
    <definedName name="P8_GREC_311">'Parts7-8'!$E$52</definedName>
    <definedName name="P8_GREC_465">'Parts7-8'!$E$49</definedName>
    <definedName name="P8_GREC_466">'Parts7-8'!$E$50</definedName>
    <definedName name="P8_GREC_467">'Parts7-8'!$E$51</definedName>
    <definedName name="P8_GREC_911">'Parts7-8'!$E$55</definedName>
    <definedName name="P8_GREC_998">'Parts7-8'!$E$54</definedName>
    <definedName name="P8_GREC_999">'Parts7-8'!$E$56</definedName>
    <definedName name="P8_INPT_118">'Parts7-8'!$G$45</definedName>
    <definedName name="P8_INPT_138">'Parts7-8'!$G$47</definedName>
    <definedName name="P8_INPT_139">'Parts7-8'!$G$46</definedName>
    <definedName name="P8_INPT_141">'Parts7-8'!$G$33</definedName>
    <definedName name="P8_INPT_149">'Parts7-8'!$G$44</definedName>
    <definedName name="P8_INPT_170">'Parts7-8'!$G$40</definedName>
    <definedName name="P8_INPT_171">'Parts7-8'!$G$41</definedName>
    <definedName name="P8_INPT_172">'Parts7-8'!$G$42</definedName>
    <definedName name="P8_INPT_173">'Parts7-8'!$G$43</definedName>
    <definedName name="P8_INPT_180">'Parts7-8'!$G$22</definedName>
    <definedName name="P8_INPT_181">'Parts7-8'!$G$23</definedName>
    <definedName name="P8_INPT_182">'Parts7-8'!$G$24</definedName>
    <definedName name="P8_INPT_183">'Parts7-8'!$G$25</definedName>
    <definedName name="P8_INPT_184">'Parts7-8'!$G$28</definedName>
    <definedName name="P8_INPT_185">'Parts7-8'!$G$29</definedName>
    <definedName name="P8_INPT_186">'Parts7-8'!$G$30</definedName>
    <definedName name="P8_INPT_187">'Parts7-8'!$G$31</definedName>
    <definedName name="P8_INPT_205">'Parts7-8'!$G$21</definedName>
    <definedName name="P8_INPT_208">'Parts7-8'!$G$27</definedName>
    <definedName name="P8_INPT_213">'Parts7-8'!$G$53</definedName>
    <definedName name="P8_INPT_219">'Parts7-8'!$G$34</definedName>
    <definedName name="P8_INPT_220">'Parts7-8'!$G$38</definedName>
    <definedName name="P8_INPT_252">'Parts7-8'!$G$36</definedName>
    <definedName name="P8_INPT_253">'Parts7-8'!$G$37</definedName>
    <definedName name="P8_INPT_311">'Parts7-8'!$G$52</definedName>
    <definedName name="P8_INPT_465">'Parts7-8'!$G$49</definedName>
    <definedName name="P8_INPT_466">'Parts7-8'!$G$50</definedName>
    <definedName name="P8_INPT_467">'Parts7-8'!$G$51</definedName>
    <definedName name="P8_INPT_911">'Parts7-8'!$G$55</definedName>
    <definedName name="P8_INPT_998">'Parts7-8'!$G$54</definedName>
    <definedName name="P8_INPT_999">'Parts7-8'!$G$56</definedName>
    <definedName name="P8_RBAL_118">'Parts7-8'!$L$45</definedName>
    <definedName name="P8_RBAL_138">'Parts7-8'!$L$47</definedName>
    <definedName name="P8_RBAL_139">'Parts7-8'!$L$46</definedName>
    <definedName name="P8_RBAL_141">'Parts7-8'!$L$33</definedName>
    <definedName name="P8_RBAL_149">'Parts7-8'!$L$44</definedName>
    <definedName name="P8_RBAL_170">'Parts7-8'!$L$40</definedName>
    <definedName name="P8_RBAL_171">'Parts7-8'!$L$41</definedName>
    <definedName name="P8_RBAL_172">'Parts7-8'!$L$42</definedName>
    <definedName name="P8_RBAL_173">'Parts7-8'!$L$43</definedName>
    <definedName name="P8_RBAL_180">'Parts7-8'!$L$22</definedName>
    <definedName name="P8_RBAL_181">'Parts7-8'!$L$23</definedName>
    <definedName name="P8_RBAL_182">'Parts7-8'!$L$24</definedName>
    <definedName name="P8_RBAL_183">'Parts7-8'!$L$25</definedName>
    <definedName name="P8_RBAL_184">'Parts7-8'!$L$28</definedName>
    <definedName name="P8_RBAL_185">'Parts7-8'!$L$29</definedName>
    <definedName name="P8_RBAL_186">'Parts7-8'!$L$30</definedName>
    <definedName name="P8_RBAL_187">'Parts7-8'!$L$31</definedName>
    <definedName name="P8_RBAL_205">'Parts7-8'!$L$21</definedName>
    <definedName name="P8_RBAL_208">'Parts7-8'!$L$27</definedName>
    <definedName name="P8_RBAL_213">'Parts7-8'!$L$53</definedName>
    <definedName name="P8_RBAL_219">'Parts7-8'!$L$34</definedName>
    <definedName name="P8_RBAL_220">'Parts7-8'!$L$38</definedName>
    <definedName name="P8_RBAL_252">'Parts7-8'!$L$36</definedName>
    <definedName name="P8_RBAL_253">'Parts7-8'!$L$37</definedName>
    <definedName name="P8_RBAL_311">'Parts7-8'!$L$52</definedName>
    <definedName name="P8_RBAL_465">'Parts7-8'!$L$49</definedName>
    <definedName name="P8_RBAL_466">'Parts7-8'!$L$50</definedName>
    <definedName name="P8_RBAL_467">'Parts7-8'!$L$51</definedName>
    <definedName name="P8_RBAL_911">'Parts7-8'!$L$55</definedName>
    <definedName name="P8_RBAL_998">'Parts7-8'!$L$54</definedName>
    <definedName name="P8_RBAL_999">'Parts7-8'!$L$56</definedName>
    <definedName name="P8_RFPR_180">'Parts7-8'!$F$22</definedName>
    <definedName name="P8_RFPR_181">'Parts7-8'!$F$23</definedName>
    <definedName name="P8_RFPR_182">'Parts7-8'!$F$24</definedName>
    <definedName name="P8_RFPR_183">'Parts7-8'!$F$25</definedName>
    <definedName name="P8_RFPR_205">'Parts7-8'!$F$21</definedName>
    <definedName name="P8_RFPR_911">'Parts7-8'!$F$55</definedName>
    <definedName name="P8_RFPR_998">'Parts7-8'!$F$54</definedName>
    <definedName name="P8_RFPR_999">'Parts7-8'!$F$56</definedName>
    <definedName name="P8_SHIP_118">'Parts7-8'!$I$45</definedName>
    <definedName name="P8_SHIP_138">'Parts7-8'!$I$47</definedName>
    <definedName name="P8_SHIP_139">'Parts7-8'!$I$46</definedName>
    <definedName name="P8_SHIP_141">'Parts7-8'!$I$33</definedName>
    <definedName name="P8_SHIP_149">'Parts7-8'!$I$44</definedName>
    <definedName name="P8_SHIP_170">'Parts7-8'!$I$40</definedName>
    <definedName name="P8_SHIP_171">'Parts7-8'!$I$41</definedName>
    <definedName name="P8_SHIP_172">'Parts7-8'!$I$42</definedName>
    <definedName name="P8_SHIP_173">'Parts7-8'!$I$43</definedName>
    <definedName name="P8_SHIP_180">'Parts7-8'!$I$22</definedName>
    <definedName name="P8_SHIP_181">'Parts7-8'!$I$23</definedName>
    <definedName name="P8_SHIP_182">'Parts7-8'!$I$24</definedName>
    <definedName name="P8_SHIP_183">'Parts7-8'!$I$25</definedName>
    <definedName name="P8_SHIP_184">'Parts7-8'!$I$28</definedName>
    <definedName name="P8_SHIP_185">'Parts7-8'!$I$29</definedName>
    <definedName name="P8_SHIP_186">'Parts7-8'!$I$30</definedName>
    <definedName name="P8_SHIP_187">'Parts7-8'!$I$31</definedName>
    <definedName name="P8_SHIP_205">'Parts7-8'!$I$21</definedName>
    <definedName name="P8_SHIP_208">'Parts7-8'!$I$27</definedName>
    <definedName name="P8_SHIP_213">'Parts7-8'!$I$53</definedName>
    <definedName name="P8_SHIP_219">'Parts7-8'!$I$34</definedName>
    <definedName name="P8_SHIP_220">'Parts7-8'!$I$38</definedName>
    <definedName name="P8_SHIP_252">'Parts7-8'!$I$36</definedName>
    <definedName name="P8_SHIP_253">'Parts7-8'!$I$37</definedName>
    <definedName name="P8_SHIP_311">'Parts7-8'!$I$52</definedName>
    <definedName name="P8_SHIP_465">'Parts7-8'!$I$49</definedName>
    <definedName name="P8_SHIP_466">'Parts7-8'!$I$50</definedName>
    <definedName name="P8_SHIP_467">'Parts7-8'!$I$51</definedName>
    <definedName name="P8_SHIP_911">'Parts7-8'!$I$55</definedName>
    <definedName name="P8_SHIP_998">'Parts7-8'!$I$54</definedName>
    <definedName name="P8_SHIP_999">'Parts7-8'!$I$56</definedName>
    <definedName name="P8_STKC_118">'Parts7-8'!$N$45</definedName>
    <definedName name="P8_STKC_138">'Parts7-8'!$N$47</definedName>
    <definedName name="P8_STKC_139">'Parts7-8'!$N$46</definedName>
    <definedName name="P8_STKC_141">'Parts7-8'!$N$33</definedName>
    <definedName name="P8_STKC_149">'Parts7-8'!$N$44</definedName>
    <definedName name="P8_STKC_170">'Parts7-8'!$N$40</definedName>
    <definedName name="P8_STKC_171">'Parts7-8'!$N$41</definedName>
    <definedName name="P8_STKC_172">'Parts7-8'!$N$42</definedName>
    <definedName name="P8_STKC_173">'Parts7-8'!$N$43</definedName>
    <definedName name="P8_STKC_180">'Parts7-8'!$N$22</definedName>
    <definedName name="P8_STKC_181">'Parts7-8'!$N$23</definedName>
    <definedName name="P8_STKC_182">'Parts7-8'!$N$24</definedName>
    <definedName name="P8_STKC_183">'Parts7-8'!$N$25</definedName>
    <definedName name="P8_STKC_184">'Parts7-8'!$N$28</definedName>
    <definedName name="P8_STKC_185">'Parts7-8'!$N$29</definedName>
    <definedName name="P8_STKC_186">'Parts7-8'!$N$30</definedName>
    <definedName name="P8_STKC_187">'Parts7-8'!$N$31</definedName>
    <definedName name="P8_STKC_205">'Parts7-8'!$N$21</definedName>
    <definedName name="P8_STKC_208">'Parts7-8'!$N$27</definedName>
    <definedName name="P8_STKC_213">'Parts7-8'!$N$53</definedName>
    <definedName name="P8_STKC_219">'Parts7-8'!$N$34</definedName>
    <definedName name="P8_STKC_220">'Parts7-8'!$N$38</definedName>
    <definedName name="P8_STKC_252">'Parts7-8'!$N$36</definedName>
    <definedName name="P8_STKC_253">'Parts7-8'!$N$37</definedName>
    <definedName name="P8_STKC_311">'Parts7-8'!$N$52</definedName>
    <definedName name="P8_STKC_465">'Parts7-8'!$N$49</definedName>
    <definedName name="P8_STKC_466">'Parts7-8'!$N$50</definedName>
    <definedName name="P8_STKC_467">'Parts7-8'!$N$51</definedName>
    <definedName name="P8_STKC_911">'Parts7-8'!$N$55</definedName>
    <definedName name="P8_STKC_998">'Parts7-8'!$N$54</definedName>
    <definedName name="P8_STKC_999">'Parts7-8'!$N$56</definedName>
    <definedName name="P8_USEL_118">'Parts7-8'!$J$45</definedName>
    <definedName name="P8_USEL_138">'Parts7-8'!$J$47</definedName>
    <definedName name="P8_USEL_139">'Parts7-8'!$J$46</definedName>
    <definedName name="P8_USEL_141">'Parts7-8'!$J$33</definedName>
    <definedName name="P8_USEL_149">'Parts7-8'!$J$44</definedName>
    <definedName name="P8_USEL_170">'Parts7-8'!$J$40</definedName>
    <definedName name="P8_USEL_171">'Parts7-8'!$J$41</definedName>
    <definedName name="P8_USEL_172">'Parts7-8'!$J$42</definedName>
    <definedName name="P8_USEL_173">'Parts7-8'!$J$43</definedName>
    <definedName name="P8_USEL_180">'Parts7-8'!$J$22</definedName>
    <definedName name="P8_USEL_181">'Parts7-8'!$J$23</definedName>
    <definedName name="P8_USEL_182">'Parts7-8'!$J$24</definedName>
    <definedName name="P8_USEL_183">'Parts7-8'!$J$25</definedName>
    <definedName name="P8_USEL_184">'Parts7-8'!$J$28</definedName>
    <definedName name="P8_USEL_185">'Parts7-8'!$J$29</definedName>
    <definedName name="P8_USEL_186">'Parts7-8'!$J$30</definedName>
    <definedName name="P8_USEL_187">'Parts7-8'!$J$31</definedName>
    <definedName name="P8_USEL_205">'Parts7-8'!$J$21</definedName>
    <definedName name="P8_USEL_208">'Parts7-8'!$J$27</definedName>
    <definedName name="P8_USEL_213">'Parts7-8'!$J$53</definedName>
    <definedName name="P8_USEL_219">'Parts7-8'!$J$34</definedName>
    <definedName name="P8_USEL_220">'Parts7-8'!$J$38</definedName>
    <definedName name="P8_USEL_252">'Parts7-8'!$J$36</definedName>
    <definedName name="P8_USEL_253">'Parts7-8'!$J$37</definedName>
    <definedName name="P8_USEL_311">'Parts7-8'!$J$52</definedName>
    <definedName name="P8_USEL_465">'Parts7-8'!$J$49</definedName>
    <definedName name="P8_USEL_466">'Parts7-8'!$J$50</definedName>
    <definedName name="P8_USEL_467">'Parts7-8'!$J$51</definedName>
    <definedName name="P8_USEL_911">'Parts7-8'!$J$55</definedName>
    <definedName name="P8_USEL_998">'Parts7-8'!$J$54</definedName>
    <definedName name="P8_USEL_999">'Parts7-8'!$J$56</definedName>
    <definedName name="P9_INPT_2303">Part9!$G$12</definedName>
    <definedName name="P9_INPT_2306">Part9!$G$13</definedName>
    <definedName name="P9_INPT_2308">Part9!$G$14</definedName>
    <definedName name="P9_INPT_2312">Part9!$G$15</definedName>
    <definedName name="P9_INPT_2399">Part9!$G$16</definedName>
    <definedName name="P9_INPT_2401">Part9!$G$28</definedName>
    <definedName name="P9_INPT_6201">Part9!$G$17</definedName>
    <definedName name="P9_INPT_6399">Part9!$G$36</definedName>
    <definedName name="P9_INPT_7303">Part9!$G$25</definedName>
    <definedName name="P9_INPT_7306">Part9!$G$26</definedName>
    <definedName name="P9_INPT_7399">Part9!$G$27</definedName>
    <definedName name="P9_INPT_8602">Part9!$G$30</definedName>
    <definedName name="P9_INPT_8603">Part9!$G$31</definedName>
    <definedName name="P9_INPT_8604">Part9!$G$32</definedName>
    <definedName name="P9_INPT_8606">Part9!$G$33</definedName>
    <definedName name="P9_INPT_8609">Part9!$G$34</definedName>
    <definedName name="P9_INPT_8699">Part9!$G$35</definedName>
    <definedName name="P9_INPT_9603">Part9!$G$19</definedName>
    <definedName name="P9_INPT_9606">Part9!$G$20</definedName>
    <definedName name="P9_INPT_9609">Part9!$G$21</definedName>
    <definedName name="P9_INPT_9612">Part9!$G$22</definedName>
    <definedName name="P9_INPT_9699">Part9!$G$23</definedName>
    <definedName name="parent_company_name_tx">'Parts1-2'!$G$39</definedName>
    <definedName name="planned_transaction_dt">'Parts1-2'!$W$34</definedName>
    <definedName name="plant_address_tx">'Parts1-2'!$F$31</definedName>
    <definedName name="plant_city_tx">'Parts1-2'!$C$32</definedName>
    <definedName name="plant_contact_email_tx">'Parts1-2'!$G$36</definedName>
    <definedName name="plant_contact_fax_tx">'Parts1-2'!$G$35</definedName>
    <definedName name="plant_contact_name_tx">'Parts1-2'!$H$33</definedName>
    <definedName name="plant_contact_telephone">'Parts1-2'!$G$34</definedName>
    <definedName name="plant_contact_telephone_ext">'Parts1-2'!$R$34</definedName>
    <definedName name="plant_contact_telephone_tx">'Parts1-2'!$S$34</definedName>
    <definedName name="plant_contact_title_tx">'Parts1-2'!$P$33</definedName>
    <definedName name="plant_name_tx">'Parts1-2'!$F$29</definedName>
    <definedName name="plant_operating_status">'Parts1-2'!$V$29</definedName>
    <definedName name="plant_operating_status_tx">'Parts1-2'!$AA$29</definedName>
    <definedName name="plant_state_tx">'Parts1-2'!$L$32</definedName>
    <definedName name="plant_zip">'Parts1-2'!$O$32</definedName>
    <definedName name="plant_zip_tx">'Parts1-2'!$S$32</definedName>
    <definedName name="plant_zip4">'Parts1-2'!$R$32</definedName>
    <definedName name="preparer_address_tx">'Parts1-2'!$D$22</definedName>
    <definedName name="preparer_city_tx">'Parts1-2'!$C$23</definedName>
    <definedName name="preparer_email_tx">'Parts1-2'!$G$26</definedName>
    <definedName name="preparer_fax_tx">'Parts1-2'!$G$25</definedName>
    <definedName name="preparer_name_tx">'Parts1-2'!$G$21</definedName>
    <definedName name="preparer_state_tx">'Parts1-2'!$L$23</definedName>
    <definedName name="preparer_telephone">'Parts1-2'!$G$24</definedName>
    <definedName name="preparer_telephone_ext">'Parts1-2'!$R$24</definedName>
    <definedName name="preparer_telephone_tx">'Parts1-2'!$S$24</definedName>
    <definedName name="preparer_zip">'Parts1-2'!$O$23</definedName>
    <definedName name="preparer_zip_tx">'Parts1-2'!$S$23</definedName>
    <definedName name="preparer_zip4">'Parts1-2'!$R$23</definedName>
    <definedName name="_xlnm.Print_Area" localSheetId="5">Part10!$A$1:$G$24</definedName>
    <definedName name="_xlnm.Print_Area" localSheetId="6">Part11!$A$1:$I$23</definedName>
    <definedName name="_xlnm.Print_Area" localSheetId="4">Part9!$A$1:$G$39</definedName>
    <definedName name="_xlnm.Print_Area" localSheetId="0">'Parts1-2'!$A$1:$AB$62</definedName>
    <definedName name="_xlnm.Print_Area" localSheetId="1">'Parts3-4'!$A$1:$M$41</definedName>
    <definedName name="_xlnm.Print_Area" localSheetId="2">'Parts5-6'!$A$1:$M$30</definedName>
    <definedName name="_xlnm.Print_Area" localSheetId="3">'Parts7-8'!$A$1:$M$57</definedName>
    <definedName name="_xlnm.Print_Titles" localSheetId="3">'Parts7-8'!$1:$17</definedName>
    <definedName name="section_1_comments_tx">'Parts1-2'!$A$54</definedName>
    <definedName name="supervisor_city_tx">'Parts1-2'!$V$19</definedName>
    <definedName name="supervisor_company_address1_tx">'Parts1-2'!$V$18</definedName>
    <definedName name="supervisor_email_tx">'Parts1-2'!$V$22</definedName>
    <definedName name="supervisor_fax_tx">'Parts1-2'!$V$21</definedName>
    <definedName name="supervisor_name_tx">'Parts1-2'!$V$16</definedName>
    <definedName name="supervisor_state_tx">'Parts1-2'!$X$19</definedName>
    <definedName name="supervisor_telephone">'Parts1-2'!$V$20</definedName>
    <definedName name="supervisor_telephone_ext">'Parts1-2'!$Y$20</definedName>
    <definedName name="supervisor_telephone_tx">'Parts1-2'!$AA$20</definedName>
    <definedName name="supervisor_title_tx">'Parts1-2'!$V$17</definedName>
    <definedName name="supervisor_zip_tx">'Parts1-2'!$Z$19</definedName>
    <definedName name="Tbl_NewComp_State_List">Tbl_NewComp_State[PICKLIST_ITEM_VALUE_TX]</definedName>
    <definedName name="Tbl_Plant_Op_Status_Value_List">Tbl_Plant_Op_Status[PICKLIST_ITEM_VALUE_TX]</definedName>
    <definedName name="Tbl_State_Abbr_List">Tbl_State_Abbr[STATE_ABBR]</definedName>
    <definedName name="Version">'Parts1-2'!$AB$7</definedName>
    <definedName name="year">'Parts1-2'!$O$16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9" i="11" l="1"/>
  <c r="AA29" i="11"/>
  <c r="L32" i="1" l="1"/>
  <c r="I3" i="8" l="1"/>
  <c r="G3" i="9"/>
  <c r="G3" i="5"/>
  <c r="M3" i="4"/>
  <c r="M3" i="3"/>
  <c r="M3" i="1"/>
  <c r="A8" i="1" l="1"/>
  <c r="A8" i="3"/>
  <c r="A8" i="4"/>
  <c r="A8" i="5"/>
  <c r="A8" i="9"/>
  <c r="A8" i="8"/>
  <c r="AA41" i="11"/>
  <c r="S44" i="11"/>
  <c r="S34" i="11"/>
  <c r="S24" i="11"/>
  <c r="S41" i="11"/>
  <c r="S32" i="11"/>
  <c r="S23" i="11"/>
  <c r="AA20" i="11"/>
  <c r="J23" i="8" l="1"/>
  <c r="J22" i="8"/>
  <c r="J19" i="8"/>
  <c r="J18" i="8"/>
  <c r="J17" i="8"/>
  <c r="J16" i="8"/>
  <c r="J15" i="8"/>
  <c r="J14" i="8"/>
  <c r="J13" i="8"/>
  <c r="I21" i="9"/>
  <c r="I16" i="9"/>
  <c r="I15" i="9"/>
  <c r="I14" i="9"/>
  <c r="F36" i="5"/>
  <c r="F35" i="5"/>
  <c r="F34" i="5"/>
  <c r="F33" i="5"/>
  <c r="F32" i="5"/>
  <c r="F31" i="5"/>
  <c r="F30" i="5"/>
  <c r="F29" i="5"/>
  <c r="F28" i="5"/>
  <c r="F27" i="5"/>
  <c r="F26" i="5"/>
  <c r="F25" i="5"/>
  <c r="F24" i="5"/>
  <c r="F23" i="5"/>
  <c r="F22" i="5"/>
  <c r="F21" i="5"/>
  <c r="F20" i="5"/>
  <c r="F19" i="5"/>
  <c r="F18" i="5"/>
  <c r="F17" i="5"/>
  <c r="F16" i="5"/>
  <c r="F15" i="5"/>
  <c r="F14" i="5"/>
  <c r="F13" i="5"/>
  <c r="F12" i="5"/>
  <c r="L46" i="4" l="1"/>
  <c r="L45" i="4"/>
  <c r="L44" i="4"/>
  <c r="L43" i="4"/>
  <c r="L42" i="4"/>
  <c r="L41" i="4"/>
  <c r="L40" i="4"/>
  <c r="L47" i="4"/>
  <c r="L51" i="4"/>
  <c r="L50" i="4"/>
  <c r="L49" i="4"/>
  <c r="L52" i="4"/>
  <c r="L53" i="4"/>
  <c r="L37" i="4"/>
  <c r="L36" i="4"/>
  <c r="L34" i="4"/>
  <c r="L33" i="4"/>
  <c r="L31" i="4"/>
  <c r="L30" i="4"/>
  <c r="L29" i="4"/>
  <c r="L28" i="4"/>
  <c r="L27" i="4"/>
  <c r="H54" i="4" l="1"/>
  <c r="G54" i="4"/>
  <c r="L25" i="3"/>
  <c r="H28" i="3"/>
  <c r="G28" i="3"/>
  <c r="L27" i="3"/>
  <c r="L22" i="3"/>
  <c r="L21" i="3"/>
  <c r="L24" i="3"/>
  <c r="H39" i="1"/>
  <c r="G39" i="1"/>
  <c r="L34" i="1"/>
  <c r="L38" i="1"/>
  <c r="L28" i="1"/>
  <c r="L27" i="1"/>
  <c r="L25" i="1"/>
  <c r="L24" i="1"/>
  <c r="L23" i="1"/>
  <c r="L22" i="1"/>
  <c r="L21" i="1"/>
  <c r="L38" i="4" l="1"/>
  <c r="L21" i="4"/>
  <c r="G29" i="3" l="1"/>
  <c r="G30" i="3" s="1"/>
  <c r="L25" i="4"/>
  <c r="L24" i="4"/>
  <c r="L23" i="4"/>
  <c r="L22" i="4"/>
  <c r="L26" i="3"/>
  <c r="L30" i="1"/>
  <c r="L37" i="1"/>
  <c r="L36" i="1"/>
  <c r="L35" i="1"/>
  <c r="L33" i="1"/>
  <c r="L31" i="1"/>
  <c r="G40" i="1" l="1"/>
  <c r="G41" i="1" s="1"/>
  <c r="H40" i="1" l="1"/>
  <c r="H55" i="4" l="1"/>
  <c r="H56" i="4" s="1"/>
  <c r="G55" i="4"/>
  <c r="G56" i="4" s="1"/>
  <c r="H29" i="3"/>
  <c r="H30" i="3" s="1"/>
  <c r="H41" i="1"/>
</calcChain>
</file>

<file path=xl/sharedStrings.xml><?xml version="1.0" encoding="utf-8"?>
<sst xmlns="http://schemas.openxmlformats.org/spreadsheetml/2006/main" count="933" uniqueCount="523">
  <si>
    <t>https://signon.eia.doe.gov/upload/noticeoog.jsp</t>
  </si>
  <si>
    <t>OMB No. 1905-0165</t>
  </si>
  <si>
    <t>FORM EIA-819</t>
  </si>
  <si>
    <t>PART 1.  RESPONDENT IDENTIFICATION DATA</t>
  </si>
  <si>
    <t>Supervisory 
Contact Name:</t>
  </si>
  <si>
    <t>REPORT PERIOD:</t>
  </si>
  <si>
    <t>Month</t>
  </si>
  <si>
    <t>Year</t>
  </si>
  <si>
    <t>Title:</t>
  </si>
  <si>
    <t>EIA ID NUMBER:</t>
  </si>
  <si>
    <t>Address:</t>
  </si>
  <si>
    <t>If any Respondent Identification Data has changed since the last report,  enter an "X" in the box:</t>
  </si>
  <si>
    <t>City:</t>
  </si>
  <si>
    <t>State:</t>
  </si>
  <si>
    <t>Zip:</t>
  </si>
  <si>
    <t xml:space="preserve">   Phone No.:</t>
  </si>
  <si>
    <t>Ext:</t>
  </si>
  <si>
    <t>Preparer Name:</t>
  </si>
  <si>
    <t xml:space="preserve">   Fax No.:</t>
  </si>
  <si>
    <t xml:space="preserve">Address: </t>
  </si>
  <si>
    <t xml:space="preserve">  Email address:</t>
  </si>
  <si>
    <t>-</t>
  </si>
  <si>
    <t>Phone No.:</t>
  </si>
  <si>
    <t>PART 2.   PLANT INFORMATION AND OPERATING STATUS</t>
  </si>
  <si>
    <t>Fax No.:</t>
  </si>
  <si>
    <t>Email address:</t>
  </si>
  <si>
    <t xml:space="preserve"> Type of Plant Operating Status  - Please pick one from the list</t>
  </si>
  <si>
    <t>Plant Name:</t>
  </si>
  <si>
    <t>Plant Address:</t>
  </si>
  <si>
    <t>Plant Contact Name:</t>
  </si>
  <si>
    <t>If there are plans to sell or lease this plant, please provide the following:</t>
  </si>
  <si>
    <t>Planned Date of Transaction:</t>
  </si>
  <si>
    <t>Name of  
New Company:</t>
  </si>
  <si>
    <t>Company Name:</t>
  </si>
  <si>
    <t>Parent Company:</t>
  </si>
  <si>
    <t>County:</t>
  </si>
  <si>
    <t>Contact Email:</t>
  </si>
  <si>
    <t>Company Contact Name:</t>
  </si>
  <si>
    <r>
      <rPr>
        <b/>
        <sz val="14"/>
        <rFont val="Arial"/>
        <family val="2"/>
      </rPr>
      <t>Comments:</t>
    </r>
    <r>
      <rPr>
        <sz val="14"/>
        <rFont val="Arial"/>
        <family val="2"/>
      </rPr>
      <t xml:space="preserve"> Please provide an explanation for any unusual quantities on the report.  Comments are useful for EIA understanding and validation of reported data and they may eliminate the need for EIA to follow-up with questions about your report.  Press ALT+ENTER to separate comments into paragraphs.</t>
    </r>
  </si>
  <si>
    <t>Parts 3 and 4 completed by operators of fuel alcohol production plants</t>
  </si>
  <si>
    <t>PART 3. FUEL ALCOHOL PRODUCTION CAPACITY</t>
  </si>
  <si>
    <t>Operable fuel alcohol production capacity on the first day of the report month (gallons per year)</t>
  </si>
  <si>
    <t>PART 4. FUEL ALCOHOL, DENATURANT, AND GASOLINE PRODUCTION, BLENDING, RECEIPTS, SHIPMENTS, PLANT USE AND LOSS, AND STOCKS (gallons)</t>
  </si>
  <si>
    <t>Product descriptions</t>
  </si>
  <si>
    <t xml:space="preserve">Product code </t>
  </si>
  <si>
    <t>Stocks beginning of month (equal to stocks on-site at end of prior month)</t>
  </si>
  <si>
    <t>Cumulative gallons during the report month</t>
  </si>
  <si>
    <t>Stocks on-site end of current report month</t>
  </si>
  <si>
    <t>Line balance item (auto-calculated, equals zero when row is balanced)</t>
  </si>
  <si>
    <t>Stocks in transit by water, rail, and trucks to the fuel ethanol plant at the end of the current report month</t>
  </si>
  <si>
    <t>Receipts</t>
  </si>
  <si>
    <t>Production from renewable feedstocks (also report feedstocks in part 9)</t>
  </si>
  <si>
    <t>Input to denaturant and product blending</t>
  </si>
  <si>
    <t>Production from denaturant and product blending</t>
  </si>
  <si>
    <t>Shipments</t>
  </si>
  <si>
    <t>Plant use and loss
(include vehicle fuel use)</t>
  </si>
  <si>
    <t>+</t>
  </si>
  <si>
    <t>=</t>
  </si>
  <si>
    <t>stocks_begin</t>
  </si>
  <si>
    <t>receipts</t>
  </si>
  <si>
    <t>prod_renew</t>
  </si>
  <si>
    <t>input_denat</t>
  </si>
  <si>
    <t>prod_denat</t>
  </si>
  <si>
    <t>shipments</t>
  </si>
  <si>
    <t>use</t>
  </si>
  <si>
    <t>stocks_end</t>
  </si>
  <si>
    <t>line_bal</t>
  </si>
  <si>
    <t>stocks_trans</t>
  </si>
  <si>
    <t>stock_chg</t>
  </si>
  <si>
    <t>BSOS</t>
  </si>
  <si>
    <t>GREC</t>
  </si>
  <si>
    <t>RFPR</t>
  </si>
  <si>
    <t>INPT</t>
  </si>
  <si>
    <t>GPRO</t>
  </si>
  <si>
    <t>SHIP</t>
  </si>
  <si>
    <t>USEL</t>
  </si>
  <si>
    <t>ESOS</t>
  </si>
  <si>
    <t>RBAL</t>
  </si>
  <si>
    <t>ESIT</t>
  </si>
  <si>
    <t>STKC</t>
  </si>
  <si>
    <t>Fuel alcohol (excluding denaturants where applicable)</t>
  </si>
  <si>
    <t>Conventional fuel ethanol</t>
  </si>
  <si>
    <t>conv_fuel_eth</t>
  </si>
  <si>
    <t>Advanced fuel ethanol</t>
  </si>
  <si>
    <t>adv_fuel_eth</t>
  </si>
  <si>
    <t>Cellulosic fuel ethanol</t>
  </si>
  <si>
    <t>cell_fuel_eth</t>
  </si>
  <si>
    <t>Biobutanol</t>
  </si>
  <si>
    <t>biobutanol</t>
  </si>
  <si>
    <t>Other fuel alcohol</t>
  </si>
  <si>
    <t>oth_fuel_eth</t>
  </si>
  <si>
    <t>Denatured fuel alcohol</t>
  </si>
  <si>
    <t>Denatured fuel ethanol</t>
  </si>
  <si>
    <t>den_fuel_eth</t>
  </si>
  <si>
    <t>Other denatured fuel alcohol</t>
  </si>
  <si>
    <t>oden_fuel_eth</t>
  </si>
  <si>
    <t>Natural gasoline and Motor fuel</t>
  </si>
  <si>
    <t>Natural gasoline</t>
  </si>
  <si>
    <t>natural_gas</t>
  </si>
  <si>
    <t>Gasoline not blended with ethanol (E0)</t>
  </si>
  <si>
    <t>gas_e0</t>
  </si>
  <si>
    <t>Gasoline blended with ethanol (&gt;E0-E10)</t>
  </si>
  <si>
    <t>gas_e10</t>
  </si>
  <si>
    <t>Gasoline blended with ethanol (&gt;E10-E15)</t>
  </si>
  <si>
    <t>gas_e15</t>
  </si>
  <si>
    <t>Gasoline blended with ethanol (&gt;E15-E50)</t>
  </si>
  <si>
    <t>gas_e50</t>
  </si>
  <si>
    <t>Flex fuel (E85) blended with greater than 50% ethanol</t>
  </si>
  <si>
    <t>flex_e85</t>
  </si>
  <si>
    <t xml:space="preserve">Reformulated Blendstock for Oxygenate Blending (RBOB)  </t>
  </si>
  <si>
    <t>rbob</t>
  </si>
  <si>
    <t xml:space="preserve">Conventional Blendstock for Oxygenate Blending (CBOB) and Sub-Octane Gasoline </t>
  </si>
  <si>
    <t>cbob</t>
  </si>
  <si>
    <t>Motor Gasoline Blending Components</t>
  </si>
  <si>
    <t>mogas</t>
  </si>
  <si>
    <t>Sum of input and production (auto-calculated)</t>
  </si>
  <si>
    <t>Balance item to make input = production (auto-calculated)</t>
  </si>
  <si>
    <t>Total (auto-calculated)</t>
  </si>
  <si>
    <t>Parts 5 and 6 completed by operators of biodiesel production plants</t>
  </si>
  <si>
    <t>PART 5.  BIODIESEL PRODUCTION CAPACITY</t>
  </si>
  <si>
    <t xml:space="preserve">    Operable biodiesel production capacity on the first day of the report month (gallons per year)</t>
  </si>
  <si>
    <t>PART 6:  BIODIESEL, PETROLEUM DIESEL FUEL, OTHER DISTILLATE FUEL OILS, AND KEROSENE PRODUCTION, BLENDING, RECEIPTS, SHIPMENTS, PLANT USE AND LOSS, AND STOCKS</t>
  </si>
  <si>
    <t>Row balance item (auto-calculated, equals zero when row is balanced)</t>
  </si>
  <si>
    <t>Stocks in transit by water, rail, and trucks to the biodiesel plant at the end of the current report month</t>
  </si>
  <si>
    <t>Input to blending</t>
  </si>
  <si>
    <t>Production from blending</t>
  </si>
  <si>
    <t>Plant use and losses</t>
  </si>
  <si>
    <t>Biodiesel including B100 and blends of biodiesel with petroleum diesel fuel containing not less than 51 volume percent biodiesel</t>
  </si>
  <si>
    <t>Biodiesel (B100)</t>
  </si>
  <si>
    <t>Biodiesel blended with petroleum fuels (B51-B99)</t>
  </si>
  <si>
    <t>Petroleum fuels and blends of petroleum fuels with biodiesel where the blend contains less than 51 volume percent biodiesel</t>
  </si>
  <si>
    <t>Petroleum diesel fuel and other distillate fuel oils with not greater than 15 ppm of sulfur</t>
  </si>
  <si>
    <t>Petroleum diesel fuel and other distillate fuel oils with greater than 15 ppm and not greater than 500 ppm of sulfur</t>
  </si>
  <si>
    <t>Petroleum diesel fuel and other distillate fuel oils with greater than 500 ppm of sulfur</t>
  </si>
  <si>
    <t>Kerosene</t>
  </si>
  <si>
    <t>998</t>
  </si>
  <si>
    <t>911</t>
  </si>
  <si>
    <t>999</t>
  </si>
  <si>
    <t>Parts 7 and 8 completed by operators of renewable fuel (except fuel ethanol and biodiesel) production plants</t>
  </si>
  <si>
    <t>Operable renewable fuels production capacity on the first day of the report month (gallons per year)</t>
  </si>
  <si>
    <t>Stocks in transit to the plant by water, rail, and trucks at the end of the current report month</t>
  </si>
  <si>
    <t>Shipment</t>
  </si>
  <si>
    <t>Renewable fuels (not blended with petroleum)</t>
  </si>
  <si>
    <t>Renewable diesel fuel</t>
  </si>
  <si>
    <t>205</t>
  </si>
  <si>
    <t>Renewable heating oil</t>
  </si>
  <si>
    <t>180</t>
  </si>
  <si>
    <t>Renewable jet fuel</t>
  </si>
  <si>
    <t>181</t>
  </si>
  <si>
    <t>Renewable naphtha and gasoline</t>
  </si>
  <si>
    <t>182</t>
  </si>
  <si>
    <t>183</t>
  </si>
  <si>
    <t>Renewable fuel blends containing not less than 51 volume percent of renewable fuels</t>
  </si>
  <si>
    <t>Renewable diesel fuel blended with petroleum</t>
  </si>
  <si>
    <t>208</t>
  </si>
  <si>
    <t>Renewable heating oil blended with petroleum</t>
  </si>
  <si>
    <t>184</t>
  </si>
  <si>
    <t>Renewable jet fuel blended with petroleum</t>
  </si>
  <si>
    <t>185</t>
  </si>
  <si>
    <t>Renewable naphtha and gasoline blended with petroleum</t>
  </si>
  <si>
    <t>186</t>
  </si>
  <si>
    <t>187</t>
  </si>
  <si>
    <t>Fuel alcohol</t>
  </si>
  <si>
    <t>Fuel ethanol</t>
  </si>
  <si>
    <t>141</t>
  </si>
  <si>
    <t>219</t>
  </si>
  <si>
    <t>Natural gas liquids</t>
  </si>
  <si>
    <t>Normal butane</t>
  </si>
  <si>
    <t>252</t>
  </si>
  <si>
    <t>Isobutane</t>
  </si>
  <si>
    <t>253</t>
  </si>
  <si>
    <t>220</t>
  </si>
  <si>
    <t>Motor fuels</t>
  </si>
  <si>
    <t>170</t>
  </si>
  <si>
    <t>Petroleum fuels and blends of petroleum fuels with renewable fuels where the blend contains less than 51 volume percent of renewable fuels</t>
  </si>
  <si>
    <t>465</t>
  </si>
  <si>
    <t>466</t>
  </si>
  <si>
    <t>467</t>
  </si>
  <si>
    <t>311</t>
  </si>
  <si>
    <t>Kerosene-type jet fuel</t>
  </si>
  <si>
    <t>213</t>
  </si>
  <si>
    <t>Part 9 completed by operators of fuel ethanol, biodiesel, and other renewable fuel production plants</t>
  </si>
  <si>
    <t>PART 9.  CONSUMPTION OF FEEDSTOCKS FOR PRODUCTION OF BIOFUEL AND FUEL FROM 
NON-BIOGENIC WASTES
Exclude feedstocks used directly as fuel. Report feedstocks used directly as fuel in part 11</t>
  </si>
  <si>
    <t>Type of feedstock consumed for production of biofuel and renewable fuels (report in pounds)</t>
  </si>
  <si>
    <t>Agriculture and forestry products</t>
  </si>
  <si>
    <t>Prod#</t>
  </si>
  <si>
    <t>Corn</t>
  </si>
  <si>
    <t>2303</t>
  </si>
  <si>
    <t>feedstock_corn_nb</t>
  </si>
  <si>
    <t>Grain sorghum</t>
  </si>
  <si>
    <t>2306</t>
  </si>
  <si>
    <t>feedstock_grain_sorghum_nb</t>
  </si>
  <si>
    <t>Agricultural and forestry residues</t>
  </si>
  <si>
    <t>2308</t>
  </si>
  <si>
    <t>feedstock_agr_forest_resid_nb</t>
  </si>
  <si>
    <t>Dedicated energy crops</t>
  </si>
  <si>
    <t>2312</t>
  </si>
  <si>
    <t>feedstock_dedicated_crop_nb</t>
  </si>
  <si>
    <t>Other agricultural and forestry products (not elsewhere specified or identified)</t>
  </si>
  <si>
    <t>2399</t>
  </si>
  <si>
    <t>feedstock_other_agr_forest_nb</t>
  </si>
  <si>
    <t>Oil from algae</t>
  </si>
  <si>
    <t>6201</t>
  </si>
  <si>
    <t>feedstock_algae_oil_nb</t>
  </si>
  <si>
    <t>Waste oils/fats/greases</t>
  </si>
  <si>
    <t>Poultry</t>
  </si>
  <si>
    <t>9603</t>
  </si>
  <si>
    <t>feedstock_poultry_nb</t>
  </si>
  <si>
    <t>Tallow (beef)</t>
  </si>
  <si>
    <t>9606</t>
  </si>
  <si>
    <t>feedstock_tallow_nb</t>
  </si>
  <si>
    <t>White grease (includes bacon grease)</t>
  </si>
  <si>
    <t>9609</t>
  </si>
  <si>
    <t>feedstock_white_grease_nb</t>
  </si>
  <si>
    <t>Yellow grease (includes used cooking oil)</t>
  </si>
  <si>
    <t>9612</t>
  </si>
  <si>
    <t>feedstock_yellow_grease_nb</t>
  </si>
  <si>
    <t>Other waste oils/fats/greases (not elsewhere specified or identified)</t>
  </si>
  <si>
    <t>9699</t>
  </si>
  <si>
    <t>feedstock_other_waste_oil_nb</t>
  </si>
  <si>
    <t>Recycled feed and waste</t>
  </si>
  <si>
    <t>Municipal solid waste (MSW)</t>
  </si>
  <si>
    <t>7303</t>
  </si>
  <si>
    <t>feedstock_muni_solid_waste_nb</t>
  </si>
  <si>
    <t>Yard and food waste</t>
  </si>
  <si>
    <t>7306</t>
  </si>
  <si>
    <t>feedstock_yard_food_waste_nb</t>
  </si>
  <si>
    <t>Other recycled feed and waste (not elsewhere specified or identified)</t>
  </si>
  <si>
    <t>7399</t>
  </si>
  <si>
    <t>feedstock_other_recycle_nb</t>
  </si>
  <si>
    <t>Biogas</t>
  </si>
  <si>
    <t>2401</t>
  </si>
  <si>
    <t>feedstock_biogas_nb</t>
  </si>
  <si>
    <t>Vegetable oils</t>
  </si>
  <si>
    <t>Canola oil</t>
  </si>
  <si>
    <t>8602</t>
  </si>
  <si>
    <t>feedstock_canola_oil_nb</t>
  </si>
  <si>
    <t>Corn oil</t>
  </si>
  <si>
    <t>8603</t>
  </si>
  <si>
    <t>feedstock_corn_oil_nb</t>
  </si>
  <si>
    <t>Palm oil</t>
  </si>
  <si>
    <t>8604</t>
  </si>
  <si>
    <t>feedstock_palm_oil_nb</t>
  </si>
  <si>
    <t>Sorghum oil</t>
  </si>
  <si>
    <t>8606</t>
  </si>
  <si>
    <t>feedstock_sorghum_oil_nb</t>
  </si>
  <si>
    <t>Soybean oil</t>
  </si>
  <si>
    <t>8609</t>
  </si>
  <si>
    <t>feedstock_soybean_oil_nb</t>
  </si>
  <si>
    <t>Other vegetable oils (not elsewhere specified or identified)</t>
  </si>
  <si>
    <t>8699</t>
  </si>
  <si>
    <t>feedstock_other_oil_nb</t>
  </si>
  <si>
    <t>Other feedstocks not elsewhere specified or identified (specify type of feedstock in comments)</t>
  </si>
  <si>
    <t>6399</t>
  </si>
  <si>
    <t>feedstock_other_nb</t>
  </si>
  <si>
    <t>Comments:</t>
  </si>
  <si>
    <t>feedstock_comments_tx</t>
  </si>
  <si>
    <t>Part 10 completed by non-refinery producers of isooctane and isooctene and producers of fuel oxygenates (except producers of fuel alcohols reported in part 4)</t>
  </si>
  <si>
    <t>Part 10a Production of isooctane and isooctene, and Part 10b production of fuel oxygenates (except fuel alcohols reported in part 4), ethanol input for production of Ethyl Tertiary Butyl Ether, and stocks (barrels)</t>
  </si>
  <si>
    <t>PART 10A:  NON-REFINERY PRODUCTION OF ISOOCTANE AND ISOOCTENE, INPUT OF ISOBUTANE AND ISOBUTYLENE, AND STOCKS</t>
  </si>
  <si>
    <t>Product Descriptions</t>
  </si>
  <si>
    <t>Product Code</t>
  </si>
  <si>
    <t>Production during the month</t>
  </si>
  <si>
    <t>Input of feedstock during the month</t>
  </si>
  <si>
    <t>Stocks on site at the end of the month</t>
  </si>
  <si>
    <t>Stocks in transit to the plant by water, rail, and trucks at the end of the month</t>
  </si>
  <si>
    <t>prod</t>
  </si>
  <si>
    <t>input_feed</t>
  </si>
  <si>
    <t>no_ref_isobuta</t>
  </si>
  <si>
    <t>Isobutylene</t>
  </si>
  <si>
    <t>no_ref_isobuty</t>
  </si>
  <si>
    <t>634</t>
  </si>
  <si>
    <t>Isooctane and isooctene</t>
  </si>
  <si>
    <t>no_ref_isooct</t>
  </si>
  <si>
    <t>138</t>
  </si>
  <si>
    <t>PART 10B:  PRODUCTION OF FUEL OXYGENATES (EXCEPT FUEL ALCOHOL REPORTED IN PART 4), ETHANOL INPUT AS FEEDSTOCK, AND STOCKS</t>
  </si>
  <si>
    <t>Fuel oxygenates</t>
  </si>
  <si>
    <t>Ethanol (consumed as feedstock)</t>
  </si>
  <si>
    <t>fuel_ox_eth</t>
  </si>
  <si>
    <t>Methyl Tertiary Butyl Ether (MTBE)</t>
  </si>
  <si>
    <t>fuel_ox_mbte</t>
  </si>
  <si>
    <t>144</t>
  </si>
  <si>
    <t>Ethyl Tertiary Butyl Ether (ETBE)</t>
  </si>
  <si>
    <t>fuel_ox_etbe</t>
  </si>
  <si>
    <t>142</t>
  </si>
  <si>
    <t>Other fuel oxygenates (except fuel alcohols produced from renewable feedstocks and reported in Part 4)</t>
  </si>
  <si>
    <t>fuel_ox_other</t>
  </si>
  <si>
    <t>445</t>
  </si>
  <si>
    <t>Part 11 completed annually (normally in March) by all plant operators reporting on Form EIA-819</t>
  </si>
  <si>
    <r>
      <rPr>
        <b/>
        <sz val="14"/>
        <color theme="1"/>
        <rFont val="Arial"/>
        <family val="2"/>
      </rPr>
      <t>PART 11.  ANNUAL FUELS AND FEEDSTOCKS CONSUMED FOR PLANT OPERATIONS.</t>
    </r>
    <r>
      <rPr>
        <b/>
        <sz val="14"/>
        <color theme="1"/>
        <rFont val="Calibri"/>
        <family val="2"/>
        <scheme val="minor"/>
      </rPr>
      <t xml:space="preserve">
</t>
    </r>
    <r>
      <rPr>
        <sz val="12"/>
        <color theme="1"/>
        <rFont val="Arial"/>
        <family val="2"/>
      </rPr>
      <t>Exclude feedstocks consumed for production of fuels and reported monthly in Part 9. Report annual quantities of fuel and feedstock consumed for plant operations for the prior calendar year or for the part of the prior calendar year when your company operated the plant. Use reporting units indicated on each fuel or feedstock line.</t>
    </r>
  </si>
  <si>
    <t>Products consumed as fuel for plant operation</t>
  </si>
  <si>
    <t>Units</t>
  </si>
  <si>
    <t>Quantity</t>
  </si>
  <si>
    <t>Natural gas (include all natural gas used as fuel including for combined heat and power)</t>
  </si>
  <si>
    <t>105</t>
  </si>
  <si>
    <t>standard cubic feet</t>
  </si>
  <si>
    <t>plant_op_fuel_natural_gas_nb</t>
  </si>
  <si>
    <t>Biogas (include all biogas used as fuel including for combined heat and power)</t>
  </si>
  <si>
    <t>plant_op_fuel_biogas_nb</t>
  </si>
  <si>
    <t>Coal</t>
  </si>
  <si>
    <t>109</t>
  </si>
  <si>
    <t>short tons</t>
  </si>
  <si>
    <t>plant_op_fuel_coal_nb</t>
  </si>
  <si>
    <t>Liquefied Petroleum Gases (propane, normal butane, and isobutane)</t>
  </si>
  <si>
    <t>gallons</t>
  </si>
  <si>
    <t>plant_op_fuel_lpg_nb</t>
  </si>
  <si>
    <t>Purchased electricity</t>
  </si>
  <si>
    <t>114</t>
  </si>
  <si>
    <t>kilowatt hours</t>
  </si>
  <si>
    <t>plant_op_fuel_purch_elec_nb</t>
  </si>
  <si>
    <t>Purchased steam</t>
  </si>
  <si>
    <t>113</t>
  </si>
  <si>
    <t>pounds</t>
  </si>
  <si>
    <t>plant_op_fuel_purch_steam_nb</t>
  </si>
  <si>
    <t>Other fuels including renewable fuels (e.g., crop/forestry residue)</t>
  </si>
  <si>
    <t>plant_op_fuel_other_nb</t>
  </si>
  <si>
    <t>Feedstocks consumed for plant operations</t>
  </si>
  <si>
    <t>Reporting units</t>
  </si>
  <si>
    <t>Natural gas for use as hydrogen feedstock</t>
  </si>
  <si>
    <t>107</t>
  </si>
  <si>
    <t>plant_op_fuel_hydrogen_nb</t>
  </si>
  <si>
    <t>Purchased hydrogen</t>
  </si>
  <si>
    <t>091</t>
  </si>
  <si>
    <t>plant_op_fuel_purch_hydro_nb</t>
  </si>
  <si>
    <t>Plant Operating Status</t>
  </si>
  <si>
    <t>PICKLIST_ID</t>
  </si>
  <si>
    <t>PICKLIST_TX</t>
  </si>
  <si>
    <t>PICKLIST_ITEM_SEQ_NB</t>
  </si>
  <si>
    <t>PICKLIST_ITEM_ID</t>
  </si>
  <si>
    <t>PICKLIST_ITEM_VALUE_TX</t>
  </si>
  <si>
    <t>RADIO_BUTTON</t>
  </si>
  <si>
    <t>Type_of_Plant_Operating_Status_819</t>
  </si>
  <si>
    <t>Active</t>
  </si>
  <si>
    <t>Temporarily Inactive</t>
  </si>
  <si>
    <t>Permanently Ceased Operation</t>
  </si>
  <si>
    <t>Sold to Another Company</t>
  </si>
  <si>
    <t>Leased to Another Company</t>
  </si>
  <si>
    <t>State Names Sorted (not used)</t>
  </si>
  <si>
    <t>State Abbreviations Sorted (used)</t>
  </si>
  <si>
    <t>STATE_ABBR</t>
  </si>
  <si>
    <t>STATE_NAME</t>
  </si>
  <si>
    <t xml:space="preserve">State </t>
  </si>
  <si>
    <t>AL</t>
  </si>
  <si>
    <t xml:space="preserve">Alabama </t>
  </si>
  <si>
    <t>AK</t>
  </si>
  <si>
    <t xml:space="preserve">Alaska </t>
  </si>
  <si>
    <t>AZ</t>
  </si>
  <si>
    <t xml:space="preserve">Arizona </t>
  </si>
  <si>
    <t>AR</t>
  </si>
  <si>
    <t xml:space="preserve">Arkansas </t>
  </si>
  <si>
    <t>CA</t>
  </si>
  <si>
    <t xml:space="preserve">California </t>
  </si>
  <si>
    <t>CN</t>
  </si>
  <si>
    <t>Canada</t>
  </si>
  <si>
    <t>CO</t>
  </si>
  <si>
    <t xml:space="preserve">Colorado </t>
  </si>
  <si>
    <t>CT</t>
  </si>
  <si>
    <t xml:space="preserve">Connecticut </t>
  </si>
  <si>
    <t>DE</t>
  </si>
  <si>
    <t xml:space="preserve">Delaware </t>
  </si>
  <si>
    <t>DC</t>
  </si>
  <si>
    <t>District of Columbia</t>
  </si>
  <si>
    <t>FL</t>
  </si>
  <si>
    <t xml:space="preserve">Florida </t>
  </si>
  <si>
    <t>GA</t>
  </si>
  <si>
    <t xml:space="preserve">Georgia </t>
  </si>
  <si>
    <t>HI</t>
  </si>
  <si>
    <t xml:space="preserve">Hawaii </t>
  </si>
  <si>
    <t>ID</t>
  </si>
  <si>
    <t xml:space="preserve">Idaho </t>
  </si>
  <si>
    <t>IA</t>
  </si>
  <si>
    <t>IL</t>
  </si>
  <si>
    <t xml:space="preserve">Illinois </t>
  </si>
  <si>
    <t>IN</t>
  </si>
  <si>
    <t xml:space="preserve">Indiana </t>
  </si>
  <si>
    <t xml:space="preserve">Iowa </t>
  </si>
  <si>
    <t>KS</t>
  </si>
  <si>
    <t xml:space="preserve">Kansas </t>
  </si>
  <si>
    <t>KY</t>
  </si>
  <si>
    <t xml:space="preserve">Kentucky </t>
  </si>
  <si>
    <t>LA</t>
  </si>
  <si>
    <t xml:space="preserve">Louisiana </t>
  </si>
  <si>
    <t>ME</t>
  </si>
  <si>
    <t xml:space="preserve">Maine </t>
  </si>
  <si>
    <t>MA</t>
  </si>
  <si>
    <t>MD</t>
  </si>
  <si>
    <t xml:space="preserve">Maryland </t>
  </si>
  <si>
    <t xml:space="preserve">Massachusetts </t>
  </si>
  <si>
    <t>MI</t>
  </si>
  <si>
    <t xml:space="preserve">Michigan </t>
  </si>
  <si>
    <t>MN</t>
  </si>
  <si>
    <t xml:space="preserve">Minnesota </t>
  </si>
  <si>
    <t>MS</t>
  </si>
  <si>
    <t xml:space="preserve">Mississippi </t>
  </si>
  <si>
    <t>MO</t>
  </si>
  <si>
    <t xml:space="preserve">Missouri </t>
  </si>
  <si>
    <t>MT</t>
  </si>
  <si>
    <t xml:space="preserve">Montana </t>
  </si>
  <si>
    <t>NE</t>
  </si>
  <si>
    <t xml:space="preserve">Nebraska </t>
  </si>
  <si>
    <t>NC</t>
  </si>
  <si>
    <t>NV</t>
  </si>
  <si>
    <t xml:space="preserve">Nevada </t>
  </si>
  <si>
    <t>ND</t>
  </si>
  <si>
    <t>NH</t>
  </si>
  <si>
    <t xml:space="preserve">New Hampshire </t>
  </si>
  <si>
    <t>NJ</t>
  </si>
  <si>
    <t xml:space="preserve">New Jersey </t>
  </si>
  <si>
    <t>NM</t>
  </si>
  <si>
    <t xml:space="preserve">New Mexico </t>
  </si>
  <si>
    <t>NY</t>
  </si>
  <si>
    <t xml:space="preserve">New York </t>
  </si>
  <si>
    <t xml:space="preserve">North Carolina </t>
  </si>
  <si>
    <t xml:space="preserve">North Dakota </t>
  </si>
  <si>
    <t>OH</t>
  </si>
  <si>
    <t xml:space="preserve">Ohio </t>
  </si>
  <si>
    <t>OK</t>
  </si>
  <si>
    <t xml:space="preserve">Oklahoma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</si>
  <si>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</si>
  <si>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</si>
  <si>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</si>
  <si>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</si>
  <si>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</si>
  <si>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</si>
  <si>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</si>
  <si>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</si>
  <si>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</si>
  <si>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</si>
  <si>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</si>
  <si>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</si>
  <si>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</si>
  <si>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</si>
  <si>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</si>
  <si>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</si>
  <si>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</si>
  <si>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</si>
  <si>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</si>
  <si>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</si>
  <si>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</si>
  <si>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</si>
  <si>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</si>
  <si>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</si>
  <si>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</si>
  <si>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</si>
  <si>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</si>
  <si>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</si>
  <si>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</si>
  <si>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</si>
  <si>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New Compnay:  State Pick list</t>
  </si>
  <si>
    <t>FORM_FIELD_ID</t>
  </si>
  <si>
    <t>FORM_FIELD_TX</t>
  </si>
  <si>
    <t>PICKLIST_ITEM_TX</t>
  </si>
  <si>
    <t>new_company_state_tx</t>
  </si>
  <si>
    <t>states_819</t>
  </si>
  <si>
    <t>state_al</t>
  </si>
  <si>
    <t>state_ak</t>
  </si>
  <si>
    <t>state_ar</t>
  </si>
  <si>
    <t>state_az</t>
  </si>
  <si>
    <t>state_ca</t>
  </si>
  <si>
    <t>state_co</t>
  </si>
  <si>
    <t>state_ct</t>
  </si>
  <si>
    <t>state_de</t>
  </si>
  <si>
    <t>state_dc</t>
  </si>
  <si>
    <t>state_fl</t>
  </si>
  <si>
    <t>state_ga</t>
  </si>
  <si>
    <t>state_hi</t>
  </si>
  <si>
    <t>state_id</t>
  </si>
  <si>
    <t>state_il</t>
  </si>
  <si>
    <t>state_in</t>
  </si>
  <si>
    <t>state_ia</t>
  </si>
  <si>
    <t>state_ks</t>
  </si>
  <si>
    <t>state_ky</t>
  </si>
  <si>
    <t>state_la</t>
  </si>
  <si>
    <t>state_me</t>
  </si>
  <si>
    <t>state_md</t>
  </si>
  <si>
    <t>state_ma</t>
  </si>
  <si>
    <t>state_mi</t>
  </si>
  <si>
    <t>state_mn</t>
  </si>
  <si>
    <t>state_ms</t>
  </si>
  <si>
    <t>state_mo</t>
  </si>
  <si>
    <t>state_mt</t>
  </si>
  <si>
    <t>state_ne</t>
  </si>
  <si>
    <t>state_nv</t>
  </si>
  <si>
    <t>state_nh</t>
  </si>
  <si>
    <t>state_nj</t>
  </si>
  <si>
    <t>state_nm</t>
  </si>
  <si>
    <t>state_ny</t>
  </si>
  <si>
    <t>state_nc</t>
  </si>
  <si>
    <t>state_nd</t>
  </si>
  <si>
    <t>state_oh</t>
  </si>
  <si>
    <t>state_ok</t>
  </si>
  <si>
    <t>state_or</t>
  </si>
  <si>
    <t>state_pa</t>
  </si>
  <si>
    <t>state_ri</t>
  </si>
  <si>
    <t>state_sc</t>
  </si>
  <si>
    <t>state_sd</t>
  </si>
  <si>
    <t>state_tn</t>
  </si>
  <si>
    <t>state_tx</t>
  </si>
  <si>
    <t>state_ut</t>
  </si>
  <si>
    <t>state_vt</t>
  </si>
  <si>
    <t>state_va</t>
  </si>
  <si>
    <t>state_wa</t>
  </si>
  <si>
    <t>state_wv</t>
  </si>
  <si>
    <t>state_wi</t>
  </si>
  <si>
    <t>state_wy</t>
  </si>
  <si>
    <r>
      <rPr>
        <b/>
        <sz val="12"/>
        <rFont val="Arial"/>
        <family val="2"/>
      </rPr>
      <t xml:space="preserve">Fuel alcohol producers: </t>
    </r>
    <r>
      <rPr>
        <sz val="12"/>
        <rFont val="Arial"/>
        <family val="2"/>
      </rPr>
      <t xml:space="preserve">Complete parts 3, 4, and 9 monthly.   Complete part 11, once a year, when reporting activity for the month of February (to be received at EIA by March 20).  Complete part 11 in the current month with data for the calendar year-to-date data if the current month report will be the final report filed by your company for the plant. </t>
    </r>
  </si>
  <si>
    <r>
      <rPr>
        <b/>
        <sz val="12"/>
        <rFont val="Arial"/>
        <family val="2"/>
      </rPr>
      <t>Biodiesel producers</t>
    </r>
    <r>
      <rPr>
        <sz val="12"/>
        <rFont val="Arial"/>
        <family val="2"/>
      </rPr>
      <t>:  Complete parts 5, 6, and 9 monthly.  Complete part 11, once a year, when reporting activity for the month of February (to be received at EIA by March 20).  Complete part 11 in the current month with data for the calendar year-to-date data if the current month report will be the final report filed by your company for the plant.</t>
    </r>
  </si>
  <si>
    <r>
      <rPr>
        <b/>
        <sz val="12"/>
        <rFont val="Arial"/>
        <family val="2"/>
      </rPr>
      <t>Fuel oxygenate producers (excluding ethanol producers):</t>
    </r>
    <r>
      <rPr>
        <sz val="12"/>
        <rFont val="Arial"/>
        <family val="2"/>
      </rPr>
      <t xml:space="preserve">   Complete part 10 monthly.   Complete part 11, once a year, when reporting activity for the month of February (to be received at EIA by March 20).  Complete part 11 in the current month with data for the calendar year-to-date data if the current month report will be the final report filed by your company for the plant.</t>
    </r>
  </si>
  <si>
    <r>
      <rPr>
        <b/>
        <sz val="12"/>
        <color theme="1"/>
        <rFont val="Arial"/>
        <family val="2"/>
      </rPr>
      <t xml:space="preserve">  Filing instructions:</t>
    </r>
    <r>
      <rPr>
        <sz val="12"/>
        <color theme="1"/>
        <rFont val="Arial"/>
        <family val="2"/>
      </rPr>
      <t xml:space="preserve"> Complete the following parts of Form EIA-819 depending on the type of operation.</t>
    </r>
  </si>
  <si>
    <t>Expiration Date: 06/30/2026</t>
  </si>
  <si>
    <t>Product No.:  2023.01</t>
  </si>
  <si>
    <t>Burden: 1.13 hours</t>
  </si>
  <si>
    <t>Burden:  1.13 hours</t>
  </si>
  <si>
    <t>Expiration Date:  06/30/2026</t>
  </si>
  <si>
    <r>
      <t xml:space="preserve">This report is </t>
    </r>
    <r>
      <rPr>
        <b/>
        <sz val="12"/>
        <color rgb="FF000000"/>
        <rFont val="Arial"/>
        <family val="2"/>
      </rPr>
      <t>mandatory</t>
    </r>
    <r>
      <rPr>
        <sz val="12"/>
        <color indexed="8"/>
        <rFont val="Arial"/>
        <family val="2"/>
      </rPr>
      <t xml:space="preserve">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rgb="FF000000"/>
        <rFont val="Arial"/>
        <family val="2"/>
      </rPr>
      <t>Title 18 USC 1001 makes it a criminal offense for any person knowingly and willingly to make to any Agency or Department of the United States any false, fictitious, or fraudulent statements as to any matter within its jurisdiction.</t>
    </r>
  </si>
  <si>
    <t>Use secure file transmission (HTTPS) when submitting this form to EIA.  Access the EIA secure transmission site at:</t>
  </si>
  <si>
    <t>MONTHLY BIOFUELS, FUEL OXYGENATES, ISOOCTANE, AND ISOOCTENE REPORT</t>
  </si>
  <si>
    <t>PART 8.  RENEWABLE DIESEL FUEL, HEATING OIL, JET FUEL, NAPHTHA, GASOLINE, AND OTHER BIOFUELS AND BIOINTERMEDIATES (EXCEPT FUEL ETHANOL AND BIODIESEL) PRODUCTION, BLENDING, RECEIPTS, SHIPMENTS, PLANT USE AND LOSS, AND STOCKS (GALLONS)</t>
  </si>
  <si>
    <r>
      <rPr>
        <b/>
        <sz val="12"/>
        <rFont val="Arial"/>
        <family val="2"/>
      </rPr>
      <t>Renewable diesel fuel, heating oil, jet fuel, naphtha, gasoline, and other biofuels (excluding fuel ethanol and biodiesel) and biointermediates producers:</t>
    </r>
    <r>
      <rPr>
        <sz val="12"/>
        <rFont val="Arial"/>
        <family val="2"/>
      </rPr>
      <t xml:space="preserve">  Complete parts 7, 8, and 9 monthly.  Complete part 11, once a year, when reporting activity for the month of February (to be received at EIA by March 20).  Complete part 11 in the current month with data for the calendar year-to-date data if the current month report will be the final report filed by your company for the plant.</t>
    </r>
  </si>
  <si>
    <t>PART 7.  PRODUCTION CAPACITY FOR RENEWABLE DIESEL FUEL, HEATING OIL, JET FUEL, NAPHTHA, GASOLINE, AND OTHER BIOFUELS (EXCEPT FUEL ETHANOL AND BIODIESEL) AND BIOINTERMEDIATES</t>
  </si>
  <si>
    <r>
      <t>Other biofuels and biointermediates (NESOI</t>
    </r>
    <r>
      <rPr>
        <vertAlign val="superscript"/>
        <sz val="12"/>
        <color theme="1"/>
        <rFont val="Arial"/>
        <family val="2"/>
      </rPr>
      <t>1</t>
    </r>
    <r>
      <rPr>
        <sz val="12"/>
        <color theme="1"/>
        <rFont val="Arial"/>
        <family val="2"/>
      </rPr>
      <t>)</t>
    </r>
  </si>
  <si>
    <r>
      <t>Other biofuels and biointermediates (NESOI</t>
    </r>
    <r>
      <rPr>
        <vertAlign val="superscript"/>
        <sz val="12"/>
        <color theme="1"/>
        <rFont val="Arial"/>
        <family val="2"/>
      </rPr>
      <t>1</t>
    </r>
    <r>
      <rPr>
        <sz val="12"/>
        <color theme="1"/>
        <rFont val="Arial"/>
        <family val="2"/>
      </rPr>
      <t>) blended with petroleum</t>
    </r>
  </si>
  <si>
    <r>
      <rPr>
        <vertAlign val="superscript"/>
        <sz val="11"/>
        <color theme="1"/>
        <rFont val="Calibri"/>
        <family val="2"/>
        <scheme val="minor"/>
      </rPr>
      <t>1</t>
    </r>
    <r>
      <rPr>
        <sz val="11"/>
        <color theme="1"/>
        <rFont val="Calibri"/>
        <family val="2"/>
        <scheme val="minor"/>
      </rPr>
      <t xml:space="preserve"> Not elsewhere specified or indicated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</si>
</sst>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F800]dddd\,\ mmmm\ dd\,\ yyyy"/>
    <numFmt numFmtId="166" formatCode="[&lt;=9999999]###\-####;\(###\)\ ###\-####"/>
    <numFmt numFmtId="167" formatCode="00000"/>
  </numFmts>
  <fonts count="54">
    <font>
      <sz val="11"/>
      <color theme="1"/>
      <name val="Calibri"/>
      <family val="2"/>
      <scheme val="minor"/>
    </font>
    <font>
      <sz val="11"/>
      <color theme="1"/>
      <name val="Calibri"/>
      <family val="2"/>
      <scheme val="minor"/>
    </font>
    <font>
      <sz val="12"/>
      <name val="Arial"/>
      <family val="2"/>
    </font>
    <font>
      <sz val="16"/>
      <name val="Arial"/>
      <family val="2"/>
    </font>
    <font>
      <b/>
      <sz val="16"/>
      <name val="Arial"/>
      <family val="2"/>
    </font>
    <font>
      <b/>
      <sz val="14"/>
      <name val="Arial"/>
      <family val="2"/>
    </font>
    <font>
      <b/>
      <sz val="10"/>
      <name val="Arial"/>
      <family val="2"/>
    </font>
    <font>
      <sz val="12"/>
      <color theme="1"/>
      <name val="Calibri"/>
      <family val="2"/>
      <scheme val="minor"/>
    </font>
    <font>
      <b/>
      <sz val="12"/>
      <color theme="1"/>
      <name val="Calibri"/>
      <family val="2"/>
      <scheme val="minor"/>
    </font>
    <font>
      <sz val="10"/>
      <name val="Arial"/>
      <family val="2"/>
    </font>
    <font>
      <sz val="12"/>
      <name val="StCodes"/>
    </font>
    <font>
      <sz val="12"/>
      <color indexed="8"/>
      <name val="Arial"/>
      <family val="2"/>
    </font>
    <font>
      <sz val="14"/>
      <name val="Arial"/>
      <family val="2"/>
    </font>
    <font>
      <b/>
      <sz val="13"/>
      <name val="Arial"/>
      <family val="2"/>
    </font>
    <font>
      <sz val="13"/>
      <name val="Arial"/>
      <family val="2"/>
    </font>
    <font>
      <u/>
      <sz val="10"/>
      <color indexed="12"/>
      <name val="Arial"/>
      <family val="2"/>
    </font>
    <font>
      <b/>
      <u/>
      <sz val="13"/>
      <name val="Arial"/>
      <family val="2"/>
    </font>
    <font>
      <sz val="10"/>
      <color indexed="9"/>
      <name val="Arial"/>
      <family val="2"/>
    </font>
    <font>
      <b/>
      <sz val="14"/>
      <name val="Calibri"/>
      <family val="2"/>
      <scheme val="minor"/>
    </font>
    <font>
      <sz val="14"/>
      <color theme="1"/>
      <name val="Calibri"/>
      <family val="2"/>
      <scheme val="minor"/>
    </font>
    <font>
      <b/>
      <sz val="14"/>
      <color theme="1"/>
      <name val="Calibri"/>
      <family val="2"/>
      <scheme val="minor"/>
    </font>
    <font>
      <b/>
      <sz val="16"/>
      <name val="Calibri"/>
      <family val="2"/>
      <scheme val="minor"/>
    </font>
    <font>
      <sz val="11"/>
      <color theme="1"/>
      <name val="Arial"/>
      <family val="2"/>
    </font>
    <font>
      <b/>
      <sz val="13"/>
      <color theme="1"/>
      <name val="Arial"/>
      <family val="2"/>
    </font>
    <font>
      <b/>
      <sz val="11"/>
      <name val="Arial"/>
      <family val="2"/>
    </font>
    <font>
      <sz val="13"/>
      <color theme="1"/>
      <name val="Calibri"/>
      <family val="2"/>
      <scheme val="minor"/>
    </font>
    <font>
      <b/>
      <sz val="14"/>
      <color theme="1"/>
      <name val="Arial"/>
      <family val="2"/>
    </font>
    <font>
      <b/>
      <sz val="12"/>
      <name val="Arial"/>
      <family val="2"/>
    </font>
    <font>
      <sz val="12"/>
      <color theme="1"/>
      <name val="Arial"/>
      <family val="2"/>
    </font>
    <font>
      <sz val="14"/>
      <color theme="1"/>
      <name val="Arial"/>
      <family val="2"/>
    </font>
    <font>
      <b/>
      <sz val="12"/>
      <color theme="1"/>
      <name val="Arial"/>
      <family val="2"/>
    </font>
    <font>
      <sz val="11.5"/>
      <color theme="1"/>
      <name val="Arial"/>
      <family val="2"/>
    </font>
    <font>
      <sz val="12"/>
      <color theme="1" tint="0.499984740745262"/>
      <name val="Arial"/>
      <family val="2"/>
    </font>
    <font>
      <sz val="12"/>
      <color theme="2" tint="-0.249977111117893"/>
      <name val="Arial"/>
      <family val="2"/>
    </font>
    <font>
      <sz val="9"/>
      <color theme="1"/>
      <name val="Arial"/>
      <family val="2"/>
    </font>
    <font>
      <sz val="11"/>
      <color theme="1"/>
      <name val="Calibri"/>
      <family val="2"/>
    </font>
    <font>
      <b/>
      <sz val="9"/>
      <name val="Calibri Light"/>
      <family val="2"/>
    </font>
    <font>
      <sz val="9"/>
      <color theme="1"/>
      <name val="Calibri Light"/>
      <family val="2"/>
    </font>
    <font>
      <sz val="9"/>
      <name val="Calibri Light"/>
      <family val="2"/>
    </font>
    <font>
      <sz val="10"/>
      <color theme="1"/>
      <name val="Calibri"/>
      <family val="2"/>
      <scheme val="minor"/>
    </font>
    <font>
      <sz val="9"/>
      <color theme="1"/>
      <name val="Calibri"/>
      <family val="2"/>
      <scheme val="minor"/>
    </font>
    <font>
      <sz val="10"/>
      <color theme="1"/>
      <name val="Arial"/>
      <family val="2"/>
    </font>
    <font>
      <sz val="11"/>
      <name val="Arial"/>
      <family val="2"/>
    </font>
    <font>
      <u/>
      <sz val="13"/>
      <color indexed="12"/>
      <name val="Arial"/>
      <family val="2"/>
    </font>
    <font>
      <sz val="13"/>
      <color theme="1"/>
      <name val="Arial"/>
      <family val="2"/>
    </font>
    <font>
      <sz val="12"/>
      <color theme="1"/>
      <name val="Times New Roman"/>
      <family val="1"/>
    </font>
    <font>
      <b/>
      <sz val="9"/>
      <color theme="1"/>
      <name val="Times New Roman"/>
      <family val="1"/>
    </font>
    <font>
      <sz val="11"/>
      <color rgb="FF000000"/>
      <name val="Calibri"/>
      <family val="2"/>
      <scheme val="minor"/>
    </font>
    <font>
      <u/>
      <sz val="11"/>
      <color indexed="12"/>
      <name val="Arial"/>
      <family val="2"/>
    </font>
    <font>
      <b/>
      <sz val="11"/>
      <color theme="1"/>
      <name val="Calibri"/>
      <family val="2"/>
      <scheme val="minor"/>
    </font>
    <font>
      <b/>
      <sz val="12"/>
      <color rgb="FF000000"/>
      <name val="Arial"/>
      <family val="2"/>
    </font>
    <font>
      <b/>
      <u/>
      <sz val="11"/>
      <color indexed="12"/>
      <name val="Arial"/>
      <family val="2"/>
    </font>
    <font>
      <vertAlign val="superscript"/>
      <sz val="12"/>
      <color theme="1"/>
      <name val="Arial"/>
      <family val="2"/>
    </font>
    <font>
      <vertAlign val="superscript"/>
      <sz val="11"/>
      <color theme="1"/>
      <name val="Calibri"/>
      <family val="2"/>
      <scheme val="minor"/>
    </font>
  </fonts>
  <fills count="1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79998168889431442"/>
        <bgColor indexed="64"/>
      </patternFill>
    </fill>
    <fill>
      <gradientFill>
        <stop position="0">
          <color theme="0"/>
        </stop>
        <stop position="1">
          <color theme="4" tint="0.80001220740379042"/>
        </stop>
      </gradientFill>
    </fill>
    <fill>
      <patternFill patternType="solid">
        <fgColor theme="2" tint="-9.9978637043366805E-2"/>
        <bgColor indexed="64"/>
      </patternFill>
    </fill>
    <fill>
      <patternFill patternType="solid">
        <fgColor rgb="FFCCFFFF"/>
        <bgColor indexed="64"/>
      </patternFill>
    </fill>
    <fill>
      <patternFill patternType="solid">
        <fgColor theme="2" tint="-9.9948118533890809E-2"/>
        <bgColor indexed="64"/>
      </patternFill>
    </fill>
    <fill>
      <patternFill patternType="solid">
        <fgColor rgb="FFBFBFBF"/>
        <bgColor indexed="64"/>
      </patternFill>
    </fill>
    <fill>
      <patternFill patternType="solid">
        <fgColor theme="7" tint="0.79998168889431442"/>
        <bgColor indexed="64"/>
      </patternFill>
    </fill>
    <fill>
      <patternFill patternType="solid">
        <fgColor rgb="FFC0C0C0"/>
        <bgColor indexed="64"/>
      </patternFill>
    </fill>
    <fill>
      <patternFill patternType="solid">
        <fgColor theme="0" tint="-4.9989318521683403E-2"/>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double">
        <color indexed="64"/>
      </right>
      <top style="thin">
        <color indexed="64"/>
      </top>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top style="dotted">
        <color indexed="64"/>
      </top>
      <bottom/>
      <diagonal/>
    </border>
    <border>
      <left/>
      <right style="thin">
        <color auto="1"/>
      </right>
      <top style="dotted">
        <color indexed="64"/>
      </top>
      <bottom/>
      <diagonal/>
    </border>
    <border>
      <left/>
      <right style="medium">
        <color indexed="64"/>
      </right>
      <top style="dotted">
        <color indexed="64"/>
      </top>
      <bottom/>
      <diagonal/>
    </border>
    <border>
      <left style="medium">
        <color indexed="64"/>
      </left>
      <right/>
      <top/>
      <bottom style="dotted">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medium">
        <color indexed="64"/>
      </top>
      <bottom/>
      <diagonal/>
    </border>
    <border>
      <left style="thin">
        <color indexed="64"/>
      </left>
      <right/>
      <top/>
      <bottom style="dotted">
        <color indexed="64"/>
      </bottom>
      <diagonal/>
    </border>
  </borders>
  <cellStyleXfs count="5">
    <xf numFmtId="0" fontId="0" fillId="0" borderId="0"/>
    <xf numFmtId="43" fontId="1" fillId="0" borderId="0" applyFont="0" applyFill="0" applyBorder="0" applyAlignment="0" applyProtection="0"/>
    <xf numFmtId="0" fontId="15" fillId="0" borderId="0" applyNumberFormat="0" applyFill="0" applyBorder="0" applyAlignment="0" applyProtection="0">
      <alignment vertical="top"/>
      <protection locked="0"/>
    </xf>
    <xf numFmtId="0" fontId="9" fillId="0" borderId="0"/>
    <xf numFmtId="43" fontId="9" fillId="0" borderId="0" applyFont="0" applyFill="0" applyBorder="0" applyAlignment="0" applyProtection="0"/>
  </cellStyleXfs>
  <cellXfs count="578">
    <xf numFmtId="0" fontId="0" fillId="0" borderId="0" xfId="0"/>
    <xf numFmtId="0" fontId="9" fillId="3" borderId="0" xfId="0" applyFont="1" applyFill="1"/>
    <xf numFmtId="0" fontId="10" fillId="3" borderId="0" xfId="0" applyFont="1" applyFill="1"/>
    <xf numFmtId="0" fontId="2" fillId="3" borderId="0" xfId="0" applyFont="1" applyFill="1"/>
    <xf numFmtId="0" fontId="0" fillId="3" borderId="0" xfId="0" applyFill="1"/>
    <xf numFmtId="0" fontId="13" fillId="3" borderId="0" xfId="0" applyFont="1" applyFill="1" applyAlignment="1">
      <alignment vertical="top" wrapText="1"/>
    </xf>
    <xf numFmtId="0" fontId="13" fillId="3" borderId="0" xfId="0" applyFont="1" applyFill="1"/>
    <xf numFmtId="0" fontId="14" fillId="3" borderId="0" xfId="0" applyFont="1" applyFill="1"/>
    <xf numFmtId="0" fontId="12" fillId="3" borderId="0" xfId="0" applyFont="1" applyFill="1" applyAlignment="1">
      <alignment vertical="top" wrapText="1"/>
    </xf>
    <xf numFmtId="0" fontId="12" fillId="3" borderId="0" xfId="0" applyFont="1" applyFill="1"/>
    <xf numFmtId="0" fontId="15" fillId="3" borderId="0" xfId="2" applyFill="1" applyBorder="1" applyAlignment="1" applyProtection="1">
      <alignment horizontal="center"/>
    </xf>
    <xf numFmtId="0" fontId="17" fillId="3" borderId="0" xfId="0" applyFont="1" applyFill="1"/>
    <xf numFmtId="0" fontId="5" fillId="3" borderId="0" xfId="0" applyFont="1" applyFill="1"/>
    <xf numFmtId="0" fontId="6" fillId="3" borderId="0" xfId="0" applyFont="1" applyFill="1"/>
    <xf numFmtId="0" fontId="3" fillId="3" borderId="0" xfId="0" applyFont="1" applyFill="1" applyAlignment="1">
      <alignment wrapText="1"/>
    </xf>
    <xf numFmtId="0" fontId="5" fillId="3" borderId="0" xfId="0" applyFont="1" applyFill="1" applyAlignment="1">
      <alignment horizontal="center" wrapText="1"/>
    </xf>
    <xf numFmtId="164" fontId="7" fillId="0" borderId="9" xfId="1" applyNumberFormat="1" applyFont="1" applyBorder="1" applyAlignment="1">
      <alignment vertical="center"/>
    </xf>
    <xf numFmtId="0" fontId="0" fillId="0" borderId="0" xfId="0" applyAlignment="1">
      <alignment horizontal="left" vertical="center" readingOrder="1"/>
    </xf>
    <xf numFmtId="164" fontId="7" fillId="8" borderId="9" xfId="1" applyNumberFormat="1" applyFont="1" applyFill="1" applyBorder="1" applyAlignment="1">
      <alignment vertical="center"/>
    </xf>
    <xf numFmtId="0" fontId="7" fillId="6" borderId="9" xfId="0" applyFont="1" applyFill="1" applyBorder="1" applyAlignment="1">
      <alignment vertical="center"/>
    </xf>
    <xf numFmtId="0" fontId="7" fillId="6" borderId="10" xfId="0" applyFont="1" applyFill="1" applyBorder="1" applyAlignment="1">
      <alignment vertical="center"/>
    </xf>
    <xf numFmtId="164" fontId="7" fillId="8" borderId="29" xfId="1" applyNumberFormat="1" applyFont="1" applyFill="1" applyBorder="1" applyAlignment="1">
      <alignment vertical="center"/>
    </xf>
    <xf numFmtId="0" fontId="7" fillId="6" borderId="29" xfId="0" applyFont="1" applyFill="1" applyBorder="1" applyAlignment="1">
      <alignment vertical="center"/>
    </xf>
    <xf numFmtId="0" fontId="7" fillId="6" borderId="28" xfId="0" applyFont="1" applyFill="1" applyBorder="1" applyAlignment="1">
      <alignment vertical="center"/>
    </xf>
    <xf numFmtId="0" fontId="8" fillId="6" borderId="9" xfId="0" applyFont="1" applyFill="1" applyBorder="1" applyAlignment="1">
      <alignment vertical="center"/>
    </xf>
    <xf numFmtId="164" fontId="7" fillId="6" borderId="9" xfId="1" applyNumberFormat="1" applyFont="1" applyFill="1" applyBorder="1" applyAlignment="1">
      <alignment vertical="center"/>
    </xf>
    <xf numFmtId="164" fontId="7" fillId="6" borderId="10" xfId="1" applyNumberFormat="1" applyFont="1" applyFill="1" applyBorder="1" applyAlignment="1">
      <alignment vertical="center"/>
    </xf>
    <xf numFmtId="164" fontId="7" fillId="6" borderId="28" xfId="1" applyNumberFormat="1" applyFont="1" applyFill="1" applyBorder="1" applyAlignment="1">
      <alignment vertical="center"/>
    </xf>
    <xf numFmtId="164" fontId="7" fillId="6" borderId="29" xfId="1" applyNumberFormat="1" applyFont="1" applyFill="1" applyBorder="1" applyAlignment="1">
      <alignment vertical="center"/>
    </xf>
    <xf numFmtId="164" fontId="7" fillId="0" borderId="28" xfId="1" applyNumberFormat="1" applyFont="1" applyBorder="1" applyAlignment="1">
      <alignment vertical="center"/>
    </xf>
    <xf numFmtId="164" fontId="7" fillId="0" borderId="37" xfId="1" applyNumberFormat="1" applyFont="1" applyBorder="1" applyAlignment="1">
      <alignment vertical="center"/>
    </xf>
    <xf numFmtId="0" fontId="19" fillId="6" borderId="9" xfId="0" applyFont="1" applyFill="1" applyBorder="1" applyAlignment="1">
      <alignment vertical="center"/>
    </xf>
    <xf numFmtId="0" fontId="19" fillId="6" borderId="10" xfId="0" applyFont="1" applyFill="1" applyBorder="1" applyAlignment="1">
      <alignment vertical="center"/>
    </xf>
    <xf numFmtId="0" fontId="19" fillId="6" borderId="28" xfId="0" applyFont="1" applyFill="1" applyBorder="1" applyAlignment="1">
      <alignment vertical="center"/>
    </xf>
    <xf numFmtId="0" fontId="19" fillId="6" borderId="29" xfId="0" applyFont="1" applyFill="1" applyBorder="1" applyAlignment="1">
      <alignment vertical="center"/>
    </xf>
    <xf numFmtId="0" fontId="0" fillId="10" borderId="9" xfId="0" applyFill="1" applyBorder="1" applyAlignment="1">
      <alignment vertical="center" wrapText="1"/>
    </xf>
    <xf numFmtId="0" fontId="0" fillId="10" borderId="9" xfId="0" applyFill="1" applyBorder="1" applyAlignment="1">
      <alignment horizontal="center" vertical="center" wrapText="1"/>
    </xf>
    <xf numFmtId="0" fontId="19" fillId="6" borderId="9" xfId="0" applyFont="1" applyFill="1" applyBorder="1" applyAlignment="1">
      <alignment vertical="center" wrapText="1"/>
    </xf>
    <xf numFmtId="0" fontId="0" fillId="0" borderId="0" xfId="0" applyAlignment="1">
      <alignment wrapText="1"/>
    </xf>
    <xf numFmtId="0" fontId="0" fillId="10" borderId="9" xfId="0" applyFill="1" applyBorder="1" applyAlignment="1">
      <alignment horizontal="left" vertical="center" wrapText="1" indent="1"/>
    </xf>
    <xf numFmtId="0" fontId="0" fillId="0" borderId="0" xfId="0" applyAlignment="1">
      <alignment horizontal="left" wrapText="1" indent="1"/>
    </xf>
    <xf numFmtId="0" fontId="5" fillId="11" borderId="1" xfId="0" applyFont="1" applyFill="1" applyBorder="1" applyAlignment="1">
      <alignment horizontal="left"/>
    </xf>
    <xf numFmtId="0" fontId="5" fillId="11" borderId="2" xfId="0" applyFont="1" applyFill="1" applyBorder="1" applyAlignment="1">
      <alignment horizontal="left"/>
    </xf>
    <xf numFmtId="0" fontId="12" fillId="11" borderId="2" xfId="0" applyFont="1" applyFill="1" applyBorder="1" applyAlignment="1">
      <alignment horizontal="left"/>
    </xf>
    <xf numFmtId="0" fontId="13" fillId="11" borderId="2" xfId="0" applyFont="1" applyFill="1" applyBorder="1" applyAlignment="1">
      <alignment horizontal="left" vertical="center"/>
    </xf>
    <xf numFmtId="0" fontId="13" fillId="11" borderId="5" xfId="0" applyFont="1" applyFill="1" applyBorder="1" applyAlignment="1">
      <alignment horizontal="left" vertical="center" wrapText="1"/>
    </xf>
    <xf numFmtId="0" fontId="5" fillId="11" borderId="4" xfId="0" applyFont="1" applyFill="1" applyBorder="1" applyAlignment="1">
      <alignment horizontal="left" vertical="center"/>
    </xf>
    <xf numFmtId="0" fontId="5" fillId="11" borderId="0" xfId="0" applyFont="1" applyFill="1" applyAlignment="1">
      <alignment horizontal="left" vertical="center"/>
    </xf>
    <xf numFmtId="0" fontId="12" fillId="11" borderId="0" xfId="0" applyFont="1" applyFill="1" applyAlignment="1">
      <alignment horizontal="center" vertical="center"/>
    </xf>
    <xf numFmtId="0" fontId="4" fillId="11" borderId="0" xfId="0" applyFont="1" applyFill="1" applyAlignment="1">
      <alignment horizontal="center" vertical="center"/>
    </xf>
    <xf numFmtId="0" fontId="5" fillId="11" borderId="15" xfId="0" applyFont="1" applyFill="1" applyBorder="1" applyAlignment="1">
      <alignment horizontal="center" vertical="center"/>
    </xf>
    <xf numFmtId="165" fontId="3" fillId="11" borderId="0" xfId="0" applyNumberFormat="1" applyFont="1" applyFill="1"/>
    <xf numFmtId="0" fontId="5" fillId="11" borderId="4" xfId="0" applyFont="1" applyFill="1" applyBorder="1" applyAlignment="1">
      <alignment horizontal="left"/>
    </xf>
    <xf numFmtId="0" fontId="5" fillId="11" borderId="0" xfId="0" applyFont="1" applyFill="1" applyAlignment="1">
      <alignment horizontal="left"/>
    </xf>
    <xf numFmtId="0" fontId="5" fillId="11" borderId="0" xfId="0" applyFont="1" applyFill="1" applyAlignment="1">
      <alignment horizontal="center" vertical="center"/>
    </xf>
    <xf numFmtId="0" fontId="4" fillId="11" borderId="6" xfId="0" applyFont="1" applyFill="1" applyBorder="1" applyAlignment="1">
      <alignment horizontal="center" vertical="center"/>
    </xf>
    <xf numFmtId="49" fontId="4" fillId="11" borderId="0" xfId="0" applyNumberFormat="1" applyFont="1" applyFill="1" applyAlignment="1">
      <alignment horizontal="center" vertical="center"/>
    </xf>
    <xf numFmtId="0" fontId="5" fillId="11" borderId="0" xfId="0" applyFont="1" applyFill="1"/>
    <xf numFmtId="11" fontId="5" fillId="11" borderId="0" xfId="0" applyNumberFormat="1" applyFont="1" applyFill="1"/>
    <xf numFmtId="0" fontId="13" fillId="11" borderId="16" xfId="0" applyFont="1" applyFill="1" applyBorder="1" applyAlignment="1">
      <alignment horizontal="center" wrapText="1"/>
    </xf>
    <xf numFmtId="0" fontId="5" fillId="11" borderId="5" xfId="0" applyFont="1" applyFill="1" applyBorder="1" applyAlignment="1">
      <alignment horizontal="left" vertical="center" wrapText="1"/>
    </xf>
    <xf numFmtId="0" fontId="13" fillId="11" borderId="0" xfId="0" applyFont="1" applyFill="1"/>
    <xf numFmtId="0" fontId="13" fillId="11" borderId="5" xfId="0" applyFont="1" applyFill="1" applyBorder="1" applyAlignment="1">
      <alignment horizontal="left" vertical="top" wrapText="1"/>
    </xf>
    <xf numFmtId="0" fontId="13" fillId="11" borderId="16" xfId="0" applyFont="1" applyFill="1" applyBorder="1" applyAlignment="1">
      <alignment horizontal="right"/>
    </xf>
    <xf numFmtId="49" fontId="13" fillId="11" borderId="16" xfId="0" applyNumberFormat="1" applyFont="1" applyFill="1" applyBorder="1" applyAlignment="1">
      <alignment horizontal="right" vertical="center"/>
    </xf>
    <xf numFmtId="49" fontId="13" fillId="11" borderId="16" xfId="0" applyNumberFormat="1" applyFont="1" applyFill="1" applyBorder="1" applyAlignment="1">
      <alignment horizontal="right"/>
    </xf>
    <xf numFmtId="49" fontId="14" fillId="11" borderId="0" xfId="0" applyNumberFormat="1" applyFont="1" applyFill="1" applyAlignment="1">
      <alignment horizontal="center"/>
    </xf>
    <xf numFmtId="0" fontId="13" fillId="11" borderId="0" xfId="0" applyFont="1" applyFill="1" applyAlignment="1">
      <alignment horizontal="left"/>
    </xf>
    <xf numFmtId="0" fontId="13" fillId="11" borderId="0" xfId="0" applyFont="1" applyFill="1" applyAlignment="1">
      <alignment horizontal="left" vertical="top" wrapText="1"/>
    </xf>
    <xf numFmtId="0" fontId="13" fillId="11" borderId="0" xfId="0" applyFont="1" applyFill="1" applyAlignment="1">
      <alignment horizontal="center"/>
    </xf>
    <xf numFmtId="49" fontId="14" fillId="11" borderId="0" xfId="0" applyNumberFormat="1" applyFont="1" applyFill="1" applyAlignment="1">
      <alignment vertical="center"/>
    </xf>
    <xf numFmtId="49" fontId="14" fillId="11" borderId="0" xfId="0" applyNumberFormat="1" applyFont="1" applyFill="1" applyAlignment="1">
      <alignment horizontal="left"/>
    </xf>
    <xf numFmtId="0" fontId="14" fillId="11" borderId="0" xfId="0" applyFont="1" applyFill="1"/>
    <xf numFmtId="0" fontId="14" fillId="11" borderId="15" xfId="0" applyFont="1" applyFill="1" applyBorder="1"/>
    <xf numFmtId="0" fontId="13" fillId="11" borderId="5" xfId="0" applyFont="1" applyFill="1" applyBorder="1" applyAlignment="1">
      <alignment vertical="center" wrapText="1"/>
    </xf>
    <xf numFmtId="0" fontId="14" fillId="11" borderId="48" xfId="0" applyFont="1" applyFill="1" applyBorder="1"/>
    <xf numFmtId="0" fontId="13" fillId="11" borderId="0" xfId="0" applyFont="1" applyFill="1" applyAlignment="1">
      <alignment horizontal="left" vertical="center"/>
    </xf>
    <xf numFmtId="0" fontId="24" fillId="11" borderId="0" xfId="0" applyFont="1" applyFill="1" applyAlignment="1">
      <alignment horizontal="left"/>
    </xf>
    <xf numFmtId="0" fontId="13" fillId="11" borderId="15" xfId="0" quotePrefix="1" applyFont="1" applyFill="1" applyBorder="1" applyAlignment="1">
      <alignment horizontal="left" vertical="center" wrapText="1"/>
    </xf>
    <xf numFmtId="0" fontId="13" fillId="11" borderId="0" xfId="0" applyFont="1" applyFill="1" applyAlignment="1">
      <alignment horizontal="center" vertical="center"/>
    </xf>
    <xf numFmtId="0" fontId="13" fillId="11" borderId="15" xfId="0" applyFont="1" applyFill="1" applyBorder="1" applyAlignment="1">
      <alignment horizontal="left"/>
    </xf>
    <xf numFmtId="49" fontId="14" fillId="11" borderId="15" xfId="0" applyNumberFormat="1" applyFont="1" applyFill="1" applyBorder="1" applyAlignment="1">
      <alignment horizontal="left"/>
    </xf>
    <xf numFmtId="0" fontId="13" fillId="11" borderId="0" xfId="0" applyFont="1" applyFill="1" applyAlignment="1">
      <alignment horizontal="right"/>
    </xf>
    <xf numFmtId="0" fontId="13" fillId="11" borderId="50" xfId="0" applyFont="1" applyFill="1" applyBorder="1" applyAlignment="1">
      <alignment horizontal="left"/>
    </xf>
    <xf numFmtId="0" fontId="13" fillId="11" borderId="0" xfId="0" applyFont="1" applyFill="1" applyAlignment="1">
      <alignment horizontal="center" wrapText="1"/>
    </xf>
    <xf numFmtId="166" fontId="14" fillId="11" borderId="15" xfId="0" applyNumberFormat="1" applyFont="1" applyFill="1" applyBorder="1" applyAlignment="1">
      <alignment horizontal="center"/>
    </xf>
    <xf numFmtId="0" fontId="14" fillId="11" borderId="0" xfId="0" applyFont="1" applyFill="1" applyAlignment="1">
      <alignment horizontal="left"/>
    </xf>
    <xf numFmtId="0" fontId="6" fillId="11" borderId="0" xfId="0" applyFont="1" applyFill="1" applyAlignment="1">
      <alignment horizontal="center"/>
    </xf>
    <xf numFmtId="0" fontId="0" fillId="11" borderId="5" xfId="0" applyFill="1" applyBorder="1" applyAlignment="1">
      <alignment horizontal="left"/>
    </xf>
    <xf numFmtId="0" fontId="13" fillId="11" borderId="0" xfId="0" applyFont="1" applyFill="1" applyAlignment="1">
      <alignment horizontal="left" vertical="top" indent="2"/>
    </xf>
    <xf numFmtId="0" fontId="13" fillId="11" borderId="0" xfId="0" applyFont="1" applyFill="1" applyAlignment="1">
      <alignment horizontal="left" vertical="top"/>
    </xf>
    <xf numFmtId="0" fontId="13" fillId="11" borderId="24" xfId="0" applyFont="1" applyFill="1" applyBorder="1" applyAlignment="1">
      <alignment horizontal="left" vertical="top" indent="2"/>
    </xf>
    <xf numFmtId="0" fontId="0" fillId="11" borderId="6" xfId="0" applyFill="1" applyBorder="1"/>
    <xf numFmtId="0" fontId="0" fillId="11" borderId="7" xfId="0" applyFill="1" applyBorder="1"/>
    <xf numFmtId="0" fontId="3" fillId="11" borderId="0" xfId="0" applyFont="1" applyFill="1" applyAlignment="1">
      <alignment horizontal="right"/>
    </xf>
    <xf numFmtId="0" fontId="3" fillId="11" borderId="0" xfId="0" applyFont="1" applyFill="1"/>
    <xf numFmtId="0" fontId="3" fillId="11" borderId="4" xfId="0" applyFont="1" applyFill="1" applyBorder="1"/>
    <xf numFmtId="0" fontId="3" fillId="11" borderId="2" xfId="0" applyFont="1" applyFill="1" applyBorder="1" applyAlignment="1">
      <alignment horizontal="right"/>
    </xf>
    <xf numFmtId="0" fontId="3" fillId="11" borderId="2" xfId="0" applyFont="1" applyFill="1" applyBorder="1"/>
    <xf numFmtId="0" fontId="3" fillId="11" borderId="1" xfId="0" applyFont="1" applyFill="1" applyBorder="1"/>
    <xf numFmtId="0" fontId="4" fillId="0" borderId="0" xfId="0" applyFont="1" applyAlignment="1">
      <alignment horizontal="center" vertical="center" wrapText="1"/>
    </xf>
    <xf numFmtId="0" fontId="28" fillId="0" borderId="9" xfId="0" applyFont="1" applyBorder="1" applyAlignment="1">
      <alignment horizontal="center" vertical="center"/>
    </xf>
    <xf numFmtId="0" fontId="30" fillId="0" borderId="12"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9" xfId="0" quotePrefix="1" applyFont="1" applyBorder="1" applyAlignment="1">
      <alignment horizontal="center" vertical="center" wrapText="1"/>
    </xf>
    <xf numFmtId="0" fontId="30" fillId="0" borderId="10" xfId="0" applyFont="1" applyBorder="1" applyAlignment="1">
      <alignment horizontal="center" vertical="center" wrapText="1"/>
    </xf>
    <xf numFmtId="0" fontId="30" fillId="8" borderId="29" xfId="0" applyFont="1" applyFill="1" applyBorder="1" applyAlignment="1">
      <alignment horizontal="center" vertical="center" wrapText="1"/>
    </xf>
    <xf numFmtId="0" fontId="30" fillId="0" borderId="14" xfId="0" applyFont="1" applyBorder="1" applyAlignment="1">
      <alignment horizontal="left" vertical="center" wrapText="1"/>
    </xf>
    <xf numFmtId="0" fontId="32" fillId="6" borderId="9" xfId="0" applyFont="1" applyFill="1" applyBorder="1" applyAlignment="1">
      <alignment horizontal="center" vertical="center"/>
    </xf>
    <xf numFmtId="0" fontId="28" fillId="0" borderId="9" xfId="0" applyFont="1" applyBorder="1" applyAlignment="1">
      <alignment horizontal="left" vertical="center" wrapText="1" indent="2"/>
    </xf>
    <xf numFmtId="0" fontId="30" fillId="0" borderId="14" xfId="0" applyFont="1" applyBorder="1" applyAlignment="1">
      <alignment horizontal="left" vertical="center"/>
    </xf>
    <xf numFmtId="0" fontId="30" fillId="0" borderId="9" xfId="0" applyFont="1" applyBorder="1" applyAlignment="1">
      <alignment vertical="center"/>
    </xf>
    <xf numFmtId="0" fontId="28" fillId="0" borderId="30" xfId="0" applyFont="1" applyBorder="1" applyAlignment="1">
      <alignment horizontal="left" vertical="center" wrapText="1" indent="2"/>
    </xf>
    <xf numFmtId="0" fontId="28" fillId="0" borderId="30" xfId="0" quotePrefix="1" applyFont="1" applyBorder="1" applyAlignment="1">
      <alignment horizontal="center" vertical="center"/>
    </xf>
    <xf numFmtId="0" fontId="2" fillId="0" borderId="14" xfId="0" applyFont="1" applyBorder="1" applyAlignment="1">
      <alignment horizontal="center" vertical="center" wrapText="1"/>
    </xf>
    <xf numFmtId="0" fontId="2" fillId="0" borderId="9" xfId="0" applyFont="1" applyBorder="1" applyAlignment="1">
      <alignment horizontal="center" vertical="center"/>
    </xf>
    <xf numFmtId="49" fontId="30" fillId="0" borderId="12"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49" fontId="30" fillId="8" borderId="29" xfId="0" applyNumberFormat="1" applyFont="1" applyFill="1" applyBorder="1" applyAlignment="1">
      <alignment horizontal="center" vertical="center" wrapText="1"/>
    </xf>
    <xf numFmtId="0" fontId="30" fillId="0" borderId="9" xfId="0" applyFont="1" applyBorder="1" applyAlignment="1">
      <alignment vertical="center" wrapText="1"/>
    </xf>
    <xf numFmtId="0" fontId="33" fillId="6" borderId="9" xfId="0" applyFont="1" applyFill="1" applyBorder="1" applyAlignment="1">
      <alignment horizontal="center" vertical="center"/>
    </xf>
    <xf numFmtId="0" fontId="28" fillId="0" borderId="9" xfId="0" quotePrefix="1" applyFont="1" applyBorder="1" applyAlignment="1">
      <alignment horizontal="center" vertical="center"/>
    </xf>
    <xf numFmtId="0" fontId="28" fillId="0" borderId="14" xfId="0" quotePrefix="1" applyFont="1" applyBorder="1" applyAlignment="1">
      <alignment horizontal="center" vertical="center"/>
    </xf>
    <xf numFmtId="0" fontId="30" fillId="0" borderId="9" xfId="0" applyFont="1" applyBorder="1" applyAlignment="1">
      <alignment horizontal="left" vertical="center" wrapText="1"/>
    </xf>
    <xf numFmtId="0" fontId="2" fillId="0" borderId="9" xfId="0" quotePrefix="1" applyFont="1" applyBorder="1" applyAlignment="1">
      <alignment horizontal="center" vertical="center"/>
    </xf>
    <xf numFmtId="0" fontId="2" fillId="0" borderId="9" xfId="0" quotePrefix="1" applyFont="1" applyBorder="1" applyAlignment="1">
      <alignment horizontal="center" vertical="center" wrapText="1"/>
    </xf>
    <xf numFmtId="0" fontId="33" fillId="6" borderId="9" xfId="0" quotePrefix="1" applyFont="1" applyFill="1" applyBorder="1" applyAlignment="1">
      <alignment horizontal="center" vertical="center"/>
    </xf>
    <xf numFmtId="0" fontId="29" fillId="6" borderId="9" xfId="0" applyFont="1" applyFill="1" applyBorder="1" applyAlignment="1">
      <alignment vertical="center"/>
    </xf>
    <xf numFmtId="0" fontId="2" fillId="0" borderId="30" xfId="0" quotePrefix="1" applyFont="1" applyBorder="1" applyAlignment="1">
      <alignment horizontal="center" vertical="center" wrapText="1"/>
    </xf>
    <xf numFmtId="0" fontId="2" fillId="0" borderId="14" xfId="0" applyFont="1" applyBorder="1" applyAlignment="1">
      <alignment horizontal="center" vertical="center"/>
    </xf>
    <xf numFmtId="0" fontId="2" fillId="0" borderId="14" xfId="0" quotePrefix="1" applyFont="1" applyBorder="1" applyAlignment="1">
      <alignment horizontal="center" vertical="center"/>
    </xf>
    <xf numFmtId="0" fontId="2" fillId="0" borderId="9" xfId="0" applyFont="1" applyBorder="1" applyAlignment="1">
      <alignment horizontal="center" vertical="center" wrapText="1"/>
    </xf>
    <xf numFmtId="0" fontId="28" fillId="0" borderId="14" xfId="0" applyFont="1" applyBorder="1" applyAlignment="1">
      <alignment horizontal="left" vertical="center"/>
    </xf>
    <xf numFmtId="0" fontId="2" fillId="0" borderId="14" xfId="0" quotePrefix="1" applyFont="1" applyBorder="1" applyAlignment="1">
      <alignment horizontal="center" vertical="center" wrapText="1"/>
    </xf>
    <xf numFmtId="0" fontId="28" fillId="0" borderId="9" xfId="0" applyFont="1" applyBorder="1" applyAlignment="1">
      <alignment horizontal="left" vertical="center"/>
    </xf>
    <xf numFmtId="0" fontId="33" fillId="10" borderId="9" xfId="0" applyFont="1" applyFill="1" applyBorder="1" applyAlignment="1">
      <alignment horizontal="center" vertical="center" wrapText="1"/>
    </xf>
    <xf numFmtId="0" fontId="28" fillId="0" borderId="14" xfId="0" applyFont="1" applyBorder="1" applyAlignment="1">
      <alignment horizontal="left" vertical="center" indent="2"/>
    </xf>
    <xf numFmtId="0" fontId="28" fillId="0" borderId="9" xfId="0" applyFont="1" applyBorder="1" applyAlignment="1">
      <alignment horizontal="left" vertical="center" indent="2"/>
    </xf>
    <xf numFmtId="0" fontId="34" fillId="0" borderId="12"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9" xfId="0" quotePrefix="1" applyFont="1" applyBorder="1" applyAlignment="1">
      <alignment horizontal="center" vertical="center" wrapText="1"/>
    </xf>
    <xf numFmtId="0" fontId="34" fillId="0" borderId="10" xfId="0" applyFont="1" applyBorder="1" applyAlignment="1">
      <alignment horizontal="center" vertical="center" wrapText="1"/>
    </xf>
    <xf numFmtId="0" fontId="34" fillId="8" borderId="29" xfId="0" applyFont="1" applyFill="1" applyBorder="1" applyAlignment="1">
      <alignment horizontal="center" vertical="center" wrapText="1"/>
    </xf>
    <xf numFmtId="0" fontId="34" fillId="0" borderId="36" xfId="0" applyFont="1" applyBorder="1" applyAlignment="1">
      <alignment horizontal="center" vertical="center" wrapText="1"/>
    </xf>
    <xf numFmtId="0" fontId="35" fillId="0" borderId="54" xfId="0" applyFont="1" applyBorder="1"/>
    <xf numFmtId="49" fontId="36" fillId="0" borderId="11" xfId="0" applyNumberFormat="1" applyFont="1" applyBorder="1" applyAlignment="1">
      <alignment horizontal="left" vertical="center"/>
    </xf>
    <xf numFmtId="49" fontId="36" fillId="0" borderId="9" xfId="0" applyNumberFormat="1" applyFont="1" applyBorder="1" applyAlignment="1">
      <alignment horizontal="left" vertical="center"/>
    </xf>
    <xf numFmtId="0" fontId="37" fillId="0" borderId="10" xfId="0" applyFont="1" applyBorder="1" applyAlignment="1">
      <alignment horizontal="left"/>
    </xf>
    <xf numFmtId="0" fontId="37" fillId="0" borderId="9" xfId="0" applyFont="1" applyBorder="1" applyAlignment="1">
      <alignment horizontal="left"/>
    </xf>
    <xf numFmtId="0" fontId="38" fillId="0" borderId="9" xfId="0" applyFont="1" applyBorder="1" applyAlignment="1">
      <alignment horizontal="left" vertical="center"/>
    </xf>
    <xf numFmtId="0" fontId="40" fillId="0" borderId="9"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0" xfId="0" applyFont="1" applyBorder="1" applyAlignment="1">
      <alignment horizontal="center" vertical="center" wrapText="1"/>
    </xf>
    <xf numFmtId="0" fontId="41" fillId="0" borderId="13" xfId="0" applyFont="1" applyBorder="1" applyAlignment="1">
      <alignment horizontal="center" vertical="center" wrapText="1"/>
    </xf>
    <xf numFmtId="0" fontId="41" fillId="0" borderId="9" xfId="0" applyFont="1" applyBorder="1" applyAlignment="1">
      <alignment horizontal="center" vertical="center"/>
    </xf>
    <xf numFmtId="0" fontId="41" fillId="0" borderId="14" xfId="0" applyFont="1" applyBorder="1" applyAlignment="1">
      <alignment horizontal="center" vertical="center"/>
    </xf>
    <xf numFmtId="0" fontId="41" fillId="0" borderId="14" xfId="0" applyFont="1" applyBorder="1" applyAlignment="1">
      <alignment horizontal="left" vertical="center"/>
    </xf>
    <xf numFmtId="0" fontId="41" fillId="0" borderId="9" xfId="0" applyFont="1" applyBorder="1" applyAlignment="1">
      <alignment horizontal="left" vertical="center"/>
    </xf>
    <xf numFmtId="0" fontId="41" fillId="0" borderId="14" xfId="0" applyFont="1" applyBorder="1" applyAlignment="1">
      <alignment horizontal="left" vertical="center" indent="2"/>
    </xf>
    <xf numFmtId="0" fontId="41" fillId="0" borderId="9" xfId="0" applyFont="1" applyBorder="1" applyAlignment="1">
      <alignment horizontal="left" vertical="center" wrapText="1" indent="2"/>
    </xf>
    <xf numFmtId="0" fontId="39" fillId="0" borderId="0" xfId="0" applyFont="1"/>
    <xf numFmtId="0" fontId="2" fillId="0" borderId="26" xfId="0" applyFont="1" applyBorder="1" applyAlignment="1">
      <alignment horizontal="left" vertical="center"/>
    </xf>
    <xf numFmtId="0" fontId="2" fillId="0" borderId="12" xfId="0" applyFont="1" applyBorder="1" applyAlignment="1">
      <alignment horizontal="left" vertical="center"/>
    </xf>
    <xf numFmtId="0" fontId="37" fillId="0" borderId="8" xfId="0" applyFont="1" applyBorder="1" applyAlignment="1">
      <alignment horizontal="left"/>
    </xf>
    <xf numFmtId="0" fontId="37" fillId="0" borderId="17" xfId="0" applyFont="1" applyBorder="1" applyAlignment="1">
      <alignment horizontal="left"/>
    </xf>
    <xf numFmtId="0" fontId="19" fillId="6" borderId="0" xfId="0" applyFont="1" applyFill="1" applyAlignment="1">
      <alignment horizontal="center" vertical="center"/>
    </xf>
    <xf numFmtId="0" fontId="9" fillId="3" borderId="4" xfId="0" applyFont="1" applyFill="1" applyBorder="1"/>
    <xf numFmtId="0" fontId="28" fillId="2" borderId="12" xfId="0" applyFont="1" applyFill="1" applyBorder="1" applyAlignment="1">
      <alignment horizontal="center"/>
    </xf>
    <xf numFmtId="0" fontId="14" fillId="11" borderId="6" xfId="0" applyFont="1" applyFill="1" applyBorder="1" applyAlignment="1">
      <alignment horizontal="left"/>
    </xf>
    <xf numFmtId="0" fontId="13" fillId="11" borderId="46" xfId="0" applyFont="1" applyFill="1" applyBorder="1" applyAlignment="1">
      <alignment horizontal="left"/>
    </xf>
    <xf numFmtId="0" fontId="14" fillId="3" borderId="0" xfId="0" applyFont="1" applyFill="1" applyAlignment="1">
      <alignment horizontal="center"/>
    </xf>
    <xf numFmtId="0" fontId="6" fillId="11" borderId="0" xfId="0" applyFont="1" applyFill="1" applyAlignment="1">
      <alignment horizontal="left" vertical="center"/>
    </xf>
    <xf numFmtId="0" fontId="0" fillId="11" borderId="47" xfId="0" applyFill="1" applyBorder="1"/>
    <xf numFmtId="0" fontId="13" fillId="11" borderId="9" xfId="0" applyFont="1" applyFill="1" applyBorder="1" applyAlignment="1">
      <alignment horizontal="center" vertical="center"/>
    </xf>
    <xf numFmtId="0" fontId="12" fillId="11" borderId="9" xfId="0" applyFont="1" applyFill="1" applyBorder="1" applyAlignment="1">
      <alignment horizontal="center" vertical="center"/>
    </xf>
    <xf numFmtId="0" fontId="14" fillId="11" borderId="15" xfId="0" applyFont="1" applyFill="1" applyBorder="1" applyAlignment="1">
      <alignment horizontal="left"/>
    </xf>
    <xf numFmtId="0" fontId="0" fillId="11" borderId="16" xfId="0" applyFill="1" applyBorder="1" applyAlignment="1">
      <alignment horizontal="left" wrapText="1"/>
    </xf>
    <xf numFmtId="0" fontId="0" fillId="11" borderId="0" xfId="0" applyFill="1" applyAlignment="1">
      <alignment horizontal="left" indent="1"/>
    </xf>
    <xf numFmtId="0" fontId="13" fillId="0" borderId="0" xfId="0" applyFont="1"/>
    <xf numFmtId="0" fontId="19" fillId="6" borderId="56" xfId="0" applyFont="1" applyFill="1" applyBorder="1" applyAlignment="1">
      <alignment vertical="center"/>
    </xf>
    <xf numFmtId="3" fontId="28" fillId="0" borderId="12" xfId="0" applyNumberFormat="1" applyFont="1" applyBorder="1" applyAlignment="1">
      <alignment horizontal="center"/>
    </xf>
    <xf numFmtId="3" fontId="28" fillId="2" borderId="12" xfId="0" applyNumberFormat="1" applyFont="1" applyFill="1" applyBorder="1" applyAlignment="1">
      <alignment horizontal="center"/>
    </xf>
    <xf numFmtId="0" fontId="19" fillId="6" borderId="8" xfId="0" applyFont="1" applyFill="1" applyBorder="1" applyAlignment="1">
      <alignment vertical="center" wrapText="1"/>
    </xf>
    <xf numFmtId="164" fontId="7" fillId="8" borderId="57" xfId="1" applyNumberFormat="1" applyFont="1" applyFill="1" applyBorder="1" applyAlignment="1">
      <alignment vertical="center"/>
    </xf>
    <xf numFmtId="0" fontId="7" fillId="6" borderId="8" xfId="0" applyFont="1" applyFill="1" applyBorder="1" applyAlignment="1">
      <alignment vertical="center"/>
    </xf>
    <xf numFmtId="164" fontId="7" fillId="8" borderId="38" xfId="1" applyNumberFormat="1" applyFont="1" applyFill="1" applyBorder="1" applyAlignment="1">
      <alignment vertical="center"/>
    </xf>
    <xf numFmtId="0" fontId="7" fillId="6" borderId="57" xfId="0" applyFont="1" applyFill="1" applyBorder="1" applyAlignment="1">
      <alignment vertical="center"/>
    </xf>
    <xf numFmtId="164" fontId="8" fillId="6" borderId="57" xfId="1" applyNumberFormat="1" applyFont="1" applyFill="1" applyBorder="1" applyAlignment="1">
      <alignment vertical="center"/>
    </xf>
    <xf numFmtId="164" fontId="7" fillId="6" borderId="8" xfId="1" applyNumberFormat="1" applyFont="1" applyFill="1" applyBorder="1" applyAlignment="1">
      <alignment vertical="center"/>
    </xf>
    <xf numFmtId="164" fontId="7" fillId="6" borderId="57" xfId="1" applyNumberFormat="1" applyFont="1" applyFill="1" applyBorder="1" applyAlignment="1">
      <alignment vertical="center"/>
    </xf>
    <xf numFmtId="3" fontId="7" fillId="0" borderId="9" xfId="0" applyNumberFormat="1" applyFont="1" applyBorder="1" applyAlignment="1">
      <alignment horizontal="right" vertical="center" wrapText="1" indent="1"/>
    </xf>
    <xf numFmtId="3" fontId="7" fillId="0" borderId="55" xfId="0" applyNumberFormat="1" applyFont="1" applyBorder="1" applyAlignment="1">
      <alignment horizontal="center" vertical="center" shrinkToFit="1"/>
    </xf>
    <xf numFmtId="3" fontId="7" fillId="0" borderId="55" xfId="0" applyNumberFormat="1" applyFont="1" applyBorder="1" applyAlignment="1">
      <alignment horizontal="center" shrinkToFit="1"/>
    </xf>
    <xf numFmtId="3" fontId="7" fillId="0" borderId="55" xfId="0" applyNumberFormat="1" applyFont="1" applyBorder="1" applyAlignment="1">
      <alignment horizontal="center" shrinkToFit="1" readingOrder="1"/>
    </xf>
    <xf numFmtId="0" fontId="0" fillId="11" borderId="0" xfId="0" applyFill="1"/>
    <xf numFmtId="0" fontId="13" fillId="11" borderId="0" xfId="0" quotePrefix="1" applyFont="1" applyFill="1" applyAlignment="1">
      <alignment horizontal="left" vertical="center" wrapText="1"/>
    </xf>
    <xf numFmtId="166" fontId="14" fillId="11" borderId="0" xfId="0" applyNumberFormat="1" applyFont="1" applyFill="1" applyAlignment="1">
      <alignment horizontal="center"/>
    </xf>
    <xf numFmtId="0" fontId="23" fillId="11" borderId="0" xfId="0" applyFont="1" applyFill="1" applyAlignment="1">
      <alignment horizontal="left"/>
    </xf>
    <xf numFmtId="0" fontId="5" fillId="11" borderId="58" xfId="0" applyFont="1" applyFill="1" applyBorder="1" applyAlignment="1">
      <alignment horizontal="left"/>
    </xf>
    <xf numFmtId="0" fontId="3" fillId="11" borderId="15" xfId="0" applyFont="1" applyFill="1" applyBorder="1"/>
    <xf numFmtId="0" fontId="0" fillId="11" borderId="15" xfId="0" applyFill="1" applyBorder="1"/>
    <xf numFmtId="0" fontId="14" fillId="11" borderId="47" xfId="0" applyFont="1" applyFill="1" applyBorder="1"/>
    <xf numFmtId="0" fontId="14" fillId="11" borderId="44" xfId="0" applyFont="1" applyFill="1" applyBorder="1"/>
    <xf numFmtId="0" fontId="0" fillId="11" borderId="27" xfId="0" applyFill="1" applyBorder="1"/>
    <xf numFmtId="0" fontId="14" fillId="11" borderId="0" xfId="0" applyFont="1" applyFill="1" applyAlignment="1">
      <alignment horizontal="left" wrapText="1" indent="1"/>
    </xf>
    <xf numFmtId="0" fontId="14" fillId="11" borderId="0" xfId="0" applyFont="1" applyFill="1" applyAlignment="1">
      <alignment horizontal="left" wrapText="1"/>
    </xf>
    <xf numFmtId="0" fontId="25" fillId="11" borderId="0" xfId="0" applyFont="1" applyFill="1" applyAlignment="1">
      <alignment horizontal="left" wrapText="1" indent="1" readingOrder="1"/>
    </xf>
    <xf numFmtId="0" fontId="25" fillId="11" borderId="0" xfId="0" applyFont="1" applyFill="1" applyAlignment="1">
      <alignment horizontal="left" indent="1" readingOrder="1"/>
    </xf>
    <xf numFmtId="0" fontId="0" fillId="11" borderId="0" xfId="0" applyFill="1" applyAlignment="1">
      <alignment horizontal="left" vertical="center" wrapText="1"/>
    </xf>
    <xf numFmtId="0" fontId="25" fillId="11" borderId="0" xfId="0" applyFont="1" applyFill="1" applyAlignment="1">
      <alignment horizontal="left" wrapText="1" indent="1"/>
    </xf>
    <xf numFmtId="0" fontId="10" fillId="3" borderId="0" xfId="3" applyFont="1" applyFill="1"/>
    <xf numFmtId="0" fontId="2" fillId="3" borderId="0" xfId="3" applyFont="1" applyFill="1"/>
    <xf numFmtId="0" fontId="46" fillId="15" borderId="0" xfId="0" applyFont="1" applyFill="1" applyAlignment="1">
      <alignment vertical="center" wrapText="1"/>
    </xf>
    <xf numFmtId="0" fontId="46" fillId="0" borderId="0" xfId="0" applyFont="1" applyAlignment="1">
      <alignment vertical="center" wrapText="1"/>
    </xf>
    <xf numFmtId="0" fontId="0" fillId="16" borderId="0" xfId="0" applyFill="1"/>
    <xf numFmtId="0" fontId="10" fillId="16" borderId="0" xfId="3" applyFont="1" applyFill="1"/>
    <xf numFmtId="0" fontId="2" fillId="16" borderId="0" xfId="3" applyFont="1" applyFill="1"/>
    <xf numFmtId="0" fontId="45" fillId="0" borderId="0" xfId="0" applyFont="1" applyAlignment="1">
      <alignment horizontal="right" vertical="center"/>
    </xf>
    <xf numFmtId="0" fontId="45" fillId="0" borderId="0" xfId="0" applyFont="1" applyAlignment="1">
      <alignment vertical="center"/>
    </xf>
    <xf numFmtId="0" fontId="45" fillId="15" borderId="0" xfId="0" applyFont="1" applyFill="1" applyAlignment="1">
      <alignment horizontal="right" vertical="center"/>
    </xf>
    <xf numFmtId="0" fontId="45" fillId="15" borderId="0" xfId="0" applyFont="1" applyFill="1" applyAlignment="1">
      <alignment vertical="center"/>
    </xf>
    <xf numFmtId="14" fontId="0" fillId="11" borderId="0" xfId="0" applyNumberFormat="1" applyFill="1" applyAlignment="1">
      <alignment horizontal="left" indent="1"/>
    </xf>
    <xf numFmtId="0" fontId="14" fillId="14" borderId="0" xfId="0" applyFont="1" applyFill="1" applyAlignment="1">
      <alignment horizontal="left" vertical="center" wrapText="1"/>
    </xf>
    <xf numFmtId="0" fontId="7" fillId="6" borderId="11" xfId="0" applyFont="1" applyFill="1" applyBorder="1" applyAlignment="1">
      <alignment vertical="center"/>
    </xf>
    <xf numFmtId="0" fontId="3" fillId="11" borderId="3" xfId="0" quotePrefix="1" applyFont="1" applyFill="1" applyBorder="1" applyAlignment="1">
      <alignment horizontal="right" indent="1"/>
    </xf>
    <xf numFmtId="0" fontId="3" fillId="11" borderId="5" xfId="0" quotePrefix="1" applyFont="1" applyFill="1" applyBorder="1" applyAlignment="1">
      <alignment horizontal="right" indent="1"/>
    </xf>
    <xf numFmtId="0" fontId="13" fillId="3" borderId="4" xfId="0" applyFont="1" applyFill="1" applyBorder="1" applyAlignment="1">
      <alignment vertical="top" wrapText="1"/>
    </xf>
    <xf numFmtId="0" fontId="16" fillId="3" borderId="4" xfId="2" applyFont="1" applyFill="1" applyBorder="1" applyAlignment="1" applyProtection="1">
      <alignment vertical="top" wrapText="1"/>
    </xf>
    <xf numFmtId="0" fontId="12" fillId="3" borderId="4" xfId="0" applyFont="1" applyFill="1" applyBorder="1" applyAlignment="1">
      <alignment vertical="top" wrapText="1"/>
    </xf>
    <xf numFmtId="0" fontId="17" fillId="3" borderId="4" xfId="0" applyFont="1" applyFill="1" applyBorder="1"/>
    <xf numFmtId="0" fontId="5" fillId="3" borderId="4" xfId="0" applyFont="1" applyFill="1" applyBorder="1"/>
    <xf numFmtId="0" fontId="0" fillId="3" borderId="4" xfId="0" applyFill="1" applyBorder="1"/>
    <xf numFmtId="0" fontId="12" fillId="3" borderId="4" xfId="0" applyFont="1" applyFill="1" applyBorder="1"/>
    <xf numFmtId="49" fontId="12" fillId="3" borderId="4" xfId="0" applyNumberFormat="1" applyFont="1" applyFill="1" applyBorder="1"/>
    <xf numFmtId="0" fontId="0" fillId="11" borderId="5" xfId="0" applyFill="1" applyBorder="1" applyAlignment="1">
      <alignment horizontal="left" vertical="center" wrapText="1"/>
    </xf>
    <xf numFmtId="0" fontId="5" fillId="11" borderId="0" xfId="0" applyFont="1" applyFill="1" applyAlignment="1">
      <alignment horizontal="left" vertical="center" wrapText="1"/>
    </xf>
    <xf numFmtId="0" fontId="19" fillId="0" borderId="0" xfId="0" applyFont="1"/>
    <xf numFmtId="0" fontId="13" fillId="11" borderId="0" xfId="0" applyFont="1" applyFill="1" applyAlignment="1">
      <alignment horizontal="right" indent="1"/>
    </xf>
    <xf numFmtId="0" fontId="23" fillId="11" borderId="0" xfId="0" applyFont="1" applyFill="1" applyAlignment="1">
      <alignment horizontal="right" indent="1"/>
    </xf>
    <xf numFmtId="0" fontId="14" fillId="11" borderId="6" xfId="0" applyFont="1" applyFill="1" applyBorder="1" applyAlignment="1">
      <alignment horizontal="left" readingOrder="1"/>
    </xf>
    <xf numFmtId="49" fontId="14" fillId="11" borderId="6" xfId="0" applyNumberFormat="1" applyFont="1" applyFill="1" applyBorder="1" applyAlignment="1">
      <alignment horizontal="left"/>
    </xf>
    <xf numFmtId="0" fontId="44" fillId="11" borderId="6" xfId="0" applyFont="1" applyFill="1" applyBorder="1" applyAlignment="1">
      <alignment horizontal="left" shrinkToFit="1" readingOrder="1"/>
    </xf>
    <xf numFmtId="1" fontId="0" fillId="11" borderId="0" xfId="0" applyNumberFormat="1" applyFill="1"/>
    <xf numFmtId="0" fontId="0" fillId="14" borderId="0" xfId="0" applyFill="1" applyAlignment="1">
      <alignment horizontal="left" vertical="center" wrapText="1"/>
    </xf>
    <xf numFmtId="0" fontId="42" fillId="11" borderId="2" xfId="0" applyFont="1" applyFill="1" applyBorder="1" applyAlignment="1">
      <alignment horizontal="left" indent="1"/>
    </xf>
    <xf numFmtId="0" fontId="0" fillId="4" borderId="0" xfId="0" applyFill="1" applyAlignment="1">
      <alignment horizontal="justify" vertical="center" wrapText="1" readingOrder="1"/>
    </xf>
    <xf numFmtId="0" fontId="0" fillId="4" borderId="5" xfId="0" applyFill="1" applyBorder="1" applyAlignment="1">
      <alignment horizontal="justify" vertical="center" wrapText="1" readingOrder="1"/>
    </xf>
    <xf numFmtId="167" fontId="14" fillId="11" borderId="6" xfId="0" applyNumberFormat="1" applyFont="1" applyFill="1" applyBorder="1" applyAlignment="1">
      <alignment horizontal="left" wrapText="1"/>
    </xf>
    <xf numFmtId="0" fontId="14" fillId="14" borderId="0" xfId="0" applyFont="1" applyFill="1" applyAlignment="1">
      <alignment vertical="center" wrapText="1"/>
    </xf>
    <xf numFmtId="0" fontId="0" fillId="14" borderId="0" xfId="0" applyFill="1" applyAlignment="1">
      <alignment horizontal="left"/>
    </xf>
    <xf numFmtId="0" fontId="2" fillId="11" borderId="17" xfId="0" applyFont="1" applyFill="1" applyBorder="1" applyAlignment="1">
      <alignment horizontal="left" vertical="center" wrapText="1"/>
    </xf>
    <xf numFmtId="0" fontId="2" fillId="11" borderId="16" xfId="0" applyFont="1" applyFill="1" applyBorder="1" applyAlignment="1">
      <alignment horizontal="left" vertical="center" wrapText="1"/>
    </xf>
    <xf numFmtId="0" fontId="2" fillId="11" borderId="16" xfId="0" applyFont="1" applyFill="1" applyBorder="1" applyAlignment="1">
      <alignment horizontal="center" vertical="center" wrapText="1"/>
    </xf>
    <xf numFmtId="0" fontId="3" fillId="11" borderId="26" xfId="0" quotePrefix="1" applyFont="1" applyFill="1" applyBorder="1" applyAlignment="1">
      <alignment horizontal="right"/>
    </xf>
    <xf numFmtId="0" fontId="2" fillId="11" borderId="24" xfId="0" applyFont="1" applyFill="1" applyBorder="1" applyAlignment="1">
      <alignment horizontal="left" vertical="center" wrapText="1"/>
    </xf>
    <xf numFmtId="0" fontId="2" fillId="11" borderId="0" xfId="0" applyFont="1" applyFill="1" applyAlignment="1">
      <alignment horizontal="left" vertical="center" wrapText="1"/>
    </xf>
    <xf numFmtId="0" fontId="2" fillId="11" borderId="0" xfId="0" applyFont="1" applyFill="1" applyAlignment="1">
      <alignment horizontal="center" vertical="center" wrapText="1"/>
    </xf>
    <xf numFmtId="0" fontId="3" fillId="11" borderId="15" xfId="0" quotePrefix="1" applyFont="1" applyFill="1" applyBorder="1" applyAlignment="1">
      <alignment horizontal="right"/>
    </xf>
    <xf numFmtId="0" fontId="0" fillId="11" borderId="24" xfId="0" applyFill="1" applyBorder="1" applyAlignment="1">
      <alignment horizontal="left" vertical="center" wrapText="1"/>
    </xf>
    <xf numFmtId="0" fontId="0" fillId="11" borderId="0" xfId="0" applyFill="1" applyAlignment="1">
      <alignment horizontal="center" vertical="center" wrapText="1"/>
    </xf>
    <xf numFmtId="0" fontId="5" fillId="11" borderId="25" xfId="0" applyFont="1" applyFill="1" applyBorder="1" applyAlignment="1">
      <alignment horizontal="left" vertical="center"/>
    </xf>
    <xf numFmtId="0" fontId="5" fillId="11" borderId="6" xfId="0" applyFont="1" applyFill="1" applyBorder="1" applyAlignment="1">
      <alignment horizontal="left" vertical="center"/>
    </xf>
    <xf numFmtId="0" fontId="5" fillId="11" borderId="6" xfId="0" applyFont="1" applyFill="1" applyBorder="1" applyAlignment="1">
      <alignment horizontal="left" vertical="center" indent="4"/>
    </xf>
    <xf numFmtId="0" fontId="5" fillId="11" borderId="27" xfId="0" applyFont="1" applyFill="1" applyBorder="1" applyAlignment="1">
      <alignment horizontal="right" vertical="center"/>
    </xf>
    <xf numFmtId="0" fontId="5" fillId="11" borderId="11" xfId="0" applyFont="1" applyFill="1" applyBorder="1" applyAlignment="1">
      <alignment horizontal="left" vertical="center"/>
    </xf>
    <xf numFmtId="0" fontId="5" fillId="11" borderId="11" xfId="0" applyFont="1" applyFill="1" applyBorder="1" applyAlignment="1">
      <alignment horizontal="left" vertical="center" indent="4"/>
    </xf>
    <xf numFmtId="0" fontId="5" fillId="11" borderId="12" xfId="0" applyFont="1" applyFill="1" applyBorder="1" applyAlignment="1">
      <alignment horizontal="right" vertical="center"/>
    </xf>
    <xf numFmtId="0" fontId="9" fillId="11" borderId="16" xfId="0" applyFont="1" applyFill="1" applyBorder="1" applyAlignment="1">
      <alignment horizontal="left" vertical="center" wrapText="1"/>
    </xf>
    <xf numFmtId="0" fontId="9" fillId="11" borderId="0" xfId="0" applyFont="1" applyFill="1" applyAlignment="1">
      <alignment horizontal="left" vertical="center" wrapText="1"/>
    </xf>
    <xf numFmtId="0" fontId="39" fillId="11" borderId="0" xfId="0" applyFont="1" applyFill="1" applyAlignment="1">
      <alignment horizontal="left" vertical="center" wrapText="1"/>
    </xf>
    <xf numFmtId="0" fontId="5" fillId="11" borderId="11" xfId="0" applyFont="1" applyFill="1" applyBorder="1" applyAlignment="1">
      <alignment horizontal="right" vertical="center"/>
    </xf>
    <xf numFmtId="0" fontId="13" fillId="11" borderId="0" xfId="0" applyFont="1" applyFill="1" applyAlignment="1">
      <alignment horizontal="left" wrapText="1"/>
    </xf>
    <xf numFmtId="0" fontId="13" fillId="11" borderId="0" xfId="0" applyFont="1" applyFill="1" applyAlignment="1">
      <alignment horizontal="left" vertical="center" wrapText="1"/>
    </xf>
    <xf numFmtId="167" fontId="14" fillId="11" borderId="11" xfId="0" applyNumberFormat="1" applyFont="1" applyFill="1" applyBorder="1" applyAlignment="1">
      <alignment horizontal="left"/>
    </xf>
    <xf numFmtId="0" fontId="14" fillId="11" borderId="6" xfId="0" applyFont="1" applyFill="1" applyBorder="1" applyAlignment="1">
      <alignment horizontal="left" shrinkToFit="1"/>
    </xf>
    <xf numFmtId="0" fontId="4" fillId="11" borderId="0" xfId="0" applyFont="1" applyFill="1" applyAlignment="1">
      <alignment horizontal="center"/>
    </xf>
    <xf numFmtId="0" fontId="13" fillId="11" borderId="4" xfId="0" applyFont="1" applyFill="1" applyBorder="1" applyAlignment="1">
      <alignment horizontal="left"/>
    </xf>
    <xf numFmtId="0" fontId="14" fillId="11" borderId="44" xfId="0" applyFont="1" applyFill="1" applyBorder="1" applyAlignment="1">
      <alignment horizontal="left" indent="2"/>
    </xf>
    <xf numFmtId="49" fontId="13" fillId="11" borderId="0" xfId="0" applyNumberFormat="1" applyFont="1" applyFill="1" applyAlignment="1">
      <alignment horizontal="right"/>
    </xf>
    <xf numFmtId="0" fontId="13" fillId="11" borderId="0" xfId="0" applyFont="1" applyFill="1" applyAlignment="1">
      <alignment horizontal="right" wrapText="1" indent="1"/>
    </xf>
    <xf numFmtId="0" fontId="28" fillId="0" borderId="8" xfId="0" applyFont="1" applyBorder="1" applyAlignment="1">
      <alignment horizontal="center" vertical="center"/>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14" xfId="0" applyFont="1" applyBorder="1" applyAlignment="1">
      <alignment horizontal="center" vertical="center" wrapText="1"/>
    </xf>
    <xf numFmtId="0" fontId="28" fillId="0" borderId="9" xfId="0" applyFont="1" applyBorder="1" applyAlignment="1">
      <alignment horizontal="center" vertical="center" wrapText="1"/>
    </xf>
    <xf numFmtId="0" fontId="0" fillId="6" borderId="0" xfId="0" applyFill="1" applyAlignment="1">
      <alignment horizontal="center"/>
    </xf>
    <xf numFmtId="0" fontId="27" fillId="0" borderId="12" xfId="0" applyFont="1" applyBorder="1" applyAlignment="1">
      <alignment horizontal="center" vertical="center"/>
    </xf>
    <xf numFmtId="0" fontId="2" fillId="0" borderId="12" xfId="0" applyFont="1" applyBorder="1" applyAlignment="1">
      <alignment vertical="center"/>
    </xf>
    <xf numFmtId="0" fontId="20" fillId="2" borderId="17" xfId="0" applyFont="1" applyFill="1" applyBorder="1" applyAlignment="1">
      <alignment horizontal="left" vertical="center" wrapText="1"/>
    </xf>
    <xf numFmtId="0" fontId="20" fillId="2" borderId="16" xfId="0" applyFont="1" applyFill="1" applyBorder="1" applyAlignment="1">
      <alignment horizontal="left" vertical="center" wrapText="1"/>
    </xf>
    <xf numFmtId="0" fontId="20" fillId="2" borderId="26" xfId="0" applyFont="1" applyFill="1" applyBorder="1" applyAlignment="1">
      <alignment horizontal="left" vertical="center" wrapText="1"/>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vertical="center" wrapText="1"/>
    </xf>
    <xf numFmtId="3" fontId="28" fillId="0" borderId="9" xfId="0" applyNumberFormat="1" applyFont="1" applyBorder="1" applyAlignment="1">
      <alignment horizontal="right" vertical="center" indent="1" shrinkToFit="1"/>
    </xf>
    <xf numFmtId="0" fontId="0" fillId="5" borderId="0" xfId="0" applyFill="1"/>
    <xf numFmtId="0" fontId="4" fillId="5" borderId="0" xfId="0" applyFont="1" applyFill="1" applyAlignment="1">
      <alignment horizontal="center" vertical="center" wrapText="1"/>
    </xf>
    <xf numFmtId="0" fontId="0" fillId="5" borderId="16" xfId="0" applyFill="1" applyBorder="1"/>
    <xf numFmtId="0" fontId="0" fillId="5" borderId="0" xfId="0" applyFill="1" applyAlignment="1">
      <alignment wrapText="1"/>
    </xf>
    <xf numFmtId="0" fontId="47" fillId="4" borderId="1" xfId="0" applyFont="1" applyFill="1" applyBorder="1" applyAlignment="1">
      <alignment horizontal="left" indent="1" shrinkToFit="1" readingOrder="1"/>
    </xf>
    <xf numFmtId="0" fontId="0" fillId="0" borderId="2" xfId="0" applyBorder="1" applyAlignment="1">
      <alignment horizontal="left" indent="1" shrinkToFit="1" readingOrder="1"/>
    </xf>
    <xf numFmtId="0" fontId="0" fillId="0" borderId="3" xfId="0" applyBorder="1" applyAlignment="1">
      <alignment horizontal="left" indent="1" shrinkToFit="1" readingOrder="1"/>
    </xf>
    <xf numFmtId="0" fontId="47" fillId="4" borderId="4" xfId="0" applyFont="1" applyFill="1" applyBorder="1" applyAlignment="1">
      <alignment horizontal="left" indent="1" readingOrder="1"/>
    </xf>
    <xf numFmtId="0" fontId="0" fillId="0" borderId="0" xfId="0" applyAlignment="1">
      <alignment horizontal="left" indent="1" readingOrder="1"/>
    </xf>
    <xf numFmtId="0" fontId="0" fillId="0" borderId="5" xfId="0" applyBorder="1" applyAlignment="1">
      <alignment horizontal="left" indent="1" readingOrder="1"/>
    </xf>
    <xf numFmtId="0" fontId="47" fillId="4" borderId="18" xfId="0" applyFont="1" applyFill="1" applyBorder="1" applyAlignment="1">
      <alignment horizontal="left" indent="1" readingOrder="1"/>
    </xf>
    <xf numFmtId="0" fontId="0" fillId="0" borderId="19" xfId="0" applyBorder="1" applyAlignment="1">
      <alignment horizontal="left" indent="1" readingOrder="1"/>
    </xf>
    <xf numFmtId="0" fontId="0" fillId="0" borderId="20" xfId="0" applyBorder="1" applyAlignment="1">
      <alignment horizontal="left" indent="1" readingOrder="1"/>
    </xf>
    <xf numFmtId="0" fontId="47" fillId="4" borderId="0" xfId="0" applyFont="1" applyFill="1" applyAlignment="1">
      <alignment horizontal="right" wrapText="1" indent="2" readingOrder="1"/>
    </xf>
    <xf numFmtId="0" fontId="0" fillId="0" borderId="0" xfId="0" applyAlignment="1">
      <alignment horizontal="right" wrapText="1" indent="2" readingOrder="1"/>
    </xf>
    <xf numFmtId="0" fontId="48" fillId="4" borderId="0" xfId="2" applyFont="1" applyFill="1" applyBorder="1" applyAlignment="1" applyProtection="1">
      <alignment horizontal="left" wrapText="1" readingOrder="1"/>
    </xf>
    <xf numFmtId="0" fontId="1" fillId="0" borderId="0" xfId="0" applyFont="1" applyAlignment="1">
      <alignment horizontal="left" wrapText="1" readingOrder="1"/>
    </xf>
    <xf numFmtId="0" fontId="5" fillId="11" borderId="4" xfId="0" applyFont="1" applyFill="1" applyBorder="1" applyAlignment="1">
      <alignment horizontal="left" wrapText="1" readingOrder="1"/>
    </xf>
    <xf numFmtId="0" fontId="0" fillId="0" borderId="0" xfId="0" applyAlignment="1">
      <alignment horizontal="left" readingOrder="1"/>
    </xf>
    <xf numFmtId="0" fontId="0" fillId="0" borderId="4" xfId="0" applyBorder="1" applyAlignment="1">
      <alignment horizontal="left" readingOrder="1"/>
    </xf>
    <xf numFmtId="0" fontId="13" fillId="11" borderId="4" xfId="0" applyFont="1" applyFill="1" applyBorder="1" applyAlignment="1">
      <alignment horizontal="right" indent="1"/>
    </xf>
    <xf numFmtId="0" fontId="0" fillId="0" borderId="0" xfId="0" applyAlignment="1">
      <alignment horizontal="right" indent="1"/>
    </xf>
    <xf numFmtId="166" fontId="14" fillId="11" borderId="11" xfId="0" applyNumberFormat="1" applyFont="1" applyFill="1" applyBorder="1" applyAlignment="1">
      <alignment horizontal="left"/>
    </xf>
    <xf numFmtId="166" fontId="43" fillId="11" borderId="6" xfId="2" applyNumberFormat="1" applyFont="1" applyFill="1" applyBorder="1" applyAlignment="1" applyProtection="1">
      <alignment horizontal="left"/>
    </xf>
    <xf numFmtId="166" fontId="14" fillId="11" borderId="6" xfId="0" applyNumberFormat="1" applyFont="1" applyFill="1" applyBorder="1" applyAlignment="1">
      <alignment horizontal="left"/>
    </xf>
    <xf numFmtId="0" fontId="0" fillId="11" borderId="6" xfId="0" applyFill="1" applyBorder="1" applyAlignment="1">
      <alignment horizontal="left"/>
    </xf>
    <xf numFmtId="0" fontId="14" fillId="11" borderId="11" xfId="0" applyFont="1" applyFill="1" applyBorder="1" applyAlignment="1">
      <alignment horizontal="left" shrinkToFit="1"/>
    </xf>
    <xf numFmtId="0" fontId="0" fillId="11" borderId="11" xfId="0" applyFill="1" applyBorder="1" applyAlignment="1">
      <alignment horizontal="left" shrinkToFit="1"/>
    </xf>
    <xf numFmtId="0" fontId="0" fillId="11" borderId="6" xfId="0" applyFill="1" applyBorder="1" applyAlignment="1">
      <alignment horizontal="left" shrinkToFit="1"/>
    </xf>
    <xf numFmtId="0" fontId="13" fillId="11" borderId="4" xfId="0" applyFont="1" applyFill="1" applyBorder="1" applyAlignment="1">
      <alignment horizontal="left"/>
    </xf>
    <xf numFmtId="0" fontId="0" fillId="0" borderId="0" xfId="0"/>
    <xf numFmtId="0" fontId="14" fillId="11" borderId="6" xfId="0" applyFont="1" applyFill="1" applyBorder="1" applyAlignment="1">
      <alignment horizontal="left" shrinkToFit="1"/>
    </xf>
    <xf numFmtId="0" fontId="25" fillId="11" borderId="6" xfId="0" applyFont="1" applyFill="1" applyBorder="1" applyAlignment="1">
      <alignment horizontal="left" shrinkToFit="1"/>
    </xf>
    <xf numFmtId="0" fontId="14" fillId="11" borderId="6" xfId="0" quotePrefix="1" applyFont="1" applyFill="1" applyBorder="1" applyAlignment="1">
      <alignment horizontal="left" shrinkToFit="1"/>
    </xf>
    <xf numFmtId="0" fontId="13" fillId="11" borderId="4" xfId="0" applyFont="1" applyFill="1" applyBorder="1" applyAlignment="1">
      <alignment horizontal="left" shrinkToFit="1"/>
    </xf>
    <xf numFmtId="0" fontId="0" fillId="0" borderId="0" xfId="0" applyAlignment="1">
      <alignment shrinkToFit="1"/>
    </xf>
    <xf numFmtId="0" fontId="13" fillId="11" borderId="44" xfId="0" applyFont="1" applyFill="1"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43" fillId="11" borderId="6" xfId="2" applyFont="1" applyFill="1" applyBorder="1" applyAlignment="1" applyProtection="1">
      <alignment horizontal="left" wrapText="1"/>
    </xf>
    <xf numFmtId="0" fontId="25" fillId="0" borderId="6" xfId="0" applyFont="1" applyBorder="1" applyAlignment="1">
      <alignment horizontal="left" wrapText="1"/>
    </xf>
    <xf numFmtId="0" fontId="5" fillId="12" borderId="51" xfId="0" applyFont="1" applyFill="1" applyBorder="1" applyAlignment="1">
      <alignment horizontal="left" vertical="center"/>
    </xf>
    <xf numFmtId="0" fontId="5" fillId="12" borderId="52" xfId="0" applyFont="1" applyFill="1"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xf numFmtId="0" fontId="13" fillId="11" borderId="2" xfId="0" applyFont="1" applyFill="1" applyBorder="1" applyAlignment="1">
      <alignment horizontal="right" wrapText="1" indent="1"/>
    </xf>
    <xf numFmtId="0" fontId="0" fillId="0" borderId="11" xfId="0" applyBorder="1" applyAlignment="1">
      <alignment horizontal="left" shrinkToFit="1"/>
    </xf>
    <xf numFmtId="0" fontId="13" fillId="11" borderId="47" xfId="0" applyFont="1" applyFill="1" applyBorder="1" applyAlignment="1">
      <alignment horizontal="left"/>
    </xf>
    <xf numFmtId="0" fontId="0" fillId="0" borderId="47" xfId="0" applyBorder="1" applyAlignment="1">
      <alignment horizontal="left"/>
    </xf>
    <xf numFmtId="0" fontId="0" fillId="0" borderId="49" xfId="0" applyBorder="1" applyAlignment="1">
      <alignment horizontal="left"/>
    </xf>
    <xf numFmtId="0" fontId="13" fillId="11" borderId="59" xfId="0" applyFont="1" applyFill="1" applyBorder="1" applyAlignment="1">
      <alignment horizontal="left" vertical="center"/>
    </xf>
    <xf numFmtId="0" fontId="0" fillId="0" borderId="44" xfId="0" applyBorder="1" applyAlignment="1">
      <alignment vertical="center"/>
    </xf>
    <xf numFmtId="0" fontId="14" fillId="11" borderId="0" xfId="0" applyFont="1" applyFill="1"/>
    <xf numFmtId="167" fontId="14" fillId="11" borderId="11" xfId="0" applyNumberFormat="1" applyFont="1" applyFill="1" applyBorder="1" applyAlignment="1">
      <alignment horizontal="left"/>
    </xf>
    <xf numFmtId="0" fontId="43" fillId="11" borderId="6" xfId="2" applyFont="1" applyFill="1" applyBorder="1" applyAlignment="1" applyProtection="1">
      <alignment horizontal="left" wrapText="1" readingOrder="1"/>
    </xf>
    <xf numFmtId="0" fontId="25" fillId="0" borderId="6" xfId="0" applyFont="1" applyBorder="1" applyAlignment="1">
      <alignment horizontal="left" wrapText="1" readingOrder="1"/>
    </xf>
    <xf numFmtId="166" fontId="14" fillId="11" borderId="11" xfId="0" applyNumberFormat="1" applyFont="1" applyFill="1" applyBorder="1" applyAlignment="1">
      <alignment horizontal="left" readingOrder="1"/>
    </xf>
    <xf numFmtId="166" fontId="25" fillId="0" borderId="11" xfId="0" applyNumberFormat="1" applyFont="1" applyBorder="1" applyAlignment="1">
      <alignment horizontal="left" readingOrder="1"/>
    </xf>
    <xf numFmtId="0" fontId="14" fillId="11" borderId="6" xfId="0" applyFont="1" applyFill="1" applyBorder="1" applyAlignment="1">
      <alignment horizontal="left" shrinkToFit="1" readingOrder="1"/>
    </xf>
    <xf numFmtId="0" fontId="25" fillId="0" borderId="6" xfId="0" applyFont="1" applyBorder="1" applyAlignment="1">
      <alignment horizontal="left" shrinkToFit="1" readingOrder="1"/>
    </xf>
    <xf numFmtId="0" fontId="13" fillId="11" borderId="0" xfId="0" applyFont="1" applyFill="1" applyAlignment="1">
      <alignment horizontal="left" vertical="center" wrapText="1"/>
    </xf>
    <xf numFmtId="0" fontId="0" fillId="0" borderId="0" xfId="0" applyAlignment="1">
      <alignment horizontal="left" vertical="center" wrapText="1"/>
    </xf>
    <xf numFmtId="49" fontId="44" fillId="11" borderId="11" xfId="0" applyNumberFormat="1" applyFont="1" applyFill="1" applyBorder="1" applyAlignment="1">
      <alignment horizontal="left" wrapText="1" readingOrder="1"/>
    </xf>
    <xf numFmtId="49" fontId="25" fillId="11" borderId="11" xfId="0" applyNumberFormat="1" applyFont="1" applyFill="1" applyBorder="1" applyAlignment="1">
      <alignment horizontal="left" wrapText="1" readingOrder="1"/>
    </xf>
    <xf numFmtId="0" fontId="43" fillId="11" borderId="6" xfId="2" applyFont="1" applyFill="1" applyBorder="1" applyAlignment="1" applyProtection="1">
      <alignment horizontal="left" readingOrder="1"/>
    </xf>
    <xf numFmtId="0" fontId="25" fillId="0" borderId="6" xfId="0" applyFont="1" applyBorder="1" applyAlignment="1">
      <alignment horizontal="left" readingOrder="1"/>
    </xf>
    <xf numFmtId="14" fontId="14" fillId="11" borderId="6" xfId="0" applyNumberFormat="1" applyFont="1" applyFill="1" applyBorder="1" applyAlignment="1">
      <alignment horizontal="left" wrapText="1" indent="1"/>
    </xf>
    <xf numFmtId="14" fontId="0" fillId="11" borderId="6" xfId="0" applyNumberFormat="1" applyFill="1" applyBorder="1" applyAlignment="1">
      <alignment horizontal="left" indent="1"/>
    </xf>
    <xf numFmtId="0" fontId="14" fillId="11" borderId="11" xfId="0" applyFont="1" applyFill="1" applyBorder="1" applyAlignment="1">
      <alignment horizontal="left" shrinkToFit="1" readingOrder="1"/>
    </xf>
    <xf numFmtId="0" fontId="25" fillId="0" borderId="11" xfId="0" applyFont="1" applyBorder="1" applyAlignment="1">
      <alignment horizontal="left" shrinkToFit="1" readingOrder="1"/>
    </xf>
    <xf numFmtId="0" fontId="13" fillId="11" borderId="0" xfId="0" applyFont="1" applyFill="1" applyAlignment="1">
      <alignment horizontal="right" wrapText="1" indent="1"/>
    </xf>
    <xf numFmtId="0" fontId="13" fillId="11" borderId="24" xfId="0" applyFont="1" applyFill="1" applyBorder="1" applyAlignment="1">
      <alignment horizontal="left" shrinkToFit="1"/>
    </xf>
    <xf numFmtId="0" fontId="0" fillId="0" borderId="5" xfId="0" applyBorder="1" applyAlignment="1">
      <alignment shrinkToFit="1"/>
    </xf>
    <xf numFmtId="49" fontId="13" fillId="11" borderId="0" xfId="0" applyNumberFormat="1" applyFont="1" applyFill="1" applyAlignment="1">
      <alignment horizontal="right"/>
    </xf>
    <xf numFmtId="0" fontId="0" fillId="0" borderId="16" xfId="0" applyBorder="1"/>
    <xf numFmtId="0" fontId="12" fillId="12" borderId="22" xfId="0" quotePrefix="1" applyFont="1" applyFill="1" applyBorder="1" applyAlignment="1">
      <alignment horizontal="left" vertical="center" wrapText="1"/>
    </xf>
    <xf numFmtId="0" fontId="12" fillId="12" borderId="16" xfId="0" applyFont="1" applyFill="1" applyBorder="1" applyAlignment="1">
      <alignment horizontal="left" vertical="center" wrapText="1"/>
    </xf>
    <xf numFmtId="0" fontId="12" fillId="12" borderId="23" xfId="0" applyFont="1" applyFill="1" applyBorder="1" applyAlignment="1">
      <alignment horizontal="left" vertical="center" wrapText="1"/>
    </xf>
    <xf numFmtId="0" fontId="14" fillId="0" borderId="1" xfId="0" applyFont="1" applyBorder="1" applyAlignment="1">
      <alignment horizontal="left" vertical="top" wrapText="1"/>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0" xfId="0" applyFont="1" applyAlignment="1">
      <alignment horizontal="left" vertical="top" wrapText="1"/>
    </xf>
    <xf numFmtId="0" fontId="14" fillId="0" borderId="5" xfId="0" applyFont="1" applyBorder="1" applyAlignment="1">
      <alignment horizontal="left" vertical="top" wrapText="1"/>
    </xf>
    <xf numFmtId="0" fontId="14" fillId="0" borderId="18" xfId="0" applyFont="1" applyBorder="1" applyAlignment="1">
      <alignment horizontal="left" vertical="top" wrapText="1"/>
    </xf>
    <xf numFmtId="0" fontId="14" fillId="0" borderId="19" xfId="0" applyFont="1" applyBorder="1" applyAlignment="1">
      <alignment horizontal="left" vertical="top" wrapText="1"/>
    </xf>
    <xf numFmtId="0" fontId="14" fillId="0" borderId="20" xfId="0" applyFont="1" applyBorder="1" applyAlignment="1">
      <alignment horizontal="left" vertical="top" wrapText="1"/>
    </xf>
    <xf numFmtId="0" fontId="2" fillId="5" borderId="4" xfId="0" applyFont="1" applyFill="1" applyBorder="1" applyAlignment="1">
      <alignment horizontal="left" vertical="center" wrapText="1" indent="1"/>
    </xf>
    <xf numFmtId="0" fontId="2" fillId="5" borderId="0" xfId="0" applyFont="1" applyFill="1" applyAlignment="1">
      <alignment horizontal="left" vertical="center" wrapText="1" indent="1"/>
    </xf>
    <xf numFmtId="0" fontId="2" fillId="5" borderId="5" xfId="0" applyFont="1" applyFill="1" applyBorder="1" applyAlignment="1">
      <alignment horizontal="left" vertical="center" wrapText="1" indent="1"/>
    </xf>
    <xf numFmtId="0" fontId="2" fillId="5" borderId="21" xfId="0" applyFont="1" applyFill="1" applyBorder="1" applyAlignment="1">
      <alignment horizontal="left" vertical="center" wrapText="1" indent="1"/>
    </xf>
    <xf numFmtId="0" fontId="2" fillId="5" borderId="6" xfId="0" applyFont="1" applyFill="1" applyBorder="1" applyAlignment="1">
      <alignment horizontal="left" vertical="center" wrapText="1" indent="1"/>
    </xf>
    <xf numFmtId="0" fontId="2" fillId="5" borderId="7" xfId="0" applyFont="1" applyFill="1" applyBorder="1" applyAlignment="1">
      <alignment horizontal="left" vertical="center" wrapText="1" indent="1"/>
    </xf>
    <xf numFmtId="0" fontId="28" fillId="5" borderId="22" xfId="0" applyFont="1" applyFill="1" applyBorder="1" applyAlignment="1">
      <alignment vertical="center"/>
    </xf>
    <xf numFmtId="0" fontId="28" fillId="5" borderId="16" xfId="0" applyFont="1" applyFill="1" applyBorder="1" applyAlignment="1">
      <alignment vertical="center"/>
    </xf>
    <xf numFmtId="0" fontId="28" fillId="5" borderId="23" xfId="0" applyFont="1" applyFill="1" applyBorder="1" applyAlignment="1">
      <alignment vertical="center"/>
    </xf>
    <xf numFmtId="49" fontId="14" fillId="11" borderId="6" xfId="0" applyNumberFormat="1" applyFont="1" applyFill="1" applyBorder="1" applyAlignment="1">
      <alignment horizontal="left" shrinkToFit="1"/>
    </xf>
    <xf numFmtId="0" fontId="0" fillId="0" borderId="6" xfId="0" applyBorder="1" applyAlignment="1">
      <alignment horizontal="left" shrinkToFit="1"/>
    </xf>
    <xf numFmtId="0" fontId="13" fillId="11" borderId="21" xfId="0" applyFont="1" applyFill="1" applyBorder="1" applyAlignment="1">
      <alignment horizontal="left"/>
    </xf>
    <xf numFmtId="0" fontId="0" fillId="0" borderId="6" xfId="0" applyBorder="1"/>
    <xf numFmtId="49" fontId="14" fillId="11" borderId="6" xfId="0" applyNumberFormat="1" applyFont="1" applyFill="1" applyBorder="1" applyAlignment="1">
      <alignment horizontal="left" shrinkToFit="1" readingOrder="1"/>
    </xf>
    <xf numFmtId="0" fontId="0" fillId="11" borderId="6" xfId="0" applyFill="1" applyBorder="1" applyAlignment="1">
      <alignment horizontal="left" shrinkToFit="1" readingOrder="1"/>
    </xf>
    <xf numFmtId="0" fontId="0" fillId="0" borderId="6" xfId="0" applyBorder="1" applyAlignment="1">
      <alignment horizontal="left"/>
    </xf>
    <xf numFmtId="0" fontId="13" fillId="11" borderId="4" xfId="0" applyFont="1" applyFill="1" applyBorder="1" applyAlignment="1">
      <alignment horizontal="right" wrapText="1" indent="1"/>
    </xf>
    <xf numFmtId="0" fontId="0" fillId="0" borderId="4" xfId="0" applyBorder="1" applyAlignment="1">
      <alignment horizontal="right" indent="1"/>
    </xf>
    <xf numFmtId="0" fontId="0" fillId="11" borderId="0" xfId="0" applyFill="1"/>
    <xf numFmtId="0" fontId="14" fillId="11" borderId="0" xfId="0" applyFont="1" applyFill="1" applyAlignment="1">
      <alignment horizontal="center"/>
    </xf>
    <xf numFmtId="0" fontId="0" fillId="0" borderId="0" xfId="0" applyAlignment="1">
      <alignment horizontal="center"/>
    </xf>
    <xf numFmtId="0" fontId="0" fillId="0" borderId="0" xfId="0" applyAlignment="1">
      <alignment horizontal="left"/>
    </xf>
    <xf numFmtId="0" fontId="14" fillId="11" borderId="44" xfId="0" applyFont="1" applyFill="1" applyBorder="1" applyAlignment="1">
      <alignment horizontal="left" indent="2"/>
    </xf>
    <xf numFmtId="0" fontId="0" fillId="0" borderId="44" xfId="0" applyBorder="1" applyAlignment="1">
      <alignment horizontal="left" indent="2"/>
    </xf>
    <xf numFmtId="0" fontId="51" fillId="4" borderId="4" xfId="2" applyFont="1" applyFill="1" applyBorder="1" applyAlignment="1" applyProtection="1">
      <alignment horizontal="left" indent="1"/>
    </xf>
    <xf numFmtId="0" fontId="49" fillId="0" borderId="0" xfId="0" applyFont="1" applyAlignment="1">
      <alignment horizontal="left" indent="1"/>
    </xf>
    <xf numFmtId="0" fontId="13" fillId="11" borderId="0" xfId="0" applyFont="1" applyFill="1" applyAlignment="1">
      <alignment horizontal="left" wrapText="1"/>
    </xf>
    <xf numFmtId="0" fontId="12" fillId="11" borderId="6" xfId="0" applyFont="1" applyFill="1" applyBorder="1" applyAlignment="1">
      <alignment horizontal="left" vertical="center"/>
    </xf>
    <xf numFmtId="0" fontId="19" fillId="0" borderId="6" xfId="0" applyFont="1" applyBorder="1" applyAlignment="1">
      <alignment horizontal="left" vertical="center"/>
    </xf>
    <xf numFmtId="0" fontId="24" fillId="11" borderId="24" xfId="0" applyFont="1" applyFill="1" applyBorder="1" applyAlignment="1">
      <alignment horizontal="left"/>
    </xf>
    <xf numFmtId="0" fontId="0" fillId="0" borderId="5" xfId="0" applyBorder="1"/>
    <xf numFmtId="0" fontId="4" fillId="11" borderId="4" xfId="0" applyFont="1" applyFill="1" applyBorder="1" applyAlignment="1">
      <alignment horizontal="center"/>
    </xf>
    <xf numFmtId="0" fontId="4" fillId="11" borderId="0" xfId="0" applyFont="1" applyFill="1" applyAlignment="1">
      <alignment horizontal="center"/>
    </xf>
    <xf numFmtId="0" fontId="4" fillId="11" borderId="5" xfId="0" applyFont="1" applyFill="1" applyBorder="1" applyAlignment="1">
      <alignment horizontal="center"/>
    </xf>
    <xf numFmtId="0" fontId="4" fillId="11" borderId="21" xfId="0" applyFont="1" applyFill="1" applyBorder="1" applyAlignment="1">
      <alignment horizontal="center" wrapText="1"/>
    </xf>
    <xf numFmtId="0" fontId="4" fillId="11" borderId="6" xfId="0" applyFont="1" applyFill="1" applyBorder="1" applyAlignment="1">
      <alignment horizontal="center" wrapText="1"/>
    </xf>
    <xf numFmtId="0" fontId="4" fillId="11" borderId="7" xfId="0" applyFont="1" applyFill="1" applyBorder="1" applyAlignment="1">
      <alignment horizontal="center" wrapText="1"/>
    </xf>
    <xf numFmtId="0" fontId="11" fillId="11" borderId="4" xfId="0" quotePrefix="1" applyFont="1" applyFill="1" applyBorder="1" applyAlignment="1">
      <alignment horizontal="left" vertical="center" wrapText="1"/>
    </xf>
    <xf numFmtId="0" fontId="11" fillId="11" borderId="0" xfId="0" applyFont="1" applyFill="1" applyAlignment="1">
      <alignment horizontal="left" vertical="center" wrapText="1"/>
    </xf>
    <xf numFmtId="0" fontId="11" fillId="11" borderId="5" xfId="0" applyFont="1" applyFill="1" applyBorder="1" applyAlignment="1">
      <alignment horizontal="left" vertical="center" wrapText="1"/>
    </xf>
    <xf numFmtId="0" fontId="11" fillId="11" borderId="4" xfId="0" applyFont="1" applyFill="1" applyBorder="1" applyAlignment="1">
      <alignment horizontal="left" vertical="center" wrapText="1"/>
    </xf>
    <xf numFmtId="0" fontId="11" fillId="11" borderId="21" xfId="0" applyFont="1" applyFill="1" applyBorder="1" applyAlignment="1">
      <alignment horizontal="left" vertical="center" wrapText="1"/>
    </xf>
    <xf numFmtId="0" fontId="11" fillId="11" borderId="6" xfId="0" applyFont="1" applyFill="1" applyBorder="1" applyAlignment="1">
      <alignment horizontal="left" vertical="center" wrapText="1"/>
    </xf>
    <xf numFmtId="0" fontId="11" fillId="11" borderId="7" xfId="0" applyFont="1" applyFill="1" applyBorder="1" applyAlignment="1">
      <alignment horizontal="left" vertical="center" wrapText="1"/>
    </xf>
    <xf numFmtId="0" fontId="5" fillId="11" borderId="2" xfId="0" applyFont="1" applyFill="1" applyBorder="1" applyAlignment="1">
      <alignment horizontal="center"/>
    </xf>
    <xf numFmtId="0" fontId="4" fillId="11" borderId="0" xfId="0" applyFont="1" applyFill="1" applyAlignment="1">
      <alignment horizontal="left" vertical="center"/>
    </xf>
    <xf numFmtId="0" fontId="4" fillId="11" borderId="15" xfId="0" applyFont="1" applyFill="1" applyBorder="1" applyAlignment="1">
      <alignment horizontal="left" vertical="center"/>
    </xf>
    <xf numFmtId="0" fontId="12" fillId="11" borderId="10" xfId="0" applyFont="1" applyFill="1" applyBorder="1" applyAlignment="1">
      <alignment horizontal="center" vertical="center"/>
    </xf>
    <xf numFmtId="0" fontId="12" fillId="11" borderId="11" xfId="0" applyFont="1" applyFill="1" applyBorder="1" applyAlignment="1">
      <alignment horizontal="center" vertical="center"/>
    </xf>
    <xf numFmtId="0" fontId="12" fillId="11" borderId="12" xfId="0" applyFont="1" applyFill="1" applyBorder="1" applyAlignment="1">
      <alignment horizontal="center" vertical="center"/>
    </xf>
    <xf numFmtId="49" fontId="3" fillId="11" borderId="10" xfId="0" applyNumberFormat="1" applyFont="1" applyFill="1" applyBorder="1" applyAlignment="1">
      <alignment horizontal="center" vertical="center"/>
    </xf>
    <xf numFmtId="49" fontId="3" fillId="11" borderId="11" xfId="0" applyNumberFormat="1" applyFont="1" applyFill="1" applyBorder="1" applyAlignment="1">
      <alignment horizontal="center" vertical="center"/>
    </xf>
    <xf numFmtId="49" fontId="3" fillId="11" borderId="12" xfId="0" applyNumberFormat="1" applyFont="1" applyFill="1" applyBorder="1" applyAlignment="1">
      <alignment horizontal="center" vertical="center"/>
    </xf>
    <xf numFmtId="166" fontId="0" fillId="0" borderId="6" xfId="0" applyNumberFormat="1" applyBorder="1" applyAlignment="1">
      <alignment horizontal="left"/>
    </xf>
    <xf numFmtId="0" fontId="22" fillId="11" borderId="2" xfId="0" applyFont="1" applyFill="1" applyBorder="1" applyAlignment="1">
      <alignment vertical="center" wrapText="1"/>
    </xf>
    <xf numFmtId="0" fontId="14" fillId="11" borderId="6" xfId="0" applyFont="1" applyFill="1" applyBorder="1" applyAlignment="1">
      <alignment horizontal="left" wrapText="1"/>
    </xf>
    <xf numFmtId="0" fontId="0" fillId="11" borderId="6" xfId="0" applyFill="1" applyBorder="1" applyAlignment="1">
      <alignment horizontal="left" wrapText="1"/>
    </xf>
    <xf numFmtId="166" fontId="14" fillId="11" borderId="11" xfId="0" applyNumberFormat="1" applyFont="1" applyFill="1" applyBorder="1" applyAlignment="1">
      <alignment horizontal="left" wrapText="1"/>
    </xf>
    <xf numFmtId="166" fontId="0" fillId="0" borderId="11" xfId="0" applyNumberFormat="1" applyBorder="1" applyAlignment="1">
      <alignment horizontal="left" wrapText="1"/>
    </xf>
    <xf numFmtId="0" fontId="5" fillId="12" borderId="39" xfId="0" applyFont="1" applyFill="1" applyBorder="1" applyAlignment="1">
      <alignment horizontal="left" vertical="center"/>
    </xf>
    <xf numFmtId="0" fontId="0" fillId="12" borderId="39" xfId="0" applyFill="1" applyBorder="1" applyAlignment="1">
      <alignment horizontal="left"/>
    </xf>
    <xf numFmtId="0" fontId="0" fillId="12" borderId="40" xfId="0" applyFill="1" applyBorder="1" applyAlignment="1">
      <alignment horizontal="left"/>
    </xf>
    <xf numFmtId="0" fontId="28" fillId="8" borderId="38" xfId="0" applyFont="1" applyFill="1" applyBorder="1" applyAlignment="1">
      <alignment horizontal="center" vertical="center" wrapText="1"/>
    </xf>
    <xf numFmtId="0" fontId="28" fillId="8" borderId="32" xfId="0" applyFont="1" applyFill="1" applyBorder="1" applyAlignment="1">
      <alignment horizontal="center" vertical="center" wrapText="1"/>
    </xf>
    <xf numFmtId="0" fontId="28" fillId="8" borderId="31" xfId="0" applyFont="1" applyFill="1" applyBorder="1" applyAlignment="1">
      <alignment horizontal="center" vertical="center" wrapText="1"/>
    </xf>
    <xf numFmtId="0" fontId="4" fillId="11" borderId="24" xfId="0" applyFont="1" applyFill="1" applyBorder="1" applyAlignment="1">
      <alignment horizontal="center"/>
    </xf>
    <xf numFmtId="0" fontId="4" fillId="11" borderId="15" xfId="0" applyFont="1" applyFill="1" applyBorder="1" applyAlignment="1">
      <alignment horizontal="center"/>
    </xf>
    <xf numFmtId="0" fontId="28" fillId="0" borderId="8" xfId="0" applyFont="1" applyBorder="1" applyAlignment="1">
      <alignment horizontal="center" vertical="center"/>
    </xf>
    <xf numFmtId="0" fontId="28" fillId="0" borderId="13" xfId="0" applyFont="1" applyBorder="1" applyAlignment="1">
      <alignment horizontal="center" vertical="center"/>
    </xf>
    <xf numFmtId="0" fontId="28" fillId="0" borderId="14" xfId="0" applyFont="1" applyBorder="1" applyAlignment="1">
      <alignment horizontal="center" vertical="center"/>
    </xf>
    <xf numFmtId="0" fontId="28" fillId="0" borderId="8"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9"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0" xfId="0" applyFont="1" applyBorder="1" applyAlignment="1">
      <alignment horizontal="center" vertical="center" wrapText="1"/>
    </xf>
    <xf numFmtId="0" fontId="28" fillId="0" borderId="34"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36" xfId="0" applyFont="1" applyBorder="1" applyAlignment="1">
      <alignment horizontal="center" vertical="center" wrapText="1"/>
    </xf>
    <xf numFmtId="0" fontId="31" fillId="0" borderId="9" xfId="0" applyFont="1" applyBorder="1" applyAlignment="1">
      <alignment vertical="center"/>
    </xf>
    <xf numFmtId="0" fontId="28" fillId="0" borderId="9" xfId="0" applyFont="1" applyBorder="1" applyAlignment="1">
      <alignment vertical="center"/>
    </xf>
    <xf numFmtId="0" fontId="28" fillId="0" borderId="10" xfId="0" applyFont="1" applyBorder="1" applyAlignment="1">
      <alignment vertical="center"/>
    </xf>
    <xf numFmtId="0" fontId="26" fillId="7" borderId="14" xfId="0" applyFont="1" applyFill="1" applyBorder="1" applyAlignment="1">
      <alignment vertical="center"/>
    </xf>
    <xf numFmtId="0" fontId="5" fillId="7" borderId="17" xfId="0" applyFont="1" applyFill="1" applyBorder="1" applyAlignment="1">
      <alignment horizontal="left" vertical="center"/>
    </xf>
    <xf numFmtId="0" fontId="5" fillId="7" borderId="16" xfId="0" applyFont="1" applyFill="1" applyBorder="1" applyAlignment="1">
      <alignment horizontal="left" vertical="center"/>
    </xf>
    <xf numFmtId="0" fontId="5" fillId="7" borderId="26" xfId="0" applyFont="1" applyFill="1" applyBorder="1" applyAlignment="1">
      <alignment horizontal="left" vertical="center"/>
    </xf>
    <xf numFmtId="0" fontId="7" fillId="6" borderId="25"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27" xfId="0" applyFont="1" applyFill="1" applyBorder="1" applyAlignment="1">
      <alignment horizontal="center" vertical="center"/>
    </xf>
    <xf numFmtId="0" fontId="0" fillId="6" borderId="0" xfId="0" applyFill="1" applyAlignment="1">
      <alignment horizontal="center"/>
    </xf>
    <xf numFmtId="0" fontId="0" fillId="6" borderId="15" xfId="0" applyFill="1" applyBorder="1" applyAlignment="1">
      <alignment horizontal="center"/>
    </xf>
    <xf numFmtId="0" fontId="21" fillId="6" borderId="17" xfId="0" applyFont="1" applyFill="1" applyBorder="1" applyAlignment="1">
      <alignment horizontal="center" vertical="center"/>
    </xf>
    <xf numFmtId="0" fontId="21" fillId="6" borderId="16" xfId="0" applyFont="1" applyFill="1" applyBorder="1" applyAlignment="1">
      <alignment horizontal="center" vertical="center"/>
    </xf>
    <xf numFmtId="0" fontId="21" fillId="6" borderId="26" xfId="0" applyFont="1" applyFill="1" applyBorder="1" applyAlignment="1">
      <alignment horizontal="center" vertical="center"/>
    </xf>
    <xf numFmtId="0" fontId="4" fillId="11" borderId="6" xfId="0" applyFont="1" applyFill="1" applyBorder="1" applyAlignment="1">
      <alignment horizontal="left"/>
    </xf>
    <xf numFmtId="0" fontId="4" fillId="11" borderId="27" xfId="0" applyFont="1" applyFill="1" applyBorder="1" applyAlignment="1">
      <alignment horizontal="left"/>
    </xf>
    <xf numFmtId="0" fontId="28" fillId="9" borderId="10" xfId="0" applyFont="1" applyFill="1" applyBorder="1" applyAlignment="1">
      <alignment horizontal="center" vertical="center" wrapText="1"/>
    </xf>
    <xf numFmtId="0" fontId="28" fillId="9" borderId="11" xfId="0" applyFont="1" applyFill="1" applyBorder="1" applyAlignment="1">
      <alignment horizontal="center" vertical="center" wrapText="1"/>
    </xf>
    <xf numFmtId="0" fontId="28" fillId="9" borderId="33" xfId="0" applyFont="1" applyFill="1" applyBorder="1" applyAlignment="1">
      <alignment horizontal="center" vertical="center" wrapText="1"/>
    </xf>
    <xf numFmtId="0" fontId="26" fillId="7" borderId="14" xfId="0" applyFont="1" applyFill="1" applyBorder="1" applyAlignment="1">
      <alignment vertical="center" wrapText="1"/>
    </xf>
    <xf numFmtId="0" fontId="4" fillId="11" borderId="25" xfId="0" applyFont="1" applyFill="1" applyBorder="1" applyAlignment="1">
      <alignment horizontal="left"/>
    </xf>
    <xf numFmtId="0" fontId="5" fillId="7" borderId="12" xfId="0" applyFont="1" applyFill="1" applyBorder="1" applyAlignment="1">
      <alignment horizontal="left" vertical="center"/>
    </xf>
    <xf numFmtId="0" fontId="7" fillId="0" borderId="13" xfId="0" applyFont="1" applyBorder="1" applyAlignment="1">
      <alignment vertical="center"/>
    </xf>
    <xf numFmtId="0" fontId="7" fillId="0" borderId="24" xfId="0" applyFont="1" applyBorder="1" applyAlignment="1">
      <alignment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21" fillId="6" borderId="10" xfId="0" applyFont="1" applyFill="1" applyBorder="1" applyAlignment="1">
      <alignment horizontal="center" vertical="center"/>
    </xf>
    <xf numFmtId="0" fontId="21" fillId="6" borderId="11"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8" fillId="8" borderId="41" xfId="0" applyFont="1" applyFill="1" applyBorder="1" applyAlignment="1">
      <alignment horizontal="center" vertical="center" wrapText="1"/>
    </xf>
    <xf numFmtId="0" fontId="28" fillId="8" borderId="42" xfId="0" applyFont="1" applyFill="1" applyBorder="1" applyAlignment="1">
      <alignment horizontal="center" vertical="center" wrapText="1"/>
    </xf>
    <xf numFmtId="0" fontId="28" fillId="8" borderId="43" xfId="0" applyFont="1" applyFill="1" applyBorder="1" applyAlignment="1">
      <alignment horizontal="center" vertical="center" wrapText="1"/>
    </xf>
    <xf numFmtId="0" fontId="20" fillId="6" borderId="25" xfId="0" applyFont="1" applyFill="1" applyBorder="1" applyAlignment="1">
      <alignment horizontal="center"/>
    </xf>
    <xf numFmtId="0" fontId="20" fillId="6" borderId="6" xfId="0" applyFont="1" applyFill="1" applyBorder="1" applyAlignment="1">
      <alignment horizontal="center"/>
    </xf>
    <xf numFmtId="0" fontId="20" fillId="6" borderId="27" xfId="0" applyFont="1" applyFill="1" applyBorder="1" applyAlignment="1">
      <alignment horizontal="center"/>
    </xf>
    <xf numFmtId="0" fontId="5" fillId="7" borderId="10" xfId="0" applyFont="1" applyFill="1" applyBorder="1" applyAlignment="1">
      <alignment horizontal="left" vertical="center" wrapText="1"/>
    </xf>
    <xf numFmtId="0" fontId="5" fillId="7" borderId="11" xfId="0" applyFont="1" applyFill="1" applyBorder="1" applyAlignment="1">
      <alignment horizontal="left" vertical="center" wrapText="1"/>
    </xf>
    <xf numFmtId="0" fontId="5" fillId="7" borderId="12" xfId="0" applyFont="1" applyFill="1" applyBorder="1" applyAlignment="1">
      <alignment horizontal="left" vertical="center" wrapText="1"/>
    </xf>
    <xf numFmtId="0" fontId="5" fillId="7" borderId="11" xfId="0" applyFont="1" applyFill="1" applyBorder="1" applyAlignment="1">
      <alignment horizontal="left" vertical="center"/>
    </xf>
    <xf numFmtId="0" fontId="19" fillId="6" borderId="0" xfId="0" applyFont="1" applyFill="1" applyAlignment="1">
      <alignment horizontal="center"/>
    </xf>
    <xf numFmtId="0" fontId="19" fillId="6" borderId="15" xfId="0" applyFont="1" applyFill="1" applyBorder="1" applyAlignment="1">
      <alignment horizontal="center"/>
    </xf>
    <xf numFmtId="0" fontId="18" fillId="6" borderId="17" xfId="0" applyFont="1" applyFill="1" applyBorder="1" applyAlignment="1">
      <alignment horizontal="center" vertical="center"/>
    </xf>
    <xf numFmtId="0" fontId="18" fillId="6" borderId="16" xfId="0" applyFont="1" applyFill="1" applyBorder="1" applyAlignment="1">
      <alignment horizontal="center" vertical="center"/>
    </xf>
    <xf numFmtId="0" fontId="18" fillId="6" borderId="26" xfId="0" applyFont="1" applyFill="1" applyBorder="1" applyAlignment="1">
      <alignment horizontal="center" vertical="center"/>
    </xf>
    <xf numFmtId="0" fontId="28" fillId="0" borderId="24" xfId="0" applyFont="1" applyBorder="1" applyAlignment="1">
      <alignment horizontal="left" vertical="center" wrapText="1"/>
    </xf>
    <xf numFmtId="0" fontId="28" fillId="0" borderId="0" xfId="0" applyFont="1" applyAlignment="1">
      <alignment horizontal="left" vertical="center" wrapText="1"/>
    </xf>
    <xf numFmtId="0" fontId="30" fillId="0" borderId="10" xfId="0" applyFont="1" applyBorder="1" applyAlignment="1">
      <alignment vertical="top"/>
    </xf>
    <xf numFmtId="0" fontId="0" fillId="0" borderId="11" xfId="0" applyBorder="1" applyAlignment="1">
      <alignment vertical="top"/>
    </xf>
    <xf numFmtId="0" fontId="0" fillId="0" borderId="12" xfId="0" applyBorder="1" applyAlignment="1">
      <alignment vertical="top"/>
    </xf>
    <xf numFmtId="0" fontId="28" fillId="0" borderId="10" xfId="0"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2" fillId="0" borderId="10" xfId="0" applyFont="1" applyBorder="1" applyAlignment="1">
      <alignment horizontal="left" vertical="center" indent="2"/>
    </xf>
    <xf numFmtId="0" fontId="2" fillId="0" borderId="11" xfId="0" applyFont="1" applyBorder="1" applyAlignment="1">
      <alignment horizontal="left" vertical="center" indent="2"/>
    </xf>
    <xf numFmtId="0" fontId="2" fillId="0" borderId="12" xfId="0" applyFont="1" applyBorder="1" applyAlignment="1">
      <alignment horizontal="left" vertical="center" indent="2"/>
    </xf>
    <xf numFmtId="0" fontId="4" fillId="11" borderId="25" xfId="0" applyFont="1" applyFill="1" applyBorder="1" applyAlignment="1">
      <alignment horizontal="left" shrinkToFit="1"/>
    </xf>
    <xf numFmtId="0" fontId="4" fillId="11" borderId="6" xfId="0" applyFont="1" applyFill="1" applyBorder="1" applyAlignment="1">
      <alignment horizontal="left" shrinkToFit="1"/>
    </xf>
    <xf numFmtId="0" fontId="4" fillId="11" borderId="27" xfId="0" applyFont="1" applyFill="1" applyBorder="1" applyAlignment="1">
      <alignment horizontal="left" shrinkToFi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xf>
    <xf numFmtId="0" fontId="5" fillId="2" borderId="12" xfId="0" applyFont="1" applyFill="1" applyBorder="1" applyAlignment="1">
      <alignment horizontal="left" vertical="center"/>
    </xf>
    <xf numFmtId="0" fontId="4" fillId="11" borderId="24" xfId="0" applyFont="1" applyFill="1" applyBorder="1" applyAlignment="1">
      <alignment horizontal="center" wrapText="1"/>
    </xf>
    <xf numFmtId="0" fontId="4" fillId="11" borderId="0" xfId="0" applyFont="1" applyFill="1" applyAlignment="1">
      <alignment horizontal="center" wrapText="1"/>
    </xf>
    <xf numFmtId="0" fontId="4" fillId="11" borderId="15" xfId="0" applyFont="1" applyFill="1" applyBorder="1" applyAlignment="1">
      <alignment horizontal="center" wrapText="1"/>
    </xf>
    <xf numFmtId="0" fontId="27" fillId="0" borderId="10" xfId="0" applyFont="1" applyBorder="1" applyAlignment="1">
      <alignment vertical="center"/>
    </xf>
    <xf numFmtId="0" fontId="27" fillId="0" borderId="11" xfId="0" applyFont="1" applyBorder="1" applyAlignment="1">
      <alignment vertical="center"/>
    </xf>
    <xf numFmtId="0" fontId="27" fillId="0" borderId="12" xfId="0" applyFont="1" applyBorder="1" applyAlignment="1">
      <alignment vertical="center"/>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9" xfId="0" applyFont="1" applyBorder="1" applyAlignment="1">
      <alignment vertical="center"/>
    </xf>
    <xf numFmtId="0" fontId="27" fillId="0" borderId="17" xfId="0" applyFont="1" applyBorder="1" applyAlignment="1">
      <alignment vertical="center" wrapText="1"/>
    </xf>
    <xf numFmtId="0" fontId="27" fillId="0" borderId="16" xfId="0" applyFont="1" applyBorder="1" applyAlignment="1">
      <alignment vertical="center" wrapText="1"/>
    </xf>
    <xf numFmtId="0" fontId="27" fillId="0" borderId="26" xfId="0" applyFont="1" applyBorder="1" applyAlignment="1">
      <alignment vertical="center" wrapText="1"/>
    </xf>
    <xf numFmtId="0" fontId="26" fillId="13" borderId="17" xfId="0" applyFont="1" applyFill="1" applyBorder="1" applyAlignment="1">
      <alignment horizontal="left" vertical="center" wrapText="1"/>
    </xf>
    <xf numFmtId="0" fontId="26" fillId="13" borderId="16" xfId="0" applyFont="1" applyFill="1" applyBorder="1" applyAlignment="1">
      <alignment horizontal="left" vertical="center" wrapText="1"/>
    </xf>
    <xf numFmtId="0" fontId="26" fillId="13" borderId="26" xfId="0" applyFont="1" applyFill="1" applyBorder="1" applyAlignment="1">
      <alignment horizontal="left" vertical="center" wrapText="1"/>
    </xf>
    <xf numFmtId="0" fontId="26" fillId="13" borderId="25" xfId="0" applyFont="1" applyFill="1" applyBorder="1" applyAlignment="1">
      <alignment horizontal="left" vertical="center" wrapText="1"/>
    </xf>
    <xf numFmtId="0" fontId="26" fillId="13" borderId="6" xfId="0" applyFont="1" applyFill="1" applyBorder="1" applyAlignment="1">
      <alignment horizontal="left" vertical="center" wrapText="1"/>
    </xf>
    <xf numFmtId="0" fontId="26" fillId="13" borderId="27" xfId="0" applyFont="1" applyFill="1" applyBorder="1" applyAlignment="1">
      <alignment horizontal="left" vertical="center" wrapText="1"/>
    </xf>
    <xf numFmtId="0" fontId="26" fillId="13" borderId="9" xfId="0" applyFont="1" applyFill="1" applyBorder="1" applyAlignment="1">
      <alignment vertical="center" wrapText="1"/>
    </xf>
    <xf numFmtId="0" fontId="4" fillId="11" borderId="25" xfId="0" applyFont="1" applyFill="1" applyBorder="1" applyAlignment="1">
      <alignment horizontal="left" vertical="center" wrapText="1"/>
    </xf>
    <xf numFmtId="0" fontId="4" fillId="11" borderId="6" xfId="0" applyFont="1" applyFill="1" applyBorder="1" applyAlignment="1">
      <alignment horizontal="left" vertical="center" wrapText="1"/>
    </xf>
    <xf numFmtId="0" fontId="4" fillId="11" borderId="27" xfId="0" applyFont="1" applyFill="1" applyBorder="1" applyAlignment="1">
      <alignment horizontal="left" vertical="center" wrapText="1"/>
    </xf>
    <xf numFmtId="0" fontId="26" fillId="2" borderId="9" xfId="0" applyFont="1" applyFill="1" applyBorder="1" applyAlignment="1">
      <alignment vertical="center" wrapText="1"/>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10" borderId="10" xfId="0" applyFont="1" applyFill="1" applyBorder="1" applyAlignment="1">
      <alignment vertical="center"/>
    </xf>
    <xf numFmtId="0" fontId="2" fillId="10" borderId="11" xfId="0" applyFont="1" applyFill="1" applyBorder="1" applyAlignment="1">
      <alignment vertical="center"/>
    </xf>
    <xf numFmtId="0" fontId="2" fillId="10" borderId="12" xfId="0" applyFont="1" applyFill="1" applyBorder="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12" xfId="0" applyFont="1" applyBorder="1" applyAlignment="1">
      <alignment horizontal="center" vertical="center"/>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9" xfId="0" applyFont="1" applyBorder="1" applyAlignment="1">
      <alignment horizontal="left" vertical="center"/>
    </xf>
    <xf numFmtId="0" fontId="4" fillId="11" borderId="25" xfId="0" applyFont="1" applyFill="1" applyBorder="1" applyAlignment="1">
      <alignment horizontal="left" vertical="center"/>
    </xf>
    <xf numFmtId="0" fontId="4" fillId="11" borderId="6" xfId="0" applyFont="1" applyFill="1" applyBorder="1" applyAlignment="1">
      <alignment horizontal="left" vertical="center"/>
    </xf>
    <xf numFmtId="0" fontId="4" fillId="11" borderId="27" xfId="0" applyFont="1" applyFill="1" applyBorder="1" applyAlignment="1">
      <alignment horizontal="left" vertical="center"/>
    </xf>
    <xf numFmtId="0" fontId="20" fillId="2" borderId="17" xfId="0" applyFont="1" applyFill="1" applyBorder="1" applyAlignment="1">
      <alignment horizontal="left" vertical="center" wrapText="1"/>
    </xf>
    <xf numFmtId="0" fontId="20" fillId="2" borderId="16" xfId="0" applyFont="1" applyFill="1" applyBorder="1" applyAlignment="1">
      <alignment horizontal="left" vertical="center" wrapText="1"/>
    </xf>
    <xf numFmtId="0" fontId="20" fillId="2" borderId="26" xfId="0" applyFont="1" applyFill="1" applyBorder="1" applyAlignment="1">
      <alignment horizontal="left" vertical="center" wrapText="1"/>
    </xf>
    <xf numFmtId="0" fontId="27" fillId="0" borderId="9" xfId="0" applyFont="1" applyBorder="1" applyAlignment="1">
      <alignment horizontal="center" vertical="center"/>
    </xf>
    <xf numFmtId="0" fontId="4" fillId="5" borderId="24" xfId="0" applyFont="1" applyFill="1" applyBorder="1" applyAlignment="1">
      <alignment horizontal="center"/>
    </xf>
    <xf numFmtId="0" fontId="4" fillId="5" borderId="0" xfId="0" applyFont="1" applyFill="1" applyAlignment="1">
      <alignment horizontal="center"/>
    </xf>
  </cellXfs>
  <cellStyles count="5">
    <cellStyle name="Comma" xfId="1" builtinId="3"/>
    <cellStyle name="Comma 2" xfId="4" xr:uid="{00000000-0005-0000-0000-000001000000}"/>
    <cellStyle name="Hyperlink" xfId="2" builtinId="8"/>
    <cellStyle name="Normal" xfId="0" builtinId="0"/>
    <cellStyle name="Normal 2" xfId="3" xr:uid="{00000000-0005-0000-0000-000004000000}"/>
  </cellStyles>
  <dxfs count="9">
    <dxf>
      <fill>
        <patternFill>
          <bgColor rgb="FFFF0000"/>
        </patternFill>
      </fill>
    </dxf>
    <dxf>
      <font>
        <b val="0"/>
        <i val="0"/>
        <strike val="0"/>
        <condense val="0"/>
        <extend val="0"/>
        <outline val="0"/>
        <shadow val="0"/>
        <u val="none"/>
        <vertAlign val="baseline"/>
        <sz val="12"/>
        <color theme="1"/>
        <name val="Times New Roman"/>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Times New Roman"/>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Times New Roman"/>
        <scheme val="none"/>
      </font>
      <alignment horizontal="right" vertical="center" textRotation="0" wrapText="0" indent="0" justifyLastLine="0" shrinkToFit="0" readingOrder="0"/>
    </dxf>
    <dxf>
      <font>
        <b/>
        <i val="0"/>
        <strike val="0"/>
        <condense val="0"/>
        <extend val="0"/>
        <outline val="0"/>
        <shadow val="0"/>
        <u val="none"/>
        <vertAlign val="baseline"/>
        <sz val="9"/>
        <color theme="1"/>
        <name val="Times New Roman"/>
        <scheme val="none"/>
      </font>
      <fill>
        <patternFill patternType="solid">
          <fgColor indexed="64"/>
          <bgColor rgb="FFC0C0C0"/>
        </patternFill>
      </fill>
      <alignment horizontal="general" vertical="center" textRotation="0" wrapText="1" indent="0" justifyLastLine="0" shrinkToFit="0" readingOrder="0"/>
    </dxf>
    <dxf>
      <font>
        <b val="0"/>
        <i val="0"/>
        <strike val="0"/>
        <condense val="0"/>
        <extend val="0"/>
        <outline val="0"/>
        <shadow val="0"/>
        <u val="none"/>
        <vertAlign val="baseline"/>
        <sz val="12"/>
        <color auto="1"/>
        <name val="StCodes"/>
        <scheme val="none"/>
      </font>
      <fill>
        <patternFill patternType="solid">
          <fgColor indexed="64"/>
          <bgColor indexed="9"/>
        </patternFill>
      </fill>
      <protection locked="1" hidden="0"/>
    </dxf>
    <dxf>
      <font>
        <b val="0"/>
        <i val="0"/>
        <strike val="0"/>
        <condense val="0"/>
        <extend val="0"/>
        <outline val="0"/>
        <shadow val="0"/>
        <u val="none"/>
        <vertAlign val="baseline"/>
        <sz val="12"/>
        <color auto="1"/>
        <name val="StCodes"/>
        <scheme val="none"/>
      </font>
      <fill>
        <patternFill patternType="solid">
          <fgColor indexed="64"/>
          <bgColor indexed="9"/>
        </patternFill>
      </fill>
      <protection locked="1" hidden="0"/>
    </dxf>
    <dxf>
      <font>
        <b val="0"/>
        <i val="0"/>
        <strike val="0"/>
        <condense val="0"/>
        <extend val="0"/>
        <outline val="0"/>
        <shadow val="0"/>
        <u val="none"/>
        <vertAlign val="baseline"/>
        <sz val="12"/>
        <color theme="1"/>
        <name val="Times New Roman"/>
        <scheme val="none"/>
      </font>
      <alignment horizontal="general" vertical="center" textRotation="0" wrapText="0" indent="0" justifyLastLine="0" shrinkToFit="0" readingOrder="0"/>
    </dxf>
    <dxf>
      <font>
        <b val="0"/>
        <i val="0"/>
        <strike val="0"/>
        <condense val="0"/>
        <extend val="0"/>
        <outline val="0"/>
        <shadow val="0"/>
        <u val="none"/>
        <vertAlign val="baseline"/>
        <sz val="12"/>
        <color theme="1"/>
        <name val="Times New Roman"/>
        <scheme val="none"/>
      </font>
      <alignment horizontal="right" vertical="center" textRotation="0" wrapText="0" indent="0" justifyLastLine="0" shrinkToFit="0" readingOrder="0"/>
    </dxf>
  </dxfs>
  <tableStyles count="0" defaultTableStyle="TableStyleMedium2" defaultPivotStyle="PivotStyleLight16"/>
  <colors>
    <mruColors>
      <color rgb="FFCCFFFF"/>
      <color rgb="FFFF7C80"/>
      <color rgb="FFBFBFBF"/>
      <color rgb="FFD0CECE"/>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30</xdr:col>
      <xdr:colOff>0</xdr:colOff>
      <xdr:row>52</xdr:row>
      <xdr:rowOff>0</xdr:rowOff>
    </xdr:from>
    <xdr:to>
      <xdr:col>30</xdr:col>
      <xdr:colOff>0</xdr:colOff>
      <xdr:row>52</xdr:row>
      <xdr:rowOff>0</xdr:rowOff>
    </xdr:to>
    <xdr:sp macro="" textlink="">
      <xdr:nvSpPr>
        <xdr:cNvPr id="2" name="Line 24">
          <a:extLst>
            <a:ext uri="{FF2B5EF4-FFF2-40B4-BE49-F238E27FC236}">
              <a16:creationId xmlns:a16="http://schemas.microsoft.com/office/drawing/2014/main" id="{00000000-0008-0000-0000-000002000000}"/>
            </a:ext>
          </a:extLst>
        </xdr:cNvPr>
        <xdr:cNvSpPr>
          <a:spLocks noChangeShapeType="1"/>
        </xdr:cNvSpPr>
      </xdr:nvSpPr>
      <xdr:spPr bwMode="auto">
        <a:xfrm>
          <a:off x="16535400" y="9715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48</xdr:row>
      <xdr:rowOff>0</xdr:rowOff>
    </xdr:from>
    <xdr:to>
      <xdr:col>30</xdr:col>
      <xdr:colOff>0</xdr:colOff>
      <xdr:row>48</xdr:row>
      <xdr:rowOff>0</xdr:rowOff>
    </xdr:to>
    <xdr:sp macro="" textlink="">
      <xdr:nvSpPr>
        <xdr:cNvPr id="3" name="Line 73">
          <a:extLst>
            <a:ext uri="{FF2B5EF4-FFF2-40B4-BE49-F238E27FC236}">
              <a16:creationId xmlns:a16="http://schemas.microsoft.com/office/drawing/2014/main" id="{00000000-0008-0000-0000-000003000000}"/>
            </a:ext>
          </a:extLst>
        </xdr:cNvPr>
        <xdr:cNvSpPr>
          <a:spLocks noChangeShapeType="1"/>
        </xdr:cNvSpPr>
      </xdr:nvSpPr>
      <xdr:spPr bwMode="auto">
        <a:xfrm>
          <a:off x="16535400" y="8953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53</xdr:row>
      <xdr:rowOff>0</xdr:rowOff>
    </xdr:from>
    <xdr:to>
      <xdr:col>30</xdr:col>
      <xdr:colOff>0</xdr:colOff>
      <xdr:row>53</xdr:row>
      <xdr:rowOff>0</xdr:rowOff>
    </xdr:to>
    <xdr:sp macro="" textlink="">
      <xdr:nvSpPr>
        <xdr:cNvPr id="4" name="Line 81">
          <a:extLst>
            <a:ext uri="{FF2B5EF4-FFF2-40B4-BE49-F238E27FC236}">
              <a16:creationId xmlns:a16="http://schemas.microsoft.com/office/drawing/2014/main" id="{00000000-0008-0000-0000-000004000000}"/>
            </a:ext>
          </a:extLst>
        </xdr:cNvPr>
        <xdr:cNvSpPr>
          <a:spLocks noChangeShapeType="1"/>
        </xdr:cNvSpPr>
      </xdr:nvSpPr>
      <xdr:spPr bwMode="auto">
        <a:xfrm>
          <a:off x="16535400" y="99060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49</xdr:row>
      <xdr:rowOff>0</xdr:rowOff>
    </xdr:from>
    <xdr:to>
      <xdr:col>30</xdr:col>
      <xdr:colOff>0</xdr:colOff>
      <xdr:row>49</xdr:row>
      <xdr:rowOff>0</xdr:rowOff>
    </xdr:to>
    <xdr:sp macro="" textlink="">
      <xdr:nvSpPr>
        <xdr:cNvPr id="5" name="Line 82">
          <a:extLst>
            <a:ext uri="{FF2B5EF4-FFF2-40B4-BE49-F238E27FC236}">
              <a16:creationId xmlns:a16="http://schemas.microsoft.com/office/drawing/2014/main" id="{00000000-0008-0000-0000-000005000000}"/>
            </a:ext>
          </a:extLst>
        </xdr:cNvPr>
        <xdr:cNvSpPr>
          <a:spLocks noChangeShapeType="1"/>
        </xdr:cNvSpPr>
      </xdr:nvSpPr>
      <xdr:spPr bwMode="auto">
        <a:xfrm>
          <a:off x="16535400" y="91440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51</xdr:row>
      <xdr:rowOff>0</xdr:rowOff>
    </xdr:from>
    <xdr:to>
      <xdr:col>30</xdr:col>
      <xdr:colOff>0</xdr:colOff>
      <xdr:row>51</xdr:row>
      <xdr:rowOff>0</xdr:rowOff>
    </xdr:to>
    <xdr:sp macro="" textlink="">
      <xdr:nvSpPr>
        <xdr:cNvPr id="6" name="Line 24">
          <a:extLst>
            <a:ext uri="{FF2B5EF4-FFF2-40B4-BE49-F238E27FC236}">
              <a16:creationId xmlns:a16="http://schemas.microsoft.com/office/drawing/2014/main" id="{00000000-0008-0000-0000-000006000000}"/>
            </a:ext>
          </a:extLst>
        </xdr:cNvPr>
        <xdr:cNvSpPr>
          <a:spLocks noChangeShapeType="1"/>
        </xdr:cNvSpPr>
      </xdr:nvSpPr>
      <xdr:spPr bwMode="auto">
        <a:xfrm>
          <a:off x="16535400" y="95250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52</xdr:row>
      <xdr:rowOff>0</xdr:rowOff>
    </xdr:from>
    <xdr:to>
      <xdr:col>30</xdr:col>
      <xdr:colOff>0</xdr:colOff>
      <xdr:row>52</xdr:row>
      <xdr:rowOff>0</xdr:rowOff>
    </xdr:to>
    <xdr:sp macro="" textlink="">
      <xdr:nvSpPr>
        <xdr:cNvPr id="7" name="Line 73">
          <a:extLst>
            <a:ext uri="{FF2B5EF4-FFF2-40B4-BE49-F238E27FC236}">
              <a16:creationId xmlns:a16="http://schemas.microsoft.com/office/drawing/2014/main" id="{00000000-0008-0000-0000-000007000000}"/>
            </a:ext>
          </a:extLst>
        </xdr:cNvPr>
        <xdr:cNvSpPr>
          <a:spLocks noChangeShapeType="1"/>
        </xdr:cNvSpPr>
      </xdr:nvSpPr>
      <xdr:spPr bwMode="auto">
        <a:xfrm>
          <a:off x="16535400" y="9715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52</xdr:row>
      <xdr:rowOff>0</xdr:rowOff>
    </xdr:from>
    <xdr:to>
      <xdr:col>30</xdr:col>
      <xdr:colOff>0</xdr:colOff>
      <xdr:row>52</xdr:row>
      <xdr:rowOff>0</xdr:rowOff>
    </xdr:to>
    <xdr:sp macro="" textlink="">
      <xdr:nvSpPr>
        <xdr:cNvPr id="8" name="Line 81">
          <a:extLst>
            <a:ext uri="{FF2B5EF4-FFF2-40B4-BE49-F238E27FC236}">
              <a16:creationId xmlns:a16="http://schemas.microsoft.com/office/drawing/2014/main" id="{00000000-0008-0000-0000-000008000000}"/>
            </a:ext>
          </a:extLst>
        </xdr:cNvPr>
        <xdr:cNvSpPr>
          <a:spLocks noChangeShapeType="1"/>
        </xdr:cNvSpPr>
      </xdr:nvSpPr>
      <xdr:spPr bwMode="auto">
        <a:xfrm>
          <a:off x="16535400" y="9715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48</xdr:row>
      <xdr:rowOff>0</xdr:rowOff>
    </xdr:from>
    <xdr:to>
      <xdr:col>30</xdr:col>
      <xdr:colOff>0</xdr:colOff>
      <xdr:row>48</xdr:row>
      <xdr:rowOff>0</xdr:rowOff>
    </xdr:to>
    <xdr:sp macro="" textlink="">
      <xdr:nvSpPr>
        <xdr:cNvPr id="9" name="Line 82">
          <a:extLst>
            <a:ext uri="{FF2B5EF4-FFF2-40B4-BE49-F238E27FC236}">
              <a16:creationId xmlns:a16="http://schemas.microsoft.com/office/drawing/2014/main" id="{00000000-0008-0000-0000-000009000000}"/>
            </a:ext>
          </a:extLst>
        </xdr:cNvPr>
        <xdr:cNvSpPr>
          <a:spLocks noChangeShapeType="1"/>
        </xdr:cNvSpPr>
      </xdr:nvSpPr>
      <xdr:spPr bwMode="auto">
        <a:xfrm>
          <a:off x="16535400" y="89535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47626</xdr:colOff>
      <xdr:row>4</xdr:row>
      <xdr:rowOff>76201</xdr:rowOff>
    </xdr:from>
    <xdr:to>
      <xdr:col>14</xdr:col>
      <xdr:colOff>123363</xdr:colOff>
      <xdr:row>7</xdr:row>
      <xdr:rowOff>142875</xdr:rowOff>
    </xdr:to>
    <xdr:pic>
      <xdr:nvPicPr>
        <xdr:cNvPr id="12" name="Picture 11">
          <a:extLst>
            <a:ext uri="{FF2B5EF4-FFF2-40B4-BE49-F238E27FC236}">
              <a16:creationId xmlns:a16="http://schemas.microsoft.com/office/drawing/2014/main" id="{E44A93D6-7ACC-22B8-62F5-5AF366127A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6" y="590551"/>
          <a:ext cx="3895262" cy="866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57150</xdr:rowOff>
    </xdr:from>
    <xdr:to>
      <xdr:col>0</xdr:col>
      <xdr:colOff>3895262</xdr:colOff>
      <xdr:row>3</xdr:row>
      <xdr:rowOff>152399</xdr:rowOff>
    </xdr:to>
    <xdr:pic>
      <xdr:nvPicPr>
        <xdr:cNvPr id="2" name="Picture 1">
          <a:extLst>
            <a:ext uri="{FF2B5EF4-FFF2-40B4-BE49-F238E27FC236}">
              <a16:creationId xmlns:a16="http://schemas.microsoft.com/office/drawing/2014/main" id="{702A23AD-56A6-4A77-A883-9B5CAB5431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57150"/>
          <a:ext cx="3895262" cy="8667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57150</xdr:rowOff>
    </xdr:from>
    <xdr:to>
      <xdr:col>0</xdr:col>
      <xdr:colOff>3923837</xdr:colOff>
      <xdr:row>3</xdr:row>
      <xdr:rowOff>152399</xdr:rowOff>
    </xdr:to>
    <xdr:pic>
      <xdr:nvPicPr>
        <xdr:cNvPr id="2" name="Picture 1">
          <a:extLst>
            <a:ext uri="{FF2B5EF4-FFF2-40B4-BE49-F238E27FC236}">
              <a16:creationId xmlns:a16="http://schemas.microsoft.com/office/drawing/2014/main" id="{E7E0B829-DA15-4D96-9680-565D54CD30B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57150"/>
          <a:ext cx="3895262" cy="8667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0</xdr:row>
      <xdr:rowOff>76200</xdr:rowOff>
    </xdr:from>
    <xdr:to>
      <xdr:col>2</xdr:col>
      <xdr:colOff>170987</xdr:colOff>
      <xdr:row>3</xdr:row>
      <xdr:rowOff>171449</xdr:rowOff>
    </xdr:to>
    <xdr:pic>
      <xdr:nvPicPr>
        <xdr:cNvPr id="2" name="Picture 1">
          <a:extLst>
            <a:ext uri="{FF2B5EF4-FFF2-40B4-BE49-F238E27FC236}">
              <a16:creationId xmlns:a16="http://schemas.microsoft.com/office/drawing/2014/main" id="{92028D38-77A3-45E4-9B4F-56BE955669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76200"/>
          <a:ext cx="3895262" cy="8667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47626</xdr:rowOff>
    </xdr:from>
    <xdr:to>
      <xdr:col>1</xdr:col>
      <xdr:colOff>1819275</xdr:colOff>
      <xdr:row>3</xdr:row>
      <xdr:rowOff>92109</xdr:rowOff>
    </xdr:to>
    <xdr:pic>
      <xdr:nvPicPr>
        <xdr:cNvPr id="2" name="Picture 1">
          <a:extLst>
            <a:ext uri="{FF2B5EF4-FFF2-40B4-BE49-F238E27FC236}">
              <a16:creationId xmlns:a16="http://schemas.microsoft.com/office/drawing/2014/main" id="{D4F53022-CF9A-4E97-B23A-A2EC59A423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47626"/>
          <a:ext cx="3667124" cy="81600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57149</xdr:colOff>
      <xdr:row>0</xdr:row>
      <xdr:rowOff>66675</xdr:rowOff>
    </xdr:from>
    <xdr:to>
      <xdr:col>0</xdr:col>
      <xdr:colOff>3733800</xdr:colOff>
      <xdr:row>3</xdr:row>
      <xdr:rowOff>113278</xdr:rowOff>
    </xdr:to>
    <xdr:pic>
      <xdr:nvPicPr>
        <xdr:cNvPr id="2" name="Picture 1">
          <a:extLst>
            <a:ext uri="{FF2B5EF4-FFF2-40B4-BE49-F238E27FC236}">
              <a16:creationId xmlns:a16="http://schemas.microsoft.com/office/drawing/2014/main" id="{69CD09FD-900F-424B-80DB-28F6D7171B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49" y="66675"/>
          <a:ext cx="3676651" cy="81812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1</xdr:col>
      <xdr:colOff>762000</xdr:colOff>
      <xdr:row>3</xdr:row>
      <xdr:rowOff>98467</xdr:rowOff>
    </xdr:to>
    <xdr:pic>
      <xdr:nvPicPr>
        <xdr:cNvPr id="2" name="Picture 1">
          <a:extLst>
            <a:ext uri="{FF2B5EF4-FFF2-40B4-BE49-F238E27FC236}">
              <a16:creationId xmlns:a16="http://schemas.microsoft.com/office/drawing/2014/main" id="{72B848E1-D594-4573-AD0F-4970659D2E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7625"/>
          <a:ext cx="3695700" cy="82236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63</xdr:row>
      <xdr:rowOff>0</xdr:rowOff>
    </xdr:from>
    <xdr:to>
      <xdr:col>5</xdr:col>
      <xdr:colOff>0</xdr:colOff>
      <xdr:row>63</xdr:row>
      <xdr:rowOff>0</xdr:rowOff>
    </xdr:to>
    <xdr:sp macro="" textlink="">
      <xdr:nvSpPr>
        <xdr:cNvPr id="2" name="Line 24">
          <a:extLst>
            <a:ext uri="{FF2B5EF4-FFF2-40B4-BE49-F238E27FC236}">
              <a16:creationId xmlns:a16="http://schemas.microsoft.com/office/drawing/2014/main" id="{00000000-0008-0000-0700-000002000000}"/>
            </a:ext>
          </a:extLst>
        </xdr:cNvPr>
        <xdr:cNvSpPr>
          <a:spLocks noChangeShapeType="1"/>
        </xdr:cNvSpPr>
      </xdr:nvSpPr>
      <xdr:spPr bwMode="auto">
        <a:xfrm>
          <a:off x="12211050" y="16402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0</xdr:rowOff>
    </xdr:from>
    <xdr:to>
      <xdr:col>5</xdr:col>
      <xdr:colOff>0</xdr:colOff>
      <xdr:row>59</xdr:row>
      <xdr:rowOff>0</xdr:rowOff>
    </xdr:to>
    <xdr:sp macro="" textlink="">
      <xdr:nvSpPr>
        <xdr:cNvPr id="3" name="Line 73">
          <a:extLst>
            <a:ext uri="{FF2B5EF4-FFF2-40B4-BE49-F238E27FC236}">
              <a16:creationId xmlns:a16="http://schemas.microsoft.com/office/drawing/2014/main" id="{00000000-0008-0000-0700-000003000000}"/>
            </a:ext>
          </a:extLst>
        </xdr:cNvPr>
        <xdr:cNvSpPr>
          <a:spLocks noChangeShapeType="1"/>
        </xdr:cNvSpPr>
      </xdr:nvSpPr>
      <xdr:spPr bwMode="auto">
        <a:xfrm>
          <a:off x="12211050" y="13354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64</xdr:row>
      <xdr:rowOff>0</xdr:rowOff>
    </xdr:from>
    <xdr:to>
      <xdr:col>5</xdr:col>
      <xdr:colOff>0</xdr:colOff>
      <xdr:row>64</xdr:row>
      <xdr:rowOff>0</xdr:rowOff>
    </xdr:to>
    <xdr:sp macro="" textlink="">
      <xdr:nvSpPr>
        <xdr:cNvPr id="4" name="Line 81">
          <a:extLst>
            <a:ext uri="{FF2B5EF4-FFF2-40B4-BE49-F238E27FC236}">
              <a16:creationId xmlns:a16="http://schemas.microsoft.com/office/drawing/2014/main" id="{00000000-0008-0000-0700-000004000000}"/>
            </a:ext>
          </a:extLst>
        </xdr:cNvPr>
        <xdr:cNvSpPr>
          <a:spLocks noChangeShapeType="1"/>
        </xdr:cNvSpPr>
      </xdr:nvSpPr>
      <xdr:spPr bwMode="auto">
        <a:xfrm>
          <a:off x="12211050" y="170973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60</xdr:row>
      <xdr:rowOff>0</xdr:rowOff>
    </xdr:from>
    <xdr:to>
      <xdr:col>5</xdr:col>
      <xdr:colOff>0</xdr:colOff>
      <xdr:row>60</xdr:row>
      <xdr:rowOff>0</xdr:rowOff>
    </xdr:to>
    <xdr:sp macro="" textlink="">
      <xdr:nvSpPr>
        <xdr:cNvPr id="5" name="Line 82">
          <a:extLst>
            <a:ext uri="{FF2B5EF4-FFF2-40B4-BE49-F238E27FC236}">
              <a16:creationId xmlns:a16="http://schemas.microsoft.com/office/drawing/2014/main" id="{00000000-0008-0000-0700-000005000000}"/>
            </a:ext>
          </a:extLst>
        </xdr:cNvPr>
        <xdr:cNvSpPr>
          <a:spLocks noChangeShapeType="1"/>
        </xdr:cNvSpPr>
      </xdr:nvSpPr>
      <xdr:spPr bwMode="auto">
        <a:xfrm>
          <a:off x="12211050" y="14116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62</xdr:row>
      <xdr:rowOff>0</xdr:rowOff>
    </xdr:from>
    <xdr:to>
      <xdr:col>5</xdr:col>
      <xdr:colOff>0</xdr:colOff>
      <xdr:row>62</xdr:row>
      <xdr:rowOff>0</xdr:rowOff>
    </xdr:to>
    <xdr:sp macro="" textlink="">
      <xdr:nvSpPr>
        <xdr:cNvPr id="6" name="Line 24">
          <a:extLst>
            <a:ext uri="{FF2B5EF4-FFF2-40B4-BE49-F238E27FC236}">
              <a16:creationId xmlns:a16="http://schemas.microsoft.com/office/drawing/2014/main" id="{00000000-0008-0000-0700-000006000000}"/>
            </a:ext>
          </a:extLst>
        </xdr:cNvPr>
        <xdr:cNvSpPr>
          <a:spLocks noChangeShapeType="1"/>
        </xdr:cNvSpPr>
      </xdr:nvSpPr>
      <xdr:spPr bwMode="auto">
        <a:xfrm>
          <a:off x="12211050" y="15640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63</xdr:row>
      <xdr:rowOff>0</xdr:rowOff>
    </xdr:from>
    <xdr:to>
      <xdr:col>5</xdr:col>
      <xdr:colOff>0</xdr:colOff>
      <xdr:row>63</xdr:row>
      <xdr:rowOff>0</xdr:rowOff>
    </xdr:to>
    <xdr:sp macro="" textlink="">
      <xdr:nvSpPr>
        <xdr:cNvPr id="7" name="Line 73">
          <a:extLst>
            <a:ext uri="{FF2B5EF4-FFF2-40B4-BE49-F238E27FC236}">
              <a16:creationId xmlns:a16="http://schemas.microsoft.com/office/drawing/2014/main" id="{00000000-0008-0000-0700-000007000000}"/>
            </a:ext>
          </a:extLst>
        </xdr:cNvPr>
        <xdr:cNvSpPr>
          <a:spLocks noChangeShapeType="1"/>
        </xdr:cNvSpPr>
      </xdr:nvSpPr>
      <xdr:spPr bwMode="auto">
        <a:xfrm>
          <a:off x="12211050" y="16402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63</xdr:row>
      <xdr:rowOff>0</xdr:rowOff>
    </xdr:from>
    <xdr:to>
      <xdr:col>5</xdr:col>
      <xdr:colOff>0</xdr:colOff>
      <xdr:row>63</xdr:row>
      <xdr:rowOff>0</xdr:rowOff>
    </xdr:to>
    <xdr:sp macro="" textlink="">
      <xdr:nvSpPr>
        <xdr:cNvPr id="8" name="Line 81">
          <a:extLst>
            <a:ext uri="{FF2B5EF4-FFF2-40B4-BE49-F238E27FC236}">
              <a16:creationId xmlns:a16="http://schemas.microsoft.com/office/drawing/2014/main" id="{00000000-0008-0000-0700-000008000000}"/>
            </a:ext>
          </a:extLst>
        </xdr:cNvPr>
        <xdr:cNvSpPr>
          <a:spLocks noChangeShapeType="1"/>
        </xdr:cNvSpPr>
      </xdr:nvSpPr>
      <xdr:spPr bwMode="auto">
        <a:xfrm>
          <a:off x="12211050" y="16402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59</xdr:row>
      <xdr:rowOff>0</xdr:rowOff>
    </xdr:from>
    <xdr:to>
      <xdr:col>5</xdr:col>
      <xdr:colOff>0</xdr:colOff>
      <xdr:row>59</xdr:row>
      <xdr:rowOff>0</xdr:rowOff>
    </xdr:to>
    <xdr:sp macro="" textlink="">
      <xdr:nvSpPr>
        <xdr:cNvPr id="9" name="Line 82">
          <a:extLst>
            <a:ext uri="{FF2B5EF4-FFF2-40B4-BE49-F238E27FC236}">
              <a16:creationId xmlns:a16="http://schemas.microsoft.com/office/drawing/2014/main" id="{00000000-0008-0000-0700-000009000000}"/>
            </a:ext>
          </a:extLst>
        </xdr:cNvPr>
        <xdr:cNvSpPr>
          <a:spLocks noChangeShapeType="1"/>
        </xdr:cNvSpPr>
      </xdr:nvSpPr>
      <xdr:spPr bwMode="auto">
        <a:xfrm>
          <a:off x="12211050" y="133540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0</xdr:rowOff>
    </xdr:from>
    <xdr:to>
      <xdr:col>4</xdr:col>
      <xdr:colOff>0</xdr:colOff>
      <xdr:row>63</xdr:row>
      <xdr:rowOff>0</xdr:rowOff>
    </xdr:to>
    <xdr:sp macro="" textlink="">
      <xdr:nvSpPr>
        <xdr:cNvPr id="10" name="Line 24">
          <a:extLst>
            <a:ext uri="{FF2B5EF4-FFF2-40B4-BE49-F238E27FC236}">
              <a16:creationId xmlns:a16="http://schemas.microsoft.com/office/drawing/2014/main" id="{00000000-0008-0000-0700-00000A000000}"/>
            </a:ext>
          </a:extLst>
        </xdr:cNvPr>
        <xdr:cNvSpPr>
          <a:spLocks noChangeShapeType="1"/>
        </xdr:cNvSpPr>
      </xdr:nvSpPr>
      <xdr:spPr bwMode="auto">
        <a:xfrm>
          <a:off x="5800725" y="124587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59</xdr:row>
      <xdr:rowOff>0</xdr:rowOff>
    </xdr:from>
    <xdr:to>
      <xdr:col>4</xdr:col>
      <xdr:colOff>0</xdr:colOff>
      <xdr:row>59</xdr:row>
      <xdr:rowOff>0</xdr:rowOff>
    </xdr:to>
    <xdr:sp macro="" textlink="">
      <xdr:nvSpPr>
        <xdr:cNvPr id="11" name="Line 73">
          <a:extLst>
            <a:ext uri="{FF2B5EF4-FFF2-40B4-BE49-F238E27FC236}">
              <a16:creationId xmlns:a16="http://schemas.microsoft.com/office/drawing/2014/main" id="{00000000-0008-0000-0700-00000B000000}"/>
            </a:ext>
          </a:extLst>
        </xdr:cNvPr>
        <xdr:cNvSpPr>
          <a:spLocks noChangeShapeType="1"/>
        </xdr:cNvSpPr>
      </xdr:nvSpPr>
      <xdr:spPr bwMode="auto">
        <a:xfrm>
          <a:off x="5800725" y="11658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64</xdr:row>
      <xdr:rowOff>0</xdr:rowOff>
    </xdr:from>
    <xdr:to>
      <xdr:col>4</xdr:col>
      <xdr:colOff>0</xdr:colOff>
      <xdr:row>64</xdr:row>
      <xdr:rowOff>0</xdr:rowOff>
    </xdr:to>
    <xdr:sp macro="" textlink="">
      <xdr:nvSpPr>
        <xdr:cNvPr id="12" name="Line 81">
          <a:extLst>
            <a:ext uri="{FF2B5EF4-FFF2-40B4-BE49-F238E27FC236}">
              <a16:creationId xmlns:a16="http://schemas.microsoft.com/office/drawing/2014/main" id="{00000000-0008-0000-0700-00000C000000}"/>
            </a:ext>
          </a:extLst>
        </xdr:cNvPr>
        <xdr:cNvSpPr>
          <a:spLocks noChangeShapeType="1"/>
        </xdr:cNvSpPr>
      </xdr:nvSpPr>
      <xdr:spPr bwMode="auto">
        <a:xfrm>
          <a:off x="5800725" y="126587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60</xdr:row>
      <xdr:rowOff>0</xdr:rowOff>
    </xdr:from>
    <xdr:to>
      <xdr:col>4</xdr:col>
      <xdr:colOff>0</xdr:colOff>
      <xdr:row>60</xdr:row>
      <xdr:rowOff>0</xdr:rowOff>
    </xdr:to>
    <xdr:sp macro="" textlink="">
      <xdr:nvSpPr>
        <xdr:cNvPr id="13" name="Line 82">
          <a:extLst>
            <a:ext uri="{FF2B5EF4-FFF2-40B4-BE49-F238E27FC236}">
              <a16:creationId xmlns:a16="http://schemas.microsoft.com/office/drawing/2014/main" id="{00000000-0008-0000-0700-00000D000000}"/>
            </a:ext>
          </a:extLst>
        </xdr:cNvPr>
        <xdr:cNvSpPr>
          <a:spLocks noChangeShapeType="1"/>
        </xdr:cNvSpPr>
      </xdr:nvSpPr>
      <xdr:spPr bwMode="auto">
        <a:xfrm>
          <a:off x="5800725" y="118586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62</xdr:row>
      <xdr:rowOff>0</xdr:rowOff>
    </xdr:from>
    <xdr:to>
      <xdr:col>4</xdr:col>
      <xdr:colOff>0</xdr:colOff>
      <xdr:row>62</xdr:row>
      <xdr:rowOff>0</xdr:rowOff>
    </xdr:to>
    <xdr:sp macro="" textlink="">
      <xdr:nvSpPr>
        <xdr:cNvPr id="14" name="Line 24">
          <a:extLst>
            <a:ext uri="{FF2B5EF4-FFF2-40B4-BE49-F238E27FC236}">
              <a16:creationId xmlns:a16="http://schemas.microsoft.com/office/drawing/2014/main" id="{00000000-0008-0000-0700-00000E000000}"/>
            </a:ext>
          </a:extLst>
        </xdr:cNvPr>
        <xdr:cNvSpPr>
          <a:spLocks noChangeShapeType="1"/>
        </xdr:cNvSpPr>
      </xdr:nvSpPr>
      <xdr:spPr bwMode="auto">
        <a:xfrm>
          <a:off x="5800725" y="122586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0</xdr:rowOff>
    </xdr:from>
    <xdr:to>
      <xdr:col>4</xdr:col>
      <xdr:colOff>0</xdr:colOff>
      <xdr:row>63</xdr:row>
      <xdr:rowOff>0</xdr:rowOff>
    </xdr:to>
    <xdr:sp macro="" textlink="">
      <xdr:nvSpPr>
        <xdr:cNvPr id="15" name="Line 73">
          <a:extLst>
            <a:ext uri="{FF2B5EF4-FFF2-40B4-BE49-F238E27FC236}">
              <a16:creationId xmlns:a16="http://schemas.microsoft.com/office/drawing/2014/main" id="{00000000-0008-0000-0700-00000F000000}"/>
            </a:ext>
          </a:extLst>
        </xdr:cNvPr>
        <xdr:cNvSpPr>
          <a:spLocks noChangeShapeType="1"/>
        </xdr:cNvSpPr>
      </xdr:nvSpPr>
      <xdr:spPr bwMode="auto">
        <a:xfrm>
          <a:off x="5800725" y="124587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63</xdr:row>
      <xdr:rowOff>0</xdr:rowOff>
    </xdr:from>
    <xdr:to>
      <xdr:col>4</xdr:col>
      <xdr:colOff>0</xdr:colOff>
      <xdr:row>63</xdr:row>
      <xdr:rowOff>0</xdr:rowOff>
    </xdr:to>
    <xdr:sp macro="" textlink="">
      <xdr:nvSpPr>
        <xdr:cNvPr id="16" name="Line 81">
          <a:extLst>
            <a:ext uri="{FF2B5EF4-FFF2-40B4-BE49-F238E27FC236}">
              <a16:creationId xmlns:a16="http://schemas.microsoft.com/office/drawing/2014/main" id="{00000000-0008-0000-0700-000010000000}"/>
            </a:ext>
          </a:extLst>
        </xdr:cNvPr>
        <xdr:cNvSpPr>
          <a:spLocks noChangeShapeType="1"/>
        </xdr:cNvSpPr>
      </xdr:nvSpPr>
      <xdr:spPr bwMode="auto">
        <a:xfrm>
          <a:off x="5800725" y="124587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59</xdr:row>
      <xdr:rowOff>0</xdr:rowOff>
    </xdr:from>
    <xdr:to>
      <xdr:col>4</xdr:col>
      <xdr:colOff>0</xdr:colOff>
      <xdr:row>59</xdr:row>
      <xdr:rowOff>0</xdr:rowOff>
    </xdr:to>
    <xdr:sp macro="" textlink="">
      <xdr:nvSpPr>
        <xdr:cNvPr id="17" name="Line 82">
          <a:extLst>
            <a:ext uri="{FF2B5EF4-FFF2-40B4-BE49-F238E27FC236}">
              <a16:creationId xmlns:a16="http://schemas.microsoft.com/office/drawing/2014/main" id="{00000000-0008-0000-0700-000011000000}"/>
            </a:ext>
          </a:extLst>
        </xdr:cNvPr>
        <xdr:cNvSpPr>
          <a:spLocks noChangeShapeType="1"/>
        </xdr:cNvSpPr>
      </xdr:nvSpPr>
      <xdr:spPr bwMode="auto">
        <a:xfrm>
          <a:off x="5800725" y="11658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bl_Plant_Op_Status" displayName="Tbl_Plant_Op_Status" ref="E3:G9" totalsRowShown="0">
  <autoFilter ref="E3:G9" xr:uid="{00000000-0009-0000-0100-000002000000}"/>
  <tableColumns count="3">
    <tableColumn id="1" xr3:uid="{00000000-0010-0000-0000-000001000000}" name="PICKLIST_ITEM_ID" dataDxfId="8"/>
    <tableColumn id="2" xr3:uid="{00000000-0010-0000-0000-000002000000}" name="PICKLIST_ITEM_VALUE_TX" dataDxfId="7"/>
    <tableColumn id="3" xr3:uid="{00000000-0010-0000-0000-000003000000}" name="RADIO_BUTTO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bl_State_Abbr" displayName="Tbl_State_Abbr" ref="H12:H66" totalsRowShown="0" dataDxfId="6" dataCellStyle="Normal 2">
  <autoFilter ref="H12:H66" xr:uid="{00000000-0009-0000-0100-000003000000}"/>
  <tableColumns count="1">
    <tableColumn id="1" xr3:uid="{00000000-0010-0000-0100-000001000000}" name="STATE_ABBR" dataDxfId="5" dataCellStyle="Normal 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bl_NewComp_State" displayName="Tbl_NewComp_State" ref="G69:I121" totalsRowShown="0" headerRowDxfId="4">
  <autoFilter ref="G69:I121" xr:uid="{00000000-0009-0000-0100-000004000000}"/>
  <tableColumns count="3">
    <tableColumn id="1" xr3:uid="{00000000-0010-0000-0200-000001000000}" name="PICKLIST_ITEM_ID" dataDxfId="3"/>
    <tableColumn id="2" xr3:uid="{00000000-0010-0000-0200-000002000000}" name="PICKLIST_ITEM_TX" dataDxfId="2"/>
    <tableColumn id="3" xr3:uid="{00000000-0010-0000-0200-000003000000}" name="PICKLIST_ITEM_VALUE_TX"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ignon.eia.doe.gov/upload/noticeoog.js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64"/>
  <sheetViews>
    <sheetView showRowColHeaders="0" tabSelected="1" zoomScaleNormal="100" workbookViewId="0">
      <selection activeCell="K16" sqref="K16"/>
    </sheetView>
  </sheetViews>
  <sheetFormatPr defaultColWidth="8.85546875" defaultRowHeight="15"/>
  <cols>
    <col min="1" max="1" width="5.28515625" style="4" customWidth="1"/>
    <col min="2" max="2" width="3" style="4" customWidth="1"/>
    <col min="3" max="3" width="4.7109375" style="4" customWidth="1"/>
    <col min="4" max="4" width="4.28515625" style="4" customWidth="1"/>
    <col min="5" max="5" width="4.5703125" style="4" customWidth="1"/>
    <col min="6" max="10" width="3.7109375" style="4" customWidth="1"/>
    <col min="11" max="12" width="5.140625" style="4" customWidth="1"/>
    <col min="13" max="13" width="3.7109375" style="4" customWidth="1"/>
    <col min="14" max="14" width="2.85546875" style="4" customWidth="1"/>
    <col min="15" max="15" width="3.7109375" style="4" customWidth="1"/>
    <col min="16" max="16" width="5" style="4" customWidth="1"/>
    <col min="17" max="17" width="3.7109375" style="4" customWidth="1"/>
    <col min="18" max="18" width="8.5703125" style="4" customWidth="1"/>
    <col min="19" max="19" width="22.7109375" style="4" hidden="1" customWidth="1"/>
    <col min="20" max="20" width="5.5703125" style="4" customWidth="1"/>
    <col min="21" max="21" width="22.7109375" style="4" customWidth="1"/>
    <col min="22" max="22" width="32.140625" style="4" customWidth="1"/>
    <col min="23" max="24" width="8.7109375" style="4" customWidth="1"/>
    <col min="25" max="25" width="6.7109375" style="4" customWidth="1"/>
    <col min="26" max="26" width="10.7109375" style="4" customWidth="1"/>
    <col min="27" max="27" width="25.7109375" style="4" hidden="1" customWidth="1"/>
    <col min="28" max="28" width="3.28515625" style="4" customWidth="1"/>
    <col min="29" max="29" width="3.7109375" style="4" customWidth="1"/>
    <col min="30" max="30" width="5" style="4" bestFit="1" customWidth="1"/>
    <col min="31" max="31" width="21.140625" style="4" bestFit="1" customWidth="1"/>
    <col min="32" max="34" width="3.7109375" style="4" customWidth="1"/>
    <col min="35" max="35" width="11.7109375" style="4" customWidth="1"/>
    <col min="36" max="52" width="3.7109375" style="4" customWidth="1"/>
    <col min="53" max="54" width="3.7109375" style="1" customWidth="1"/>
    <col min="55" max="66" width="3.7109375" style="4" customWidth="1"/>
    <col min="67" max="16384" width="8.85546875" style="4"/>
  </cols>
  <sheetData>
    <row r="1" spans="1:54" ht="14.25" customHeight="1">
      <c r="A1" s="300" t="s">
        <v>515</v>
      </c>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2"/>
      <c r="AC1" s="166"/>
      <c r="AD1" s="210"/>
      <c r="AE1" s="211"/>
      <c r="AF1" s="1"/>
      <c r="AI1" s="2"/>
      <c r="AJ1" s="3"/>
      <c r="BA1" s="4"/>
      <c r="BB1" s="4"/>
    </row>
    <row r="2" spans="1:54" ht="12.75" customHeight="1">
      <c r="A2" s="407" t="s">
        <v>0</v>
      </c>
      <c r="B2" s="408"/>
      <c r="C2" s="408"/>
      <c r="D2" s="408"/>
      <c r="E2" s="408"/>
      <c r="F2" s="408"/>
      <c r="G2" s="408"/>
      <c r="H2" s="408"/>
      <c r="I2" s="408"/>
      <c r="J2" s="408"/>
      <c r="K2" s="408"/>
      <c r="L2" s="408"/>
      <c r="M2" s="408"/>
      <c r="N2" s="309"/>
      <c r="O2" s="310"/>
      <c r="P2" s="310"/>
      <c r="Q2" s="310"/>
      <c r="R2" s="310"/>
      <c r="S2" s="310"/>
      <c r="T2" s="310"/>
      <c r="U2" s="310"/>
      <c r="V2" s="310"/>
      <c r="W2" s="311"/>
      <c r="X2" s="312"/>
      <c r="Y2" s="312"/>
      <c r="Z2" s="312"/>
      <c r="AA2" s="245"/>
      <c r="AB2" s="246"/>
      <c r="AC2" s="166"/>
      <c r="AD2" s="210"/>
      <c r="AE2" s="211"/>
      <c r="AF2" s="1"/>
      <c r="AI2" s="2"/>
      <c r="AJ2" s="3"/>
      <c r="BA2" s="4"/>
      <c r="BB2" s="4"/>
    </row>
    <row r="3" spans="1:54" ht="3.75" customHeight="1">
      <c r="A3" s="303"/>
      <c r="B3" s="304"/>
      <c r="C3" s="304"/>
      <c r="D3" s="304"/>
      <c r="E3" s="304"/>
      <c r="F3" s="304"/>
      <c r="G3" s="304"/>
      <c r="H3" s="304"/>
      <c r="I3" s="304"/>
      <c r="J3" s="304"/>
      <c r="K3" s="304"/>
      <c r="L3" s="304"/>
      <c r="M3" s="304"/>
      <c r="N3" s="304"/>
      <c r="O3" s="304"/>
      <c r="P3" s="304"/>
      <c r="Q3" s="304"/>
      <c r="R3" s="304"/>
      <c r="S3" s="304"/>
      <c r="T3" s="304"/>
      <c r="U3" s="304"/>
      <c r="V3" s="304"/>
      <c r="W3" s="304"/>
      <c r="X3" s="304"/>
      <c r="Y3" s="304"/>
      <c r="Z3" s="304"/>
      <c r="AA3" s="304"/>
      <c r="AB3" s="305"/>
      <c r="AC3" s="166"/>
      <c r="AD3" s="210"/>
      <c r="AE3" s="211"/>
      <c r="AF3" s="1"/>
      <c r="AI3" s="2"/>
      <c r="AJ3" s="3"/>
      <c r="BA3" s="4"/>
      <c r="BB3" s="4"/>
    </row>
    <row r="4" spans="1:54" ht="2.25" customHeight="1" thickBot="1">
      <c r="A4" s="306"/>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8"/>
      <c r="AC4" s="166"/>
      <c r="AD4" s="210"/>
      <c r="AE4" s="211"/>
      <c r="AF4" s="1"/>
      <c r="AI4" s="2"/>
      <c r="AJ4" s="3"/>
      <c r="BA4" s="4"/>
      <c r="BB4" s="4"/>
    </row>
    <row r="5" spans="1:54" ht="21" customHeight="1">
      <c r="A5" s="99"/>
      <c r="B5" s="98"/>
      <c r="C5" s="98"/>
      <c r="D5" s="98"/>
      <c r="E5" s="98"/>
      <c r="F5" s="98"/>
      <c r="G5" s="98"/>
      <c r="H5" s="98"/>
      <c r="I5" s="98"/>
      <c r="J5" s="98"/>
      <c r="K5" s="98"/>
      <c r="L5" s="98"/>
      <c r="M5" s="98"/>
      <c r="N5" s="98"/>
      <c r="O5" s="98"/>
      <c r="P5" s="98"/>
      <c r="Q5" s="98"/>
      <c r="R5" s="98"/>
      <c r="S5" s="98"/>
      <c r="T5" s="98"/>
      <c r="U5" s="98"/>
      <c r="V5" s="98"/>
      <c r="W5" s="98"/>
      <c r="X5" s="97"/>
      <c r="Y5" s="97"/>
      <c r="Z5" s="97"/>
      <c r="AA5" s="97"/>
      <c r="AB5" s="224" t="s">
        <v>1</v>
      </c>
      <c r="AC5" s="166"/>
      <c r="AD5" s="210"/>
      <c r="AE5" s="211"/>
      <c r="AF5" s="1"/>
      <c r="AI5" s="2"/>
      <c r="AJ5" s="17"/>
      <c r="BA5" s="4"/>
      <c r="BB5" s="4"/>
    </row>
    <row r="6" spans="1:54" ht="21" customHeight="1">
      <c r="A6" s="96"/>
      <c r="B6" s="95"/>
      <c r="C6" s="95"/>
      <c r="D6" s="95"/>
      <c r="E6" s="95"/>
      <c r="F6" s="95"/>
      <c r="G6" s="95"/>
      <c r="H6" s="95"/>
      <c r="I6" s="95"/>
      <c r="J6" s="95"/>
      <c r="K6" s="95"/>
      <c r="L6" s="95"/>
      <c r="M6" s="95"/>
      <c r="N6" s="95"/>
      <c r="O6" s="95"/>
      <c r="P6" s="95"/>
      <c r="Q6" s="95"/>
      <c r="R6" s="95"/>
      <c r="S6" s="95"/>
      <c r="T6" s="95"/>
      <c r="U6" s="95"/>
      <c r="V6" s="95"/>
      <c r="W6" s="95"/>
      <c r="X6" s="94"/>
      <c r="Y6" s="94"/>
      <c r="Z6" s="94"/>
      <c r="AA6" s="94"/>
      <c r="AB6" s="225" t="s">
        <v>509</v>
      </c>
      <c r="AC6" s="166"/>
      <c r="AD6" s="210"/>
      <c r="AE6" s="211"/>
      <c r="AF6" s="1"/>
      <c r="AI6" s="2"/>
      <c r="AJ6" s="3"/>
      <c r="BA6" s="4"/>
      <c r="BB6" s="4"/>
    </row>
    <row r="7" spans="1:54" ht="21" customHeight="1">
      <c r="A7" s="96"/>
      <c r="B7" s="95"/>
      <c r="C7" s="95"/>
      <c r="D7" s="95"/>
      <c r="E7" s="95"/>
      <c r="F7" s="95"/>
      <c r="G7" s="95"/>
      <c r="H7" s="95"/>
      <c r="I7" s="95"/>
      <c r="J7" s="95"/>
      <c r="K7" s="95"/>
      <c r="L7" s="95"/>
      <c r="M7" s="95"/>
      <c r="N7" s="95"/>
      <c r="O7" s="95"/>
      <c r="P7" s="95"/>
      <c r="Q7" s="95"/>
      <c r="R7" s="95"/>
      <c r="S7" s="95"/>
      <c r="T7" s="95"/>
      <c r="U7" s="95"/>
      <c r="V7" s="95"/>
      <c r="W7" s="95"/>
      <c r="X7" s="94"/>
      <c r="Y7" s="94"/>
      <c r="Z7" s="94"/>
      <c r="AA7" s="94"/>
      <c r="AB7" s="225" t="s">
        <v>510</v>
      </c>
      <c r="AC7" s="166"/>
      <c r="AD7" s="210"/>
      <c r="AE7" s="211"/>
      <c r="AF7" s="1"/>
      <c r="AI7" s="2"/>
      <c r="AJ7" s="3"/>
      <c r="BA7" s="4"/>
      <c r="BB7" s="4"/>
    </row>
    <row r="8" spans="1:54" ht="21" customHeight="1">
      <c r="A8" s="96"/>
      <c r="B8" s="95"/>
      <c r="C8" s="95"/>
      <c r="D8" s="95"/>
      <c r="E8" s="95"/>
      <c r="F8" s="95"/>
      <c r="G8" s="95"/>
      <c r="H8" s="95"/>
      <c r="I8" s="95"/>
      <c r="J8" s="95"/>
      <c r="K8" s="95"/>
      <c r="L8" s="95"/>
      <c r="M8" s="95"/>
      <c r="N8" s="95"/>
      <c r="O8" s="95"/>
      <c r="P8" s="95"/>
      <c r="Q8" s="95"/>
      <c r="R8" s="95"/>
      <c r="S8" s="95"/>
      <c r="T8" s="95"/>
      <c r="U8" s="95"/>
      <c r="V8" s="95"/>
      <c r="W8" s="95"/>
      <c r="X8" s="94"/>
      <c r="Y8" s="94"/>
      <c r="Z8" s="94"/>
      <c r="AA8" s="94"/>
      <c r="AB8" s="225" t="s">
        <v>511</v>
      </c>
      <c r="AC8" s="166"/>
      <c r="AD8" s="210"/>
      <c r="AE8" s="211"/>
      <c r="AF8" s="1"/>
      <c r="AI8" s="2"/>
      <c r="AJ8" s="3"/>
      <c r="BA8" s="4"/>
      <c r="BB8" s="4"/>
    </row>
    <row r="9" spans="1:54" ht="21" customHeight="1">
      <c r="A9" s="414" t="s">
        <v>2</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6"/>
      <c r="AC9" s="166"/>
      <c r="AD9" s="210"/>
      <c r="AE9" s="211"/>
      <c r="AF9" s="1"/>
      <c r="AI9" s="2"/>
      <c r="AJ9" s="3"/>
      <c r="BA9" s="4"/>
      <c r="BB9" s="4"/>
    </row>
    <row r="10" spans="1:54" ht="23.45" customHeight="1">
      <c r="A10" s="417" t="s">
        <v>516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9"/>
      <c r="AC10" s="166"/>
      <c r="AD10" s="210"/>
      <c r="AE10" s="211"/>
      <c r="AF10" s="1"/>
      <c r="AI10" s="2"/>
      <c r="AJ10" s="3"/>
      <c r="BA10" s="4"/>
      <c r="BB10" s="4"/>
    </row>
    <row r="11" spans="1:54" ht="21.75" customHeight="1">
      <c r="A11" s="420" t="s">
        <v>514</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2"/>
      <c r="AC11" s="166"/>
      <c r="AD11" s="210"/>
      <c r="AE11" s="211"/>
      <c r="AF11" s="1"/>
      <c r="AI11" s="2"/>
      <c r="AJ11" s="3"/>
      <c r="BA11" s="4"/>
      <c r="BB11" s="4"/>
    </row>
    <row r="12" spans="1:54" ht="21.75" customHeight="1">
      <c r="A12" s="423"/>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2"/>
      <c r="AC12" s="166"/>
      <c r="AD12" s="210"/>
      <c r="AE12" s="211"/>
      <c r="AF12" s="1"/>
      <c r="AI12" s="2"/>
      <c r="AJ12" s="3"/>
      <c r="BA12" s="4"/>
      <c r="BB12" s="4"/>
    </row>
    <row r="13" spans="1:54" ht="21.75" customHeight="1">
      <c r="A13" s="424"/>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6"/>
      <c r="AC13" s="166"/>
      <c r="AD13" s="210"/>
      <c r="AE13" s="211"/>
      <c r="AF13" s="1"/>
      <c r="AI13" s="2"/>
      <c r="AJ13" s="3"/>
      <c r="BA13" s="4"/>
      <c r="BB13" s="4"/>
    </row>
    <row r="14" spans="1:54" ht="24" customHeight="1" thickBot="1">
      <c r="A14" s="337" t="s">
        <v>3</v>
      </c>
      <c r="B14" s="338"/>
      <c r="C14" s="338"/>
      <c r="D14" s="338"/>
      <c r="E14" s="338"/>
      <c r="F14" s="338"/>
      <c r="G14" s="338"/>
      <c r="H14" s="338"/>
      <c r="I14" s="338"/>
      <c r="J14" s="338"/>
      <c r="K14" s="338"/>
      <c r="L14" s="338"/>
      <c r="M14" s="338"/>
      <c r="N14" s="338"/>
      <c r="O14" s="338"/>
      <c r="P14" s="338"/>
      <c r="Q14" s="338"/>
      <c r="R14" s="338"/>
      <c r="S14" s="338"/>
      <c r="T14" s="338"/>
      <c r="U14" s="339"/>
      <c r="V14" s="339"/>
      <c r="W14" s="339"/>
      <c r="X14" s="339"/>
      <c r="Y14" s="339"/>
      <c r="Z14" s="339"/>
      <c r="AA14" s="339"/>
      <c r="AB14" s="340"/>
      <c r="AC14" s="166"/>
      <c r="AD14" s="210"/>
      <c r="AE14" s="211"/>
      <c r="AF14" s="1"/>
      <c r="AI14" s="2"/>
      <c r="AJ14" s="3"/>
      <c r="BA14" s="4"/>
      <c r="BB14" s="4"/>
    </row>
    <row r="15" spans="1:54" ht="29.25" customHeight="1">
      <c r="A15" s="41"/>
      <c r="B15" s="42"/>
      <c r="C15" s="42"/>
      <c r="D15" s="42"/>
      <c r="E15" s="42"/>
      <c r="F15" s="42"/>
      <c r="G15" s="42"/>
      <c r="H15" s="427"/>
      <c r="I15" s="427"/>
      <c r="J15" s="43"/>
      <c r="K15" s="427"/>
      <c r="L15" s="427"/>
      <c r="M15" s="43"/>
      <c r="N15" s="427"/>
      <c r="O15" s="427"/>
      <c r="P15" s="427"/>
      <c r="Q15" s="42"/>
      <c r="R15" s="42"/>
      <c r="S15" s="42"/>
      <c r="T15" s="198"/>
      <c r="U15" s="341" t="s">
        <v>4</v>
      </c>
      <c r="V15" s="44"/>
      <c r="W15" s="44"/>
      <c r="X15" s="44"/>
      <c r="Y15" s="44"/>
      <c r="Z15" s="44"/>
      <c r="AA15" s="76"/>
      <c r="AB15" s="45"/>
      <c r="AC15" s="166"/>
      <c r="AD15" s="210"/>
      <c r="AE15" s="211"/>
      <c r="AF15" s="1"/>
      <c r="AI15" s="2"/>
      <c r="AJ15" s="3"/>
      <c r="BA15" s="4"/>
      <c r="BB15" s="4"/>
    </row>
    <row r="16" spans="1:54" ht="21" customHeight="1">
      <c r="A16" s="46" t="s">
        <v>5</v>
      </c>
      <c r="B16" s="47"/>
      <c r="C16" s="47"/>
      <c r="D16" s="47"/>
      <c r="E16" s="47"/>
      <c r="F16" s="47"/>
      <c r="G16" s="47"/>
      <c r="H16" s="428" t="s">
        <v>6</v>
      </c>
      <c r="I16" s="428"/>
      <c r="J16" s="429"/>
      <c r="K16" s="174"/>
      <c r="L16" s="48"/>
      <c r="M16" s="49" t="s">
        <v>7</v>
      </c>
      <c r="N16" s="50"/>
      <c r="O16" s="430"/>
      <c r="P16" s="431"/>
      <c r="Q16" s="432"/>
      <c r="R16" s="51"/>
      <c r="S16" s="95"/>
      <c r="T16" s="199"/>
      <c r="U16" s="317"/>
      <c r="V16" s="327"/>
      <c r="W16" s="327"/>
      <c r="X16" s="327"/>
      <c r="Y16" s="327"/>
      <c r="Z16" s="327"/>
      <c r="AA16" s="204"/>
      <c r="AB16" s="45"/>
      <c r="AC16" s="166"/>
      <c r="AD16" s="210"/>
      <c r="AE16" s="211"/>
      <c r="AF16" s="1"/>
      <c r="AI16" s="2"/>
      <c r="AJ16" s="3"/>
      <c r="BA16" s="4"/>
      <c r="BB16" s="4"/>
    </row>
    <row r="17" spans="1:54" ht="24.75" customHeight="1">
      <c r="A17" s="52"/>
      <c r="B17" s="53"/>
      <c r="C17" s="53"/>
      <c r="D17" s="53"/>
      <c r="E17" s="53"/>
      <c r="F17" s="53"/>
      <c r="G17" s="53"/>
      <c r="H17" s="54"/>
      <c r="I17" s="54"/>
      <c r="J17" s="54"/>
      <c r="K17" s="55"/>
      <c r="L17" s="55"/>
      <c r="M17" s="56"/>
      <c r="N17" s="56"/>
      <c r="O17" s="56"/>
      <c r="P17" s="56"/>
      <c r="Q17" s="275"/>
      <c r="R17" s="275"/>
      <c r="S17" s="95"/>
      <c r="T17" s="199"/>
      <c r="U17" s="279" t="s">
        <v>8</v>
      </c>
      <c r="V17" s="322"/>
      <c r="W17" s="342"/>
      <c r="X17" s="342"/>
      <c r="Y17" s="342"/>
      <c r="Z17" s="342"/>
      <c r="AA17" s="177"/>
      <c r="AB17" s="45"/>
      <c r="AC17" s="166"/>
      <c r="AD17" s="210"/>
      <c r="AE17" s="211"/>
      <c r="AF17" s="1"/>
      <c r="AI17" s="2"/>
      <c r="AJ17" s="3"/>
      <c r="BA17" s="4"/>
      <c r="BB17" s="4"/>
    </row>
    <row r="18" spans="1:54" ht="27" customHeight="1">
      <c r="A18" s="52" t="s">
        <v>9</v>
      </c>
      <c r="B18" s="57"/>
      <c r="C18" s="57"/>
      <c r="D18" s="57"/>
      <c r="E18" s="57"/>
      <c r="F18" s="57"/>
      <c r="G18" s="58"/>
      <c r="H18" s="433"/>
      <c r="I18" s="434"/>
      <c r="J18" s="434"/>
      <c r="K18" s="434"/>
      <c r="L18" s="434"/>
      <c r="M18" s="434"/>
      <c r="N18" s="434"/>
      <c r="O18" s="435"/>
      <c r="P18" s="56"/>
      <c r="Q18" s="275"/>
      <c r="R18" s="275"/>
      <c r="S18" s="95"/>
      <c r="T18" s="199"/>
      <c r="U18" s="279" t="s">
        <v>10</v>
      </c>
      <c r="V18" s="322"/>
      <c r="W18" s="342"/>
      <c r="X18" s="342"/>
      <c r="Y18" s="342"/>
      <c r="Z18" s="342"/>
      <c r="AA18" s="177"/>
      <c r="AB18" s="45"/>
      <c r="AC18" s="166"/>
      <c r="AD18" s="210"/>
      <c r="AE18" s="211"/>
      <c r="AF18" s="1"/>
      <c r="AI18" s="2"/>
      <c r="AJ18" s="3"/>
      <c r="BA18" s="4"/>
      <c r="BB18" s="4"/>
    </row>
    <row r="19" spans="1:54" ht="27" customHeight="1">
      <c r="A19" s="313" t="s">
        <v>11</v>
      </c>
      <c r="B19" s="314"/>
      <c r="C19" s="314"/>
      <c r="D19" s="314"/>
      <c r="E19" s="314"/>
      <c r="F19" s="314"/>
      <c r="G19" s="314"/>
      <c r="H19" s="314"/>
      <c r="I19" s="314"/>
      <c r="J19" s="314"/>
      <c r="K19" s="314"/>
      <c r="L19" s="314"/>
      <c r="M19" s="314"/>
      <c r="N19" s="314"/>
      <c r="O19" s="314"/>
      <c r="P19" s="314"/>
      <c r="Q19" s="235"/>
      <c r="R19" s="235"/>
      <c r="S19" s="236"/>
      <c r="T19" s="200"/>
      <c r="U19" s="279" t="s">
        <v>12</v>
      </c>
      <c r="V19" s="274"/>
      <c r="W19" s="271" t="s">
        <v>13</v>
      </c>
      <c r="X19" s="168"/>
      <c r="Y19" s="59" t="s">
        <v>14</v>
      </c>
      <c r="Z19" s="247"/>
      <c r="AA19" s="205"/>
      <c r="AB19" s="60"/>
      <c r="AC19" s="166"/>
      <c r="AD19" s="210"/>
      <c r="AE19" s="211"/>
      <c r="AF19" s="1"/>
      <c r="AI19" s="2"/>
      <c r="AJ19" s="3"/>
      <c r="BA19" s="4"/>
      <c r="BB19" s="4"/>
    </row>
    <row r="20" spans="1:54" ht="30" customHeight="1">
      <c r="A20" s="315"/>
      <c r="B20" s="314"/>
      <c r="C20" s="314"/>
      <c r="D20" s="314"/>
      <c r="E20" s="314"/>
      <c r="F20" s="314"/>
      <c r="G20" s="314"/>
      <c r="H20" s="314"/>
      <c r="I20" s="314"/>
      <c r="J20" s="314"/>
      <c r="K20" s="314"/>
      <c r="L20" s="314"/>
      <c r="M20" s="314"/>
      <c r="N20" s="314"/>
      <c r="O20" s="314"/>
      <c r="P20" s="314"/>
      <c r="Q20" s="173"/>
      <c r="R20" s="72"/>
      <c r="S20" s="72"/>
      <c r="T20" s="73"/>
      <c r="U20" s="238" t="s">
        <v>15</v>
      </c>
      <c r="V20" s="320"/>
      <c r="W20" s="436"/>
      <c r="X20" s="59" t="s">
        <v>16</v>
      </c>
      <c r="Y20" s="438"/>
      <c r="Z20" s="439"/>
      <c r="AA20" s="222" t="str">
        <f>supervisor_telephone &amp; IF(supervisor_telephone_ext&lt;&gt;""," x"&amp;supervisor_telephone_ext,"")</f>
        <v/>
      </c>
      <c r="AB20" s="60"/>
      <c r="AC20" s="166"/>
      <c r="AD20" s="210"/>
      <c r="AE20" s="211"/>
      <c r="AF20" s="1"/>
      <c r="AI20" s="2"/>
      <c r="AJ20" s="3"/>
      <c r="BA20" s="4"/>
      <c r="BB20" s="4"/>
    </row>
    <row r="21" spans="1:54" ht="33" customHeight="1">
      <c r="A21" s="325" t="s">
        <v>17</v>
      </c>
      <c r="B21" s="326"/>
      <c r="C21" s="326"/>
      <c r="D21" s="326"/>
      <c r="E21" s="326"/>
      <c r="F21" s="326"/>
      <c r="G21" s="327"/>
      <c r="H21" s="324"/>
      <c r="I21" s="324"/>
      <c r="J21" s="324"/>
      <c r="K21" s="324"/>
      <c r="L21" s="324"/>
      <c r="M21" s="324"/>
      <c r="N21" s="324"/>
      <c r="O21" s="324"/>
      <c r="P21" s="324"/>
      <c r="Q21" s="324"/>
      <c r="R21" s="324"/>
      <c r="S21" s="194"/>
      <c r="T21" s="200"/>
      <c r="U21" s="238" t="s">
        <v>18</v>
      </c>
      <c r="V21" s="440"/>
      <c r="W21" s="441"/>
      <c r="X21" s="272"/>
      <c r="Y21" s="272"/>
      <c r="Z21" s="272"/>
      <c r="AA21" s="272"/>
      <c r="AB21" s="62"/>
      <c r="AC21" s="226"/>
      <c r="AD21" s="210"/>
      <c r="AE21" s="211"/>
      <c r="AF21" s="5"/>
      <c r="AG21" s="5"/>
      <c r="AH21" s="5"/>
      <c r="AI21" s="2"/>
      <c r="AJ21" s="3"/>
      <c r="AK21" s="5"/>
      <c r="AL21" s="5"/>
      <c r="AM21" s="5"/>
      <c r="AN21" s="5"/>
      <c r="AO21" s="5"/>
      <c r="BA21" s="4"/>
      <c r="BB21" s="4"/>
    </row>
    <row r="22" spans="1:54" ht="25.5" customHeight="1">
      <c r="A22" s="325" t="s">
        <v>19</v>
      </c>
      <c r="B22" s="326"/>
      <c r="C22" s="326"/>
      <c r="D22" s="327"/>
      <c r="E22" s="324"/>
      <c r="F22" s="324"/>
      <c r="G22" s="324"/>
      <c r="H22" s="324"/>
      <c r="I22" s="324"/>
      <c r="J22" s="324"/>
      <c r="K22" s="324"/>
      <c r="L22" s="324"/>
      <c r="M22" s="324"/>
      <c r="N22" s="324"/>
      <c r="O22" s="324"/>
      <c r="P22" s="324"/>
      <c r="Q22" s="324"/>
      <c r="R22" s="324"/>
      <c r="S22" s="72"/>
      <c r="T22" s="73"/>
      <c r="U22" s="238" t="s">
        <v>20</v>
      </c>
      <c r="V22" s="335"/>
      <c r="W22" s="336"/>
      <c r="X22" s="336"/>
      <c r="Y22" s="336"/>
      <c r="Z22" s="336"/>
      <c r="AA22" s="209"/>
      <c r="AB22" s="62"/>
      <c r="AC22" s="226"/>
      <c r="AD22" s="210"/>
      <c r="AE22" s="211"/>
      <c r="AF22" s="5"/>
      <c r="AG22" s="5"/>
      <c r="AH22" s="5"/>
      <c r="AI22" s="2"/>
      <c r="AJ22" s="3"/>
      <c r="AK22" s="5"/>
      <c r="AL22" s="5"/>
      <c r="AM22" s="5"/>
      <c r="AN22" s="5"/>
      <c r="AO22" s="5"/>
      <c r="BA22" s="4"/>
      <c r="BB22" s="4"/>
    </row>
    <row r="23" spans="1:54" ht="27" customHeight="1" thickBot="1">
      <c r="A23" s="325" t="s">
        <v>12</v>
      </c>
      <c r="B23" s="326"/>
      <c r="C23" s="327"/>
      <c r="D23" s="322"/>
      <c r="E23" s="322"/>
      <c r="F23" s="322"/>
      <c r="G23" s="322"/>
      <c r="H23" s="322"/>
      <c r="I23" s="322"/>
      <c r="J23" s="63"/>
      <c r="K23" s="63" t="s">
        <v>13</v>
      </c>
      <c r="L23" s="168"/>
      <c r="M23" s="64"/>
      <c r="N23" s="65" t="s">
        <v>14</v>
      </c>
      <c r="O23" s="349"/>
      <c r="P23" s="349"/>
      <c r="Q23" s="66" t="s">
        <v>21</v>
      </c>
      <c r="R23" s="168"/>
      <c r="S23" s="86" t="str">
        <f>IF( preparer_zip&lt;&gt;"",   preparer_zip &amp;  IF(preparer_zip4&lt;&gt;"",  "-" &amp; preparer_zip4, ""), "")</f>
        <v/>
      </c>
      <c r="T23" s="175"/>
      <c r="U23" s="76"/>
      <c r="V23" s="68"/>
      <c r="W23" s="332"/>
      <c r="X23" s="333"/>
      <c r="Y23" s="333"/>
      <c r="Z23" s="333"/>
      <c r="AA23" s="333"/>
      <c r="AB23" s="334"/>
      <c r="AC23" s="226"/>
      <c r="AD23" s="210"/>
      <c r="AE23" s="211"/>
      <c r="AF23" s="5"/>
      <c r="AG23" s="5"/>
      <c r="AH23" s="5"/>
      <c r="AI23" s="2"/>
      <c r="AJ23" s="3"/>
      <c r="AK23" s="5"/>
      <c r="AL23" s="5"/>
      <c r="AM23" s="5"/>
      <c r="AN23" s="5"/>
      <c r="AO23" s="5"/>
      <c r="BA23" s="4"/>
      <c r="BB23" s="4"/>
    </row>
    <row r="24" spans="1:54" ht="25.5" customHeight="1" thickBot="1">
      <c r="A24" s="316" t="s">
        <v>22</v>
      </c>
      <c r="B24" s="317"/>
      <c r="C24" s="317"/>
      <c r="D24" s="317"/>
      <c r="E24" s="317"/>
      <c r="F24" s="317"/>
      <c r="G24" s="320"/>
      <c r="H24" s="321"/>
      <c r="I24" s="321"/>
      <c r="J24" s="321"/>
      <c r="K24" s="321"/>
      <c r="L24" s="321"/>
      <c r="M24" s="321"/>
      <c r="N24" s="321"/>
      <c r="O24" s="69"/>
      <c r="P24" s="69" t="s">
        <v>16</v>
      </c>
      <c r="Q24" s="70"/>
      <c r="R24" s="240"/>
      <c r="S24" s="86" t="str">
        <f>IF( preparer_telephone&lt;&gt;"",   preparer_telephone &amp; IF(preparer_telephone_ext&lt;&gt;""," x"&amp;preparer_telephone_ext,""),  "")</f>
        <v/>
      </c>
      <c r="T24" s="175"/>
      <c r="U24" s="442" t="s">
        <v>23</v>
      </c>
      <c r="V24" s="443"/>
      <c r="W24" s="443"/>
      <c r="X24" s="443"/>
      <c r="Y24" s="443"/>
      <c r="Z24" s="443"/>
      <c r="AA24" s="443"/>
      <c r="AB24" s="444"/>
      <c r="AC24" s="166"/>
      <c r="AD24" s="210"/>
      <c r="AE24" s="211"/>
      <c r="AF24" s="1"/>
      <c r="AI24" s="2"/>
      <c r="AJ24" s="3"/>
      <c r="BA24" s="4"/>
      <c r="BB24" s="4"/>
    </row>
    <row r="25" spans="1:54" ht="24.75" customHeight="1">
      <c r="A25" s="316" t="s">
        <v>24</v>
      </c>
      <c r="B25" s="317"/>
      <c r="C25" s="317"/>
      <c r="D25" s="317"/>
      <c r="E25" s="317"/>
      <c r="F25" s="317"/>
      <c r="G25" s="318"/>
      <c r="H25" s="318"/>
      <c r="I25" s="318"/>
      <c r="J25" s="318"/>
      <c r="K25" s="318"/>
      <c r="L25" s="318"/>
      <c r="M25" s="318"/>
      <c r="N25" s="318"/>
      <c r="O25" s="72"/>
      <c r="P25" s="72"/>
      <c r="Q25" s="72"/>
      <c r="R25" s="72"/>
      <c r="S25" s="72"/>
      <c r="T25" s="73"/>
      <c r="U25" s="242"/>
      <c r="V25" s="194"/>
      <c r="W25" s="437"/>
      <c r="X25" s="437"/>
      <c r="Y25" s="437"/>
      <c r="Z25" s="437"/>
      <c r="AA25" s="244"/>
      <c r="AB25" s="74"/>
      <c r="AC25" s="227"/>
      <c r="AD25" s="210"/>
      <c r="AE25" s="211"/>
      <c r="AF25" s="1"/>
      <c r="AI25" s="2"/>
      <c r="AJ25" s="3"/>
      <c r="BA25" s="4"/>
      <c r="BB25" s="4"/>
    </row>
    <row r="26" spans="1:54" ht="24" customHeight="1">
      <c r="A26" s="316" t="s">
        <v>25</v>
      </c>
      <c r="B26" s="317"/>
      <c r="C26" s="317"/>
      <c r="D26" s="317"/>
      <c r="E26" s="317"/>
      <c r="F26" s="317"/>
      <c r="G26" s="319"/>
      <c r="H26" s="320"/>
      <c r="I26" s="320"/>
      <c r="J26" s="320"/>
      <c r="K26" s="320"/>
      <c r="L26" s="320"/>
      <c r="M26" s="320"/>
      <c r="N26" s="320"/>
      <c r="O26" s="320"/>
      <c r="P26" s="320"/>
      <c r="Q26" s="320"/>
      <c r="R26" s="320"/>
      <c r="S26" s="72"/>
      <c r="T26" s="73"/>
      <c r="U26" s="409" t="s">
        <v>26</v>
      </c>
      <c r="V26" s="409"/>
      <c r="W26" s="409"/>
      <c r="X26" s="409"/>
      <c r="Y26" s="409"/>
      <c r="Z26" s="409"/>
      <c r="AA26" s="271"/>
      <c r="AB26" s="62"/>
      <c r="AC26" s="166"/>
      <c r="AD26" s="210"/>
      <c r="AE26" s="211"/>
      <c r="AF26" s="1"/>
      <c r="AI26" s="2"/>
      <c r="AJ26" s="3"/>
      <c r="BA26" s="4"/>
      <c r="BB26" s="4"/>
    </row>
    <row r="27" spans="1:54" ht="18.75" customHeight="1">
      <c r="A27" s="276"/>
      <c r="B27" s="61"/>
      <c r="C27" s="61"/>
      <c r="D27" s="61"/>
      <c r="E27" s="61"/>
      <c r="F27" s="348"/>
      <c r="G27" s="326"/>
      <c r="H27" s="326"/>
      <c r="I27" s="326"/>
      <c r="J27" s="326"/>
      <c r="K27" s="326"/>
      <c r="L27" s="326"/>
      <c r="M27" s="326"/>
      <c r="N27" s="326"/>
      <c r="O27" s="326"/>
      <c r="P27" s="326"/>
      <c r="Q27" s="326"/>
      <c r="R27" s="326"/>
      <c r="S27" s="72"/>
      <c r="T27" s="73"/>
      <c r="U27" s="68"/>
      <c r="V27" s="272"/>
      <c r="W27" s="356"/>
      <c r="X27" s="356"/>
      <c r="Y27" s="356"/>
      <c r="Z27" s="356"/>
      <c r="AA27" s="272"/>
      <c r="AB27" s="62"/>
      <c r="AC27" s="166"/>
      <c r="AD27" s="210"/>
      <c r="AE27" s="211"/>
      <c r="AF27" s="178"/>
      <c r="AG27" s="6"/>
      <c r="AH27" s="6"/>
      <c r="AI27" s="6"/>
      <c r="AJ27" s="6"/>
      <c r="AK27" s="6"/>
      <c r="AL27" s="6"/>
      <c r="AM27" s="6"/>
      <c r="AN27" s="6"/>
      <c r="AO27" s="6"/>
      <c r="AP27" s="6"/>
      <c r="AQ27" s="6"/>
      <c r="AR27" s="6"/>
      <c r="AS27" s="6"/>
      <c r="AT27" s="6"/>
      <c r="AU27" s="6"/>
      <c r="AV27" s="6"/>
      <c r="AW27" s="6"/>
      <c r="AX27" s="6"/>
      <c r="BA27" s="4"/>
      <c r="BB27" s="4"/>
    </row>
    <row r="28" spans="1:54" ht="9" customHeight="1">
      <c r="A28" s="169"/>
      <c r="B28" s="172"/>
      <c r="C28" s="172"/>
      <c r="D28" s="172"/>
      <c r="E28" s="172"/>
      <c r="F28" s="172"/>
      <c r="G28" s="172"/>
      <c r="H28" s="172"/>
      <c r="I28" s="172"/>
      <c r="J28" s="172"/>
      <c r="K28" s="172"/>
      <c r="L28" s="172"/>
      <c r="M28" s="172"/>
      <c r="N28" s="172"/>
      <c r="O28" s="172"/>
      <c r="P28" s="172"/>
      <c r="Q28" s="172"/>
      <c r="R28" s="172"/>
      <c r="S28" s="201"/>
      <c r="T28" s="75"/>
      <c r="U28" s="76"/>
      <c r="V28" s="401"/>
      <c r="W28" s="401"/>
      <c r="X28" s="401"/>
      <c r="Y28" s="208"/>
      <c r="Z28" s="208"/>
      <c r="AA28" s="194"/>
      <c r="AB28" s="234"/>
      <c r="AC28" s="166"/>
      <c r="AD28" s="210"/>
      <c r="AE28" s="211"/>
      <c r="AF28" s="6"/>
      <c r="AG28" s="6"/>
      <c r="AH28" s="6"/>
      <c r="AI28" s="6"/>
      <c r="AJ28" s="6"/>
      <c r="AK28" s="6"/>
      <c r="AL28" s="6"/>
      <c r="AM28" s="6"/>
      <c r="AN28" s="6"/>
      <c r="AO28" s="6"/>
      <c r="AP28" s="6"/>
      <c r="AQ28" s="6"/>
      <c r="AR28" s="6"/>
      <c r="AS28" s="6"/>
      <c r="AT28" s="6"/>
      <c r="AU28" s="6"/>
      <c r="AV28" s="6"/>
      <c r="AW28" s="6"/>
      <c r="AX28" s="6"/>
      <c r="BA28" s="4"/>
      <c r="BB28" s="4"/>
    </row>
    <row r="29" spans="1:54" ht="25.5" customHeight="1">
      <c r="A29" s="325" t="s">
        <v>27</v>
      </c>
      <c r="B29" s="326"/>
      <c r="C29" s="326"/>
      <c r="D29" s="326"/>
      <c r="E29" s="326"/>
      <c r="F29" s="327"/>
      <c r="G29" s="328"/>
      <c r="H29" s="328"/>
      <c r="I29" s="328"/>
      <c r="J29" s="328"/>
      <c r="K29" s="328"/>
      <c r="L29" s="328"/>
      <c r="M29" s="328"/>
      <c r="N29" s="328"/>
      <c r="O29" s="328"/>
      <c r="P29" s="328"/>
      <c r="Q29" s="328"/>
      <c r="R29" s="328"/>
      <c r="S29" s="72"/>
      <c r="T29" s="73"/>
      <c r="U29" s="77"/>
      <c r="V29" s="410"/>
      <c r="W29" s="411"/>
      <c r="X29" s="411"/>
      <c r="Y29" s="171"/>
      <c r="Z29" s="171"/>
      <c r="AA29" s="243" t="str">
        <f>IF(plant_operating_status&lt;&gt; "", INDEX(Tbl_Plant_Op_Status[PICKLIST_ITEM_ID],   MATCH( plant_operating_status, Tbl_Plant_Op_Status[PICKLIST_ITEM_VALUE_TX], 0),  0), "")</f>
        <v/>
      </c>
      <c r="AB29" s="74"/>
      <c r="AC29" s="166"/>
      <c r="AD29" s="210"/>
      <c r="AE29" s="211"/>
      <c r="AF29" s="6"/>
      <c r="AG29" s="6"/>
      <c r="AH29" s="6"/>
      <c r="AI29" s="6"/>
      <c r="AJ29" s="6"/>
      <c r="AK29" s="6"/>
      <c r="AL29" s="6"/>
      <c r="AM29" s="6"/>
      <c r="AN29" s="6"/>
      <c r="AO29" s="6"/>
      <c r="AP29" s="6"/>
      <c r="AQ29" s="6"/>
      <c r="AR29" s="6"/>
      <c r="AS29" s="6"/>
      <c r="AT29" s="6"/>
      <c r="AU29" s="6"/>
      <c r="AV29" s="6"/>
      <c r="AW29" s="6"/>
      <c r="AX29" s="6"/>
      <c r="BA29" s="4"/>
      <c r="BB29" s="4"/>
    </row>
    <row r="30" spans="1:54" ht="6" customHeight="1">
      <c r="A30" s="276"/>
      <c r="B30" s="194"/>
      <c r="C30" s="194"/>
      <c r="D30" s="194"/>
      <c r="E30" s="194"/>
      <c r="F30" s="194"/>
      <c r="G30" s="176"/>
      <c r="H30" s="176"/>
      <c r="I30" s="176"/>
      <c r="J30" s="176"/>
      <c r="K30" s="176"/>
      <c r="L30" s="176"/>
      <c r="M30" s="176"/>
      <c r="N30" s="176"/>
      <c r="O30" s="176"/>
      <c r="P30" s="176"/>
      <c r="Q30" s="176"/>
      <c r="R30" s="176"/>
      <c r="S30" s="195"/>
      <c r="T30" s="78"/>
      <c r="U30" s="412"/>
      <c r="V30" s="326"/>
      <c r="W30" s="326"/>
      <c r="X30" s="326"/>
      <c r="Y30" s="326"/>
      <c r="Z30" s="326"/>
      <c r="AA30" s="326"/>
      <c r="AB30" s="413"/>
      <c r="AC30" s="166"/>
      <c r="AD30" s="210"/>
      <c r="AE30" s="211"/>
      <c r="AF30" s="6"/>
      <c r="AG30" s="6"/>
      <c r="AH30" s="6"/>
      <c r="AI30" s="6"/>
      <c r="AJ30" s="6"/>
      <c r="AK30" s="6"/>
      <c r="AL30" s="6"/>
      <c r="AM30" s="6"/>
      <c r="AN30" s="6"/>
      <c r="AO30" s="6"/>
      <c r="AP30" s="6"/>
      <c r="AQ30" s="6"/>
      <c r="AR30" s="6"/>
      <c r="AS30" s="6"/>
      <c r="AT30" s="6"/>
      <c r="AU30" s="6"/>
      <c r="AV30" s="6"/>
      <c r="AW30" s="6"/>
      <c r="AX30" s="6"/>
      <c r="BA30" s="4"/>
      <c r="BB30" s="4"/>
    </row>
    <row r="31" spans="1:54" ht="20.25" customHeight="1">
      <c r="A31" s="330" t="s">
        <v>28</v>
      </c>
      <c r="B31" s="331"/>
      <c r="C31" s="331"/>
      <c r="D31" s="331"/>
      <c r="E31" s="331"/>
      <c r="F31" s="329"/>
      <c r="G31" s="324"/>
      <c r="H31" s="324"/>
      <c r="I31" s="324"/>
      <c r="J31" s="324"/>
      <c r="K31" s="324"/>
      <c r="L31" s="324"/>
      <c r="M31" s="324"/>
      <c r="N31" s="324"/>
      <c r="O31" s="324"/>
      <c r="P31" s="324"/>
      <c r="Q31" s="324"/>
      <c r="R31" s="324"/>
      <c r="S31" s="195"/>
      <c r="T31" s="78"/>
      <c r="U31" s="346"/>
      <c r="V31" s="347"/>
      <c r="W31" s="347"/>
      <c r="X31" s="347"/>
      <c r="Y31" s="347"/>
      <c r="Z31" s="347"/>
      <c r="AA31" s="79"/>
      <c r="AB31" s="62"/>
      <c r="AC31" s="166"/>
      <c r="AD31" s="210"/>
      <c r="AE31" s="211"/>
      <c r="AF31" s="6"/>
      <c r="AG31" s="170"/>
      <c r="AH31" s="170"/>
      <c r="AI31" s="170"/>
      <c r="AJ31" s="170"/>
      <c r="AK31" s="170"/>
      <c r="AL31" s="170"/>
      <c r="AM31" s="170"/>
      <c r="AN31" s="170"/>
      <c r="AO31" s="170"/>
      <c r="AP31" s="170"/>
      <c r="AQ31" s="170"/>
      <c r="AR31" s="170"/>
      <c r="AS31" s="170"/>
      <c r="AT31" s="170"/>
      <c r="AU31" s="170"/>
      <c r="AV31" s="170"/>
      <c r="AW31" s="170"/>
      <c r="AX31" s="7"/>
      <c r="BA31" s="4"/>
      <c r="BB31" s="4"/>
    </row>
    <row r="32" spans="1:54" ht="24" customHeight="1">
      <c r="A32" s="276" t="s">
        <v>12</v>
      </c>
      <c r="B32" s="61"/>
      <c r="C32" s="327"/>
      <c r="D32" s="327"/>
      <c r="E32" s="327"/>
      <c r="F32" s="322"/>
      <c r="G32" s="322"/>
      <c r="H32" s="322"/>
      <c r="I32" s="322"/>
      <c r="J32" s="63"/>
      <c r="K32" s="63" t="s">
        <v>13</v>
      </c>
      <c r="L32" s="168"/>
      <c r="M32" s="64"/>
      <c r="N32" s="65" t="s">
        <v>14</v>
      </c>
      <c r="O32" s="349"/>
      <c r="P32" s="349"/>
      <c r="Q32" s="66" t="s">
        <v>21</v>
      </c>
      <c r="R32" s="168"/>
      <c r="S32" s="86" t="str">
        <f>IF(plant_zip&lt;&gt;"",  plant_zip &amp;  IF(plant_zip4&lt;&gt;"",  "-" &amp; plant_zip4, ""),  "")</f>
        <v/>
      </c>
      <c r="T32" s="175"/>
      <c r="U32" s="343"/>
      <c r="V32" s="344"/>
      <c r="W32" s="344"/>
      <c r="X32" s="344"/>
      <c r="Y32" s="344"/>
      <c r="Z32" s="344"/>
      <c r="AA32" s="344"/>
      <c r="AB32" s="345"/>
      <c r="AC32" s="166"/>
      <c r="AD32" s="210"/>
      <c r="AE32" s="211"/>
      <c r="AF32" s="1"/>
      <c r="AI32" s="2"/>
      <c r="AJ32" s="3"/>
      <c r="BA32" s="4"/>
      <c r="BB32" s="4"/>
    </row>
    <row r="33" spans="1:73" ht="21" customHeight="1">
      <c r="A33" s="325" t="s">
        <v>29</v>
      </c>
      <c r="B33" s="326"/>
      <c r="C33" s="326"/>
      <c r="D33" s="326"/>
      <c r="E33" s="326"/>
      <c r="F33" s="326"/>
      <c r="G33" s="326"/>
      <c r="H33" s="322"/>
      <c r="I33" s="323"/>
      <c r="J33" s="324"/>
      <c r="K33" s="324"/>
      <c r="L33" s="323"/>
      <c r="M33" s="324"/>
      <c r="N33" s="369" t="s">
        <v>8</v>
      </c>
      <c r="O33" s="370"/>
      <c r="P33" s="392"/>
      <c r="Q33" s="324"/>
      <c r="R33" s="324"/>
      <c r="S33" s="67"/>
      <c r="T33" s="80"/>
      <c r="U33" s="367" t="s">
        <v>30</v>
      </c>
      <c r="V33" s="331"/>
      <c r="W33" s="331"/>
      <c r="X33" s="331"/>
      <c r="Y33" s="331"/>
      <c r="Z33" s="331"/>
      <c r="AA33" s="331"/>
      <c r="AB33" s="368"/>
      <c r="AC33" s="166"/>
      <c r="AD33" s="210"/>
      <c r="AE33" s="211"/>
      <c r="AF33" s="1"/>
      <c r="AI33" s="2"/>
      <c r="AJ33" s="3"/>
      <c r="BA33" s="4"/>
      <c r="BB33" s="4"/>
    </row>
    <row r="34" spans="1:73" ht="28.5" customHeight="1">
      <c r="A34" s="316" t="s">
        <v>22</v>
      </c>
      <c r="B34" s="317"/>
      <c r="C34" s="317"/>
      <c r="D34" s="317"/>
      <c r="E34" s="317"/>
      <c r="F34" s="317"/>
      <c r="G34" s="320"/>
      <c r="H34" s="321"/>
      <c r="I34" s="321"/>
      <c r="J34" s="321"/>
      <c r="K34" s="321"/>
      <c r="L34" s="321"/>
      <c r="M34" s="321"/>
      <c r="N34" s="321"/>
      <c r="O34" s="69"/>
      <c r="P34" s="69" t="s">
        <v>16</v>
      </c>
      <c r="Q34" s="70"/>
      <c r="R34" s="240"/>
      <c r="S34" s="86" t="str">
        <f>IF( plant_contact_telephone&lt;&gt;"",   plant_contact_telephone &amp; IF(plant_contact_telephone_ext&lt;&gt;""," x"&amp;plant_contact_telephone_ext,""),  "")</f>
        <v/>
      </c>
      <c r="T34" s="175"/>
      <c r="U34" s="79"/>
      <c r="V34" s="82" t="s">
        <v>31</v>
      </c>
      <c r="W34" s="362"/>
      <c r="X34" s="363"/>
      <c r="Y34" s="363"/>
      <c r="Z34" s="363"/>
      <c r="AA34" s="221"/>
      <c r="AB34" s="74"/>
      <c r="AC34" s="226"/>
      <c r="AD34" s="210"/>
      <c r="AE34" s="211"/>
      <c r="AF34" s="8"/>
      <c r="AG34" s="8"/>
      <c r="AH34" s="8"/>
      <c r="AI34" s="2"/>
      <c r="AJ34" s="3"/>
      <c r="AK34" s="8"/>
      <c r="AL34" s="8"/>
      <c r="AM34" s="8"/>
      <c r="AN34" s="8"/>
      <c r="AO34" s="8"/>
      <c r="AP34" s="8"/>
      <c r="AQ34" s="8"/>
      <c r="AR34" s="8"/>
      <c r="BA34" s="4"/>
      <c r="BB34" s="4"/>
    </row>
    <row r="35" spans="1:73" ht="29.25" customHeight="1">
      <c r="A35" s="316" t="s">
        <v>24</v>
      </c>
      <c r="B35" s="317"/>
      <c r="C35" s="317"/>
      <c r="D35" s="317"/>
      <c r="E35" s="317"/>
      <c r="F35" s="317"/>
      <c r="G35" s="318"/>
      <c r="H35" s="318"/>
      <c r="I35" s="318"/>
      <c r="J35" s="318"/>
      <c r="K35" s="318"/>
      <c r="L35" s="318"/>
      <c r="M35" s="318"/>
      <c r="N35" s="318"/>
      <c r="O35" s="72"/>
      <c r="P35" s="72"/>
      <c r="Q35" s="72"/>
      <c r="R35" s="86"/>
      <c r="S35" s="72"/>
      <c r="T35" s="73"/>
      <c r="U35" s="366" t="s">
        <v>32</v>
      </c>
      <c r="V35" s="79"/>
      <c r="W35" s="77"/>
      <c r="X35" s="79"/>
      <c r="Y35" s="79"/>
      <c r="Z35" s="79"/>
      <c r="AA35" s="79"/>
      <c r="AB35" s="74"/>
      <c r="AC35" s="226"/>
      <c r="AD35" s="210"/>
      <c r="AE35" s="211"/>
      <c r="AF35" s="8"/>
      <c r="AG35" s="8"/>
      <c r="AH35" s="8"/>
      <c r="AI35" s="2"/>
      <c r="AJ35" s="3"/>
      <c r="AK35" s="8"/>
      <c r="AL35" s="8"/>
      <c r="AM35" s="8"/>
      <c r="AN35" s="8"/>
      <c r="AO35" s="8"/>
      <c r="AP35" s="8"/>
      <c r="AQ35" s="8"/>
      <c r="AR35" s="8"/>
      <c r="AS35" s="9"/>
      <c r="AT35" s="9"/>
      <c r="AU35" s="9"/>
      <c r="BA35" s="4"/>
      <c r="BB35" s="4"/>
    </row>
    <row r="36" spans="1:73" ht="24" customHeight="1">
      <c r="A36" s="316" t="s">
        <v>25</v>
      </c>
      <c r="B36" s="317"/>
      <c r="C36" s="317"/>
      <c r="D36" s="317"/>
      <c r="E36" s="317"/>
      <c r="F36" s="317"/>
      <c r="G36" s="319"/>
      <c r="H36" s="320"/>
      <c r="I36" s="320"/>
      <c r="J36" s="320"/>
      <c r="K36" s="320"/>
      <c r="L36" s="320"/>
      <c r="M36" s="320"/>
      <c r="N36" s="320"/>
      <c r="O36" s="320"/>
      <c r="P36" s="320"/>
      <c r="Q36" s="320"/>
      <c r="R36" s="320"/>
      <c r="S36" s="72"/>
      <c r="T36" s="73"/>
      <c r="U36" s="317"/>
      <c r="V36" s="354"/>
      <c r="W36" s="355"/>
      <c r="X36" s="355"/>
      <c r="Y36" s="355"/>
      <c r="Z36" s="355"/>
      <c r="AA36" s="207"/>
      <c r="AB36" s="74"/>
      <c r="AC36" s="226"/>
      <c r="AD36" s="210"/>
      <c r="AE36" s="211"/>
      <c r="AF36" s="8"/>
      <c r="AG36" s="8"/>
      <c r="AH36" s="8"/>
      <c r="AI36" s="2"/>
      <c r="AJ36" s="3"/>
      <c r="AK36" s="8"/>
      <c r="AL36" s="8"/>
      <c r="AM36" s="8"/>
      <c r="AN36" s="8"/>
      <c r="AO36" s="8"/>
      <c r="AP36" s="8"/>
      <c r="AQ36" s="8"/>
      <c r="AR36" s="8"/>
      <c r="AS36" s="9"/>
      <c r="AT36" s="9"/>
      <c r="AU36" s="9"/>
      <c r="BA36" s="4"/>
      <c r="BB36" s="4"/>
    </row>
    <row r="37" spans="1:73" ht="23.25" customHeight="1">
      <c r="A37" s="83"/>
      <c r="B37" s="277"/>
      <c r="C37" s="277"/>
      <c r="D37" s="277"/>
      <c r="E37" s="277"/>
      <c r="F37" s="277"/>
      <c r="G37" s="277"/>
      <c r="H37" s="277"/>
      <c r="I37" s="277"/>
      <c r="J37" s="405"/>
      <c r="K37" s="406"/>
      <c r="L37" s="406"/>
      <c r="M37" s="406"/>
      <c r="N37" s="406"/>
      <c r="O37" s="406"/>
      <c r="P37" s="406"/>
      <c r="Q37" s="406"/>
      <c r="R37" s="406"/>
      <c r="S37" s="202"/>
      <c r="T37" s="73"/>
      <c r="U37" s="279" t="s">
        <v>10</v>
      </c>
      <c r="V37" s="364"/>
      <c r="W37" s="365"/>
      <c r="X37" s="365"/>
      <c r="Y37" s="365"/>
      <c r="Z37" s="365"/>
      <c r="AA37" s="207"/>
      <c r="AB37" s="74"/>
      <c r="AC37" s="228"/>
      <c r="AD37" s="210"/>
      <c r="AE37" s="211"/>
      <c r="AF37" s="8"/>
      <c r="AG37" s="8"/>
      <c r="AH37" s="8"/>
      <c r="AI37" s="2"/>
      <c r="AJ37" s="3"/>
      <c r="AK37" s="8"/>
      <c r="AL37" s="8"/>
      <c r="AM37" s="8"/>
      <c r="AN37" s="8"/>
      <c r="AO37" s="8"/>
      <c r="AP37" s="8"/>
      <c r="AQ37" s="8"/>
      <c r="AR37" s="8"/>
      <c r="AS37" s="9"/>
      <c r="AT37" s="9"/>
      <c r="AU37" s="9"/>
      <c r="BA37" s="4"/>
      <c r="BB37" s="4"/>
    </row>
    <row r="38" spans="1:73" ht="24.75" customHeight="1">
      <c r="A38" s="325" t="s">
        <v>33</v>
      </c>
      <c r="B38" s="404"/>
      <c r="C38" s="404"/>
      <c r="D38" s="404"/>
      <c r="E38" s="404"/>
      <c r="F38" s="404"/>
      <c r="G38" s="327"/>
      <c r="H38" s="393"/>
      <c r="I38" s="393"/>
      <c r="J38" s="393"/>
      <c r="K38" s="393"/>
      <c r="L38" s="393"/>
      <c r="M38" s="393"/>
      <c r="N38" s="393"/>
      <c r="O38" s="393"/>
      <c r="P38" s="393"/>
      <c r="Q38" s="393"/>
      <c r="R38" s="393"/>
      <c r="S38" s="72"/>
      <c r="T38" s="75"/>
      <c r="U38" s="279" t="s">
        <v>12</v>
      </c>
      <c r="V38" s="364"/>
      <c r="W38" s="365"/>
      <c r="X38" s="365"/>
      <c r="Y38" s="365"/>
      <c r="Z38" s="365"/>
      <c r="AA38" s="207"/>
      <c r="AB38" s="74"/>
      <c r="AC38" s="228"/>
      <c r="AD38" s="210"/>
      <c r="AE38" s="211"/>
      <c r="AF38" s="8"/>
      <c r="AG38" s="8"/>
      <c r="AH38" s="8"/>
      <c r="AI38" s="2"/>
      <c r="AJ38" s="3"/>
      <c r="AK38" s="8"/>
      <c r="AL38" s="8"/>
      <c r="AM38" s="8"/>
      <c r="AN38" s="8"/>
      <c r="AO38" s="8"/>
      <c r="AP38" s="8"/>
      <c r="AQ38" s="8"/>
      <c r="AR38" s="8"/>
      <c r="AS38" s="9"/>
      <c r="AT38" s="9"/>
      <c r="AU38" s="10"/>
      <c r="BA38" s="4"/>
      <c r="BB38" s="4"/>
    </row>
    <row r="39" spans="1:73" ht="27" customHeight="1">
      <c r="A39" s="325" t="s">
        <v>34</v>
      </c>
      <c r="B39" s="404"/>
      <c r="C39" s="404"/>
      <c r="D39" s="404"/>
      <c r="E39" s="404"/>
      <c r="F39" s="404"/>
      <c r="G39" s="327"/>
      <c r="H39" s="393"/>
      <c r="I39" s="393"/>
      <c r="J39" s="393"/>
      <c r="K39" s="393"/>
      <c r="L39" s="393"/>
      <c r="M39" s="393"/>
      <c r="N39" s="393"/>
      <c r="O39" s="393"/>
      <c r="P39" s="393"/>
      <c r="Q39" s="393"/>
      <c r="R39" s="393"/>
      <c r="S39" s="72"/>
      <c r="T39" s="73"/>
      <c r="U39" s="279" t="s">
        <v>35</v>
      </c>
      <c r="V39" s="241"/>
      <c r="W39" s="271" t="s">
        <v>13</v>
      </c>
      <c r="X39" s="239"/>
      <c r="Y39" s="84" t="s">
        <v>14</v>
      </c>
      <c r="Z39" s="273"/>
      <c r="AA39" s="249" t="str">
        <f>IF(new_company_state&lt;&gt; "", INDEX(Tbl_NewComp_State[PICKLIST_ITEM_ID],   MATCH( new_company_state, Tbl_NewComp_State[PICKLIST_ITEM_VALUE_TX], 0),  0), "")</f>
        <v/>
      </c>
      <c r="AB39" s="74"/>
      <c r="AC39" s="228"/>
      <c r="AD39" s="210"/>
      <c r="AE39" s="211"/>
      <c r="AF39" s="8"/>
      <c r="AG39" s="8"/>
      <c r="AH39" s="8"/>
      <c r="AI39" s="2"/>
      <c r="AJ39" s="3"/>
      <c r="AK39" s="8"/>
      <c r="AL39" s="8"/>
      <c r="AM39" s="8"/>
      <c r="AN39" s="8"/>
      <c r="AO39" s="8"/>
      <c r="AP39" s="8"/>
      <c r="AQ39" s="8"/>
      <c r="AR39" s="8"/>
      <c r="AS39" s="9"/>
      <c r="AT39" s="9"/>
      <c r="AU39" s="10"/>
      <c r="BA39" s="4"/>
      <c r="BB39" s="4"/>
    </row>
    <row r="40" spans="1:73" ht="24.75" customHeight="1">
      <c r="A40" s="276" t="s">
        <v>10</v>
      </c>
      <c r="B40" s="72"/>
      <c r="C40" s="72"/>
      <c r="D40" s="327"/>
      <c r="E40" s="393"/>
      <c r="F40" s="393"/>
      <c r="G40" s="393"/>
      <c r="H40" s="393"/>
      <c r="I40" s="393"/>
      <c r="J40" s="393"/>
      <c r="K40" s="393"/>
      <c r="L40" s="393"/>
      <c r="M40" s="393"/>
      <c r="N40" s="393"/>
      <c r="O40" s="393"/>
      <c r="P40" s="393"/>
      <c r="Q40" s="393"/>
      <c r="R40" s="393"/>
      <c r="S40" s="196"/>
      <c r="T40" s="85"/>
      <c r="U40" s="237" t="s">
        <v>36</v>
      </c>
      <c r="V40" s="360"/>
      <c r="W40" s="361"/>
      <c r="X40" s="361"/>
      <c r="Y40" s="361"/>
      <c r="Z40" s="361"/>
      <c r="AA40" s="207"/>
      <c r="AB40" s="74"/>
      <c r="AC40" s="228"/>
      <c r="AD40" s="210"/>
      <c r="AE40" s="211"/>
      <c r="AF40" s="8"/>
      <c r="AG40" s="8"/>
      <c r="AH40" s="8"/>
      <c r="AI40" s="2"/>
      <c r="AJ40" s="3"/>
      <c r="AK40" s="8"/>
      <c r="AL40" s="8"/>
      <c r="AM40" s="8"/>
      <c r="AN40" s="8"/>
      <c r="AO40" s="8"/>
      <c r="AP40" s="8"/>
      <c r="AQ40" s="8"/>
      <c r="AR40" s="8"/>
      <c r="AS40" s="9"/>
      <c r="AT40" s="9"/>
      <c r="AU40" s="10"/>
      <c r="BA40" s="4"/>
      <c r="BB40" s="4"/>
    </row>
    <row r="41" spans="1:73" ht="27" customHeight="1">
      <c r="A41" s="276" t="s">
        <v>12</v>
      </c>
      <c r="B41" s="61"/>
      <c r="C41" s="327"/>
      <c r="D41" s="327"/>
      <c r="E41" s="327"/>
      <c r="F41" s="327"/>
      <c r="G41" s="327"/>
      <c r="H41" s="327"/>
      <c r="I41" s="327"/>
      <c r="J41" s="67" t="s">
        <v>13</v>
      </c>
      <c r="K41" s="82"/>
      <c r="L41" s="168"/>
      <c r="M41" s="278"/>
      <c r="N41" s="278" t="s">
        <v>14</v>
      </c>
      <c r="O41" s="349"/>
      <c r="P41" s="349"/>
      <c r="Q41" s="66" t="s">
        <v>21</v>
      </c>
      <c r="R41" s="168"/>
      <c r="S41" s="86" t="str">
        <f>IF(company_zip_code&lt;&gt;"",  company_zip_code &amp;  IF(company_zip4&lt;&gt;"",  "-" &amp; company_zip4, ""),  "")</f>
        <v/>
      </c>
      <c r="T41" s="175"/>
      <c r="U41" s="238" t="s">
        <v>15</v>
      </c>
      <c r="V41" s="352"/>
      <c r="W41" s="353"/>
      <c r="X41" s="59" t="s">
        <v>16</v>
      </c>
      <c r="Y41" s="358"/>
      <c r="Z41" s="359"/>
      <c r="AA41" s="248" t="str">
        <f>IF(new_company_phone&lt;&gt;"",   new_company_phone &amp; IF(new_company_phone_ext&lt;&gt;"","  x"&amp;new_company_phone_ext,""),  "" )</f>
        <v/>
      </c>
      <c r="AB41" s="74"/>
      <c r="AC41" s="228"/>
      <c r="AD41" s="210"/>
      <c r="AE41" s="211"/>
      <c r="AF41" s="8"/>
      <c r="AG41" s="8"/>
      <c r="AH41" s="8"/>
      <c r="AI41" s="2"/>
      <c r="AJ41" s="3"/>
      <c r="AK41" s="8"/>
      <c r="AL41" s="8"/>
      <c r="AM41" s="8"/>
      <c r="AN41" s="8"/>
      <c r="AO41" s="8"/>
      <c r="AP41" s="8"/>
      <c r="AQ41" s="8"/>
      <c r="AR41" s="8"/>
      <c r="AS41" s="9"/>
      <c r="AT41" s="9"/>
      <c r="AU41" s="10"/>
      <c r="BA41" s="4"/>
      <c r="BB41" s="4"/>
    </row>
    <row r="42" spans="1:73" ht="25.5" customHeight="1">
      <c r="A42" s="399" t="s">
        <v>37</v>
      </c>
      <c r="B42" s="317"/>
      <c r="C42" s="317"/>
      <c r="D42" s="317"/>
      <c r="E42" s="317"/>
      <c r="F42" s="317"/>
      <c r="G42" s="401"/>
      <c r="H42" s="326"/>
      <c r="I42" s="326"/>
      <c r="J42" s="326"/>
      <c r="K42" s="326"/>
      <c r="L42" s="326"/>
      <c r="M42" s="326"/>
      <c r="N42" s="326"/>
      <c r="O42" s="402"/>
      <c r="P42" s="403"/>
      <c r="Q42" s="403"/>
      <c r="R42" s="403"/>
      <c r="S42" s="67"/>
      <c r="T42" s="80"/>
      <c r="U42" s="237" t="s">
        <v>24</v>
      </c>
      <c r="V42" s="352"/>
      <c r="W42" s="353"/>
      <c r="X42" s="87"/>
      <c r="Y42" s="171"/>
      <c r="Z42" s="171"/>
      <c r="AA42" s="171"/>
      <c r="AB42" s="74"/>
      <c r="AC42" s="228"/>
      <c r="AD42" s="210"/>
      <c r="AE42" s="211"/>
      <c r="AF42" s="8"/>
      <c r="AG42" s="8"/>
      <c r="AH42" s="8"/>
      <c r="AI42" s="2"/>
      <c r="AJ42" s="3"/>
      <c r="AK42" s="8"/>
      <c r="AL42" s="8"/>
      <c r="AM42" s="8"/>
      <c r="AN42" s="8"/>
      <c r="AO42" s="8"/>
      <c r="AP42" s="8"/>
      <c r="AQ42" s="8"/>
      <c r="AR42" s="8"/>
      <c r="AS42" s="9"/>
      <c r="AT42" s="9"/>
      <c r="AU42" s="10"/>
      <c r="BA42" s="4"/>
      <c r="BB42" s="4"/>
    </row>
    <row r="43" spans="1:73" ht="26.25" customHeight="1">
      <c r="A43" s="400"/>
      <c r="B43" s="317"/>
      <c r="C43" s="317"/>
      <c r="D43" s="317"/>
      <c r="E43" s="317"/>
      <c r="F43" s="317"/>
      <c r="G43" s="327"/>
      <c r="H43" s="393"/>
      <c r="I43" s="393"/>
      <c r="J43" s="393"/>
      <c r="K43" s="393"/>
      <c r="L43" s="393"/>
      <c r="M43" s="393"/>
      <c r="N43" s="369" t="s">
        <v>8</v>
      </c>
      <c r="O43" s="326"/>
      <c r="P43" s="396"/>
      <c r="Q43" s="397"/>
      <c r="R43" s="397"/>
      <c r="S43" s="71"/>
      <c r="T43" s="81"/>
      <c r="U43" s="238" t="s">
        <v>20</v>
      </c>
      <c r="V43" s="350"/>
      <c r="W43" s="351"/>
      <c r="X43" s="351"/>
      <c r="Y43" s="351"/>
      <c r="Z43" s="351"/>
      <c r="AA43" s="206"/>
      <c r="AB43" s="74"/>
      <c r="AC43" s="228"/>
      <c r="AD43" s="210"/>
      <c r="AE43" s="211"/>
      <c r="AF43" s="8"/>
      <c r="AG43" s="8"/>
      <c r="AH43" s="8"/>
      <c r="AI43" s="2"/>
      <c r="AJ43" s="3"/>
      <c r="AK43" s="8"/>
      <c r="AL43" s="8"/>
      <c r="AM43" s="8"/>
      <c r="AN43" s="8"/>
      <c r="AO43" s="8"/>
      <c r="AP43" s="8"/>
      <c r="AQ43" s="8"/>
      <c r="AR43" s="8"/>
      <c r="AS43" s="9"/>
      <c r="AT43" s="9"/>
      <c r="AU43" s="10"/>
      <c r="BA43" s="4"/>
      <c r="BB43" s="4"/>
    </row>
    <row r="44" spans="1:73" ht="22.5" customHeight="1">
      <c r="A44" s="316" t="s">
        <v>22</v>
      </c>
      <c r="B44" s="317"/>
      <c r="C44" s="317"/>
      <c r="D44" s="317"/>
      <c r="E44" s="317"/>
      <c r="F44" s="317"/>
      <c r="G44" s="320"/>
      <c r="H44" s="398"/>
      <c r="I44" s="398"/>
      <c r="J44" s="398"/>
      <c r="K44" s="398"/>
      <c r="L44" s="398"/>
      <c r="M44" s="398"/>
      <c r="N44" s="398"/>
      <c r="O44" s="69"/>
      <c r="P44" s="69" t="s">
        <v>16</v>
      </c>
      <c r="Q44" s="70"/>
      <c r="R44" s="240"/>
      <c r="S44" s="72" t="str">
        <f>IF(contact_telephone&lt;&gt;"",   contact_telephone &amp; IF(contact_telephone_ext&lt;&gt;"","  x"&amp;contact_telephone_ext,""),  "" )</f>
        <v/>
      </c>
      <c r="T44" s="73"/>
      <c r="U44" s="197"/>
      <c r="V44" s="356"/>
      <c r="W44" s="357"/>
      <c r="X44" s="357"/>
      <c r="Y44" s="357"/>
      <c r="Z44" s="357"/>
      <c r="AA44" s="208"/>
      <c r="AB44" s="88"/>
      <c r="AC44" s="228"/>
      <c r="AD44" s="210"/>
      <c r="AE44" s="211"/>
      <c r="AF44" s="8"/>
      <c r="AG44" s="8"/>
      <c r="AH44" s="8"/>
      <c r="AI44" s="2"/>
      <c r="AJ44" s="3"/>
      <c r="AK44" s="8"/>
      <c r="AL44" s="8"/>
      <c r="AM44" s="8"/>
      <c r="AN44" s="8"/>
      <c r="AO44" s="8"/>
      <c r="AP44" s="8"/>
      <c r="AQ44" s="8"/>
      <c r="AR44" s="8"/>
      <c r="AS44" s="9"/>
      <c r="AT44" s="9"/>
      <c r="AU44" s="10"/>
      <c r="BA44" s="4"/>
      <c r="BB44" s="4"/>
    </row>
    <row r="45" spans="1:73" ht="21.75" customHeight="1">
      <c r="A45" s="316" t="s">
        <v>24</v>
      </c>
      <c r="B45" s="317"/>
      <c r="C45" s="317"/>
      <c r="D45" s="317"/>
      <c r="E45" s="317"/>
      <c r="F45" s="317"/>
      <c r="G45" s="318"/>
      <c r="H45" s="318"/>
      <c r="I45" s="318"/>
      <c r="J45" s="318"/>
      <c r="K45" s="318"/>
      <c r="L45" s="318"/>
      <c r="M45" s="318"/>
      <c r="N45" s="318"/>
      <c r="O45" s="72"/>
      <c r="P45" s="72"/>
      <c r="Q45" s="72"/>
      <c r="R45" s="72"/>
      <c r="S45" s="72"/>
      <c r="T45" s="73"/>
      <c r="U45" s="89"/>
      <c r="V45" s="89"/>
      <c r="W45" s="90"/>
      <c r="X45" s="86"/>
      <c r="Y45" s="86"/>
      <c r="Z45" s="86"/>
      <c r="AA45" s="86"/>
      <c r="AB45" s="88"/>
      <c r="AC45" s="228"/>
      <c r="AD45" s="210"/>
      <c r="AE45" s="211"/>
      <c r="AF45" s="8"/>
      <c r="AG45" s="8"/>
      <c r="AH45" s="8"/>
      <c r="AI45" s="2"/>
      <c r="AJ45" s="3"/>
      <c r="AK45" s="8"/>
      <c r="AL45" s="8"/>
      <c r="AM45" s="8"/>
      <c r="AN45" s="8"/>
      <c r="AO45" s="8"/>
      <c r="AP45" s="8"/>
      <c r="AQ45" s="8"/>
      <c r="AR45" s="8"/>
      <c r="AS45" s="9"/>
      <c r="AT45" s="9"/>
      <c r="AU45" s="10"/>
      <c r="BA45" s="4"/>
      <c r="BB45" s="4"/>
    </row>
    <row r="46" spans="1:73" ht="21" customHeight="1">
      <c r="A46" s="316" t="s">
        <v>25</v>
      </c>
      <c r="B46" s="317"/>
      <c r="C46" s="317"/>
      <c r="D46" s="317"/>
      <c r="E46" s="317"/>
      <c r="F46" s="317"/>
      <c r="G46" s="319"/>
      <c r="H46" s="320"/>
      <c r="I46" s="320"/>
      <c r="J46" s="320"/>
      <c r="K46" s="320"/>
      <c r="L46" s="320"/>
      <c r="M46" s="320"/>
      <c r="N46" s="320"/>
      <c r="O46" s="320"/>
      <c r="P46" s="320"/>
      <c r="Q46" s="320"/>
      <c r="R46" s="320"/>
      <c r="S46" s="72"/>
      <c r="T46" s="73"/>
      <c r="U46" s="89"/>
      <c r="V46" s="89"/>
      <c r="W46" s="90"/>
      <c r="X46" s="86"/>
      <c r="Y46" s="86"/>
      <c r="Z46" s="86"/>
      <c r="AA46" s="86"/>
      <c r="AB46" s="88"/>
      <c r="AC46" s="228"/>
      <c r="AD46" s="210"/>
      <c r="AE46" s="211"/>
      <c r="AF46" s="8"/>
      <c r="AG46" s="8"/>
      <c r="AH46" s="8"/>
      <c r="AI46" s="2"/>
      <c r="AJ46" s="3"/>
      <c r="AK46" s="8"/>
      <c r="AL46" s="8"/>
      <c r="AM46" s="8"/>
      <c r="AN46" s="8"/>
      <c r="AO46" s="8"/>
      <c r="AP46" s="8"/>
      <c r="AQ46" s="8"/>
      <c r="AR46" s="8"/>
      <c r="AS46" s="9"/>
      <c r="AT46" s="9"/>
      <c r="AU46" s="10"/>
      <c r="BA46" s="4"/>
      <c r="BB46" s="4"/>
    </row>
    <row r="47" spans="1:73" ht="21" customHeight="1">
      <c r="A47" s="394"/>
      <c r="B47" s="395"/>
      <c r="C47" s="395"/>
      <c r="D47" s="395"/>
      <c r="E47" s="395"/>
      <c r="F47" s="395"/>
      <c r="G47" s="395"/>
      <c r="H47" s="395"/>
      <c r="I47" s="395"/>
      <c r="J47" s="395"/>
      <c r="K47" s="395"/>
      <c r="L47" s="395"/>
      <c r="M47" s="395"/>
      <c r="N47" s="395"/>
      <c r="O47" s="395"/>
      <c r="P47" s="395"/>
      <c r="Q47" s="395"/>
      <c r="R47" s="395"/>
      <c r="S47" s="395"/>
      <c r="T47" s="203"/>
      <c r="U47" s="91"/>
      <c r="V47" s="89"/>
      <c r="W47" s="90"/>
      <c r="X47" s="92"/>
      <c r="Y47" s="92"/>
      <c r="Z47" s="92"/>
      <c r="AA47" s="92"/>
      <c r="AB47" s="93"/>
      <c r="AC47" s="229"/>
      <c r="AD47" s="210"/>
      <c r="AE47" s="211"/>
      <c r="AF47" s="11"/>
      <c r="AG47" s="11"/>
      <c r="AH47" s="11"/>
      <c r="AI47" s="2"/>
      <c r="AJ47" s="3"/>
      <c r="AK47" s="11"/>
      <c r="AL47" s="11"/>
      <c r="AM47" s="11"/>
      <c r="AN47" s="11"/>
      <c r="AO47" s="11"/>
      <c r="AP47" s="11"/>
      <c r="AQ47" s="11"/>
      <c r="AR47" s="11"/>
      <c r="AS47" s="11"/>
      <c r="AT47" s="11"/>
      <c r="AU47" s="11"/>
      <c r="AV47" s="11"/>
      <c r="AW47" s="11"/>
      <c r="AX47" s="11"/>
      <c r="AY47" s="11"/>
      <c r="AZ47" s="11"/>
      <c r="BA47" s="11"/>
      <c r="BB47" s="11"/>
      <c r="BC47" s="11"/>
      <c r="BD47" s="11"/>
      <c r="BE47" s="11"/>
      <c r="BF47" s="11"/>
      <c r="BG47" s="11"/>
      <c r="BH47" s="11"/>
      <c r="BI47" s="11"/>
      <c r="BJ47" s="11"/>
      <c r="BK47" s="11"/>
      <c r="BL47" s="11"/>
      <c r="BM47" s="11"/>
      <c r="BN47" s="11"/>
      <c r="BO47" s="11"/>
      <c r="BP47" s="11"/>
      <c r="BQ47" s="11"/>
      <c r="BR47" s="11"/>
      <c r="BS47" s="11"/>
      <c r="BT47" s="11"/>
      <c r="BU47" s="11"/>
    </row>
    <row r="48" spans="1:73" ht="21.95" customHeight="1">
      <c r="A48" s="389" t="s">
        <v>508</v>
      </c>
      <c r="B48" s="390"/>
      <c r="C48" s="390"/>
      <c r="D48" s="390"/>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1"/>
      <c r="AC48" s="229"/>
      <c r="AD48" s="210"/>
      <c r="AE48" s="211"/>
      <c r="AF48" s="11"/>
      <c r="AG48" s="11"/>
      <c r="AH48" s="11"/>
      <c r="AI48" s="2"/>
      <c r="AJ48" s="3"/>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1"/>
      <c r="BS48" s="11"/>
      <c r="BT48" s="11"/>
      <c r="BU48" s="11"/>
    </row>
    <row r="49" spans="1:73" ht="60" customHeight="1">
      <c r="A49" s="383" t="s">
        <v>505</v>
      </c>
      <c r="B49" s="384"/>
      <c r="C49" s="384"/>
      <c r="D49" s="384"/>
      <c r="E49" s="384"/>
      <c r="F49" s="384"/>
      <c r="G49" s="384"/>
      <c r="H49" s="384"/>
      <c r="I49" s="384"/>
      <c r="J49" s="384"/>
      <c r="K49" s="384"/>
      <c r="L49" s="384"/>
      <c r="M49" s="384"/>
      <c r="N49" s="384"/>
      <c r="O49" s="384"/>
      <c r="P49" s="384"/>
      <c r="Q49" s="384"/>
      <c r="R49" s="384"/>
      <c r="S49" s="384"/>
      <c r="T49" s="384"/>
      <c r="U49" s="384"/>
      <c r="V49" s="384"/>
      <c r="W49" s="384"/>
      <c r="X49" s="384"/>
      <c r="Y49" s="384"/>
      <c r="Z49" s="384"/>
      <c r="AA49" s="384"/>
      <c r="AB49" s="385"/>
      <c r="AC49" s="229"/>
      <c r="AD49" s="210"/>
      <c r="AE49" s="211"/>
      <c r="AF49" s="11"/>
      <c r="AG49" s="11"/>
      <c r="AH49" s="11"/>
      <c r="AI49" s="2"/>
      <c r="AJ49" s="3"/>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row>
    <row r="50" spans="1:73" ht="60" customHeight="1">
      <c r="A50" s="383" t="s">
        <v>506</v>
      </c>
      <c r="B50" s="384"/>
      <c r="C50" s="384"/>
      <c r="D50" s="384"/>
      <c r="E50" s="384"/>
      <c r="F50" s="384"/>
      <c r="G50" s="384"/>
      <c r="H50" s="384"/>
      <c r="I50" s="384"/>
      <c r="J50" s="384"/>
      <c r="K50" s="384"/>
      <c r="L50" s="384"/>
      <c r="M50" s="384"/>
      <c r="N50" s="384"/>
      <c r="O50" s="384"/>
      <c r="P50" s="384"/>
      <c r="Q50" s="384"/>
      <c r="R50" s="384"/>
      <c r="S50" s="384"/>
      <c r="T50" s="384"/>
      <c r="U50" s="384"/>
      <c r="V50" s="384"/>
      <c r="W50" s="384"/>
      <c r="X50" s="384"/>
      <c r="Y50" s="384"/>
      <c r="Z50" s="384"/>
      <c r="AA50" s="384"/>
      <c r="AB50" s="385"/>
      <c r="AC50" s="229"/>
      <c r="AD50" s="210"/>
      <c r="AE50" s="211"/>
      <c r="AF50" s="11"/>
      <c r="AG50" s="11"/>
      <c r="AH50" s="11"/>
      <c r="AI50" s="2"/>
      <c r="AJ50" s="3"/>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c r="BT50" s="11"/>
      <c r="BU50" s="11"/>
    </row>
    <row r="51" spans="1:73" ht="60" customHeight="1">
      <c r="A51" s="383" t="s">
        <v>518</v>
      </c>
      <c r="B51" s="384"/>
      <c r="C51" s="384"/>
      <c r="D51" s="384"/>
      <c r="E51" s="384"/>
      <c r="F51" s="384"/>
      <c r="G51" s="384"/>
      <c r="H51" s="384"/>
      <c r="I51" s="384"/>
      <c r="J51" s="384"/>
      <c r="K51" s="384"/>
      <c r="L51" s="384"/>
      <c r="M51" s="384"/>
      <c r="N51" s="384"/>
      <c r="O51" s="384"/>
      <c r="P51" s="384"/>
      <c r="Q51" s="384"/>
      <c r="R51" s="384"/>
      <c r="S51" s="384"/>
      <c r="T51" s="384"/>
      <c r="U51" s="384"/>
      <c r="V51" s="384"/>
      <c r="W51" s="384"/>
      <c r="X51" s="384"/>
      <c r="Y51" s="384"/>
      <c r="Z51" s="384"/>
      <c r="AA51" s="384"/>
      <c r="AB51" s="385"/>
      <c r="AC51" s="229"/>
      <c r="AD51" s="210"/>
      <c r="AE51" s="211"/>
      <c r="AF51" s="11"/>
      <c r="AG51" s="11"/>
      <c r="AH51" s="11"/>
      <c r="AI51" s="2"/>
      <c r="AJ51" s="3"/>
      <c r="AK51" s="11"/>
      <c r="AL51" s="11"/>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c r="BT51" s="11"/>
      <c r="BU51" s="11"/>
    </row>
    <row r="52" spans="1:73" ht="60" customHeight="1">
      <c r="A52" s="386" t="s">
        <v>507</v>
      </c>
      <c r="B52" s="387"/>
      <c r="C52" s="387"/>
      <c r="D52" s="387"/>
      <c r="E52" s="387"/>
      <c r="F52" s="387"/>
      <c r="G52" s="387"/>
      <c r="H52" s="387"/>
      <c r="I52" s="387"/>
      <c r="J52" s="387"/>
      <c r="K52" s="387"/>
      <c r="L52" s="387"/>
      <c r="M52" s="387"/>
      <c r="N52" s="387"/>
      <c r="O52" s="387"/>
      <c r="P52" s="387"/>
      <c r="Q52" s="387"/>
      <c r="R52" s="387"/>
      <c r="S52" s="387"/>
      <c r="T52" s="387"/>
      <c r="U52" s="387"/>
      <c r="V52" s="387"/>
      <c r="W52" s="387"/>
      <c r="X52" s="387"/>
      <c r="Y52" s="387"/>
      <c r="Z52" s="387"/>
      <c r="AA52" s="387"/>
      <c r="AB52" s="388"/>
      <c r="AC52" s="229"/>
      <c r="AD52" s="210"/>
      <c r="AE52" s="211"/>
      <c r="AF52" s="11"/>
      <c r="AG52" s="11"/>
      <c r="AH52" s="11"/>
      <c r="AI52" s="2"/>
      <c r="AJ52" s="3"/>
      <c r="AK52" s="11"/>
      <c r="AL52" s="11"/>
      <c r="AM52" s="11"/>
      <c r="AN52" s="11"/>
      <c r="AO52" s="11"/>
      <c r="AP52" s="11"/>
      <c r="AQ52" s="11"/>
      <c r="AR52" s="11"/>
      <c r="AS52" s="11"/>
      <c r="AT52" s="11"/>
      <c r="AU52" s="11"/>
      <c r="AV52" s="11"/>
      <c r="AW52" s="11"/>
      <c r="AX52" s="11"/>
      <c r="AY52" s="11"/>
      <c r="AZ52" s="11"/>
      <c r="BA52" s="11"/>
      <c r="BB52" s="11"/>
      <c r="BC52" s="11"/>
      <c r="BD52" s="11"/>
      <c r="BE52" s="11"/>
      <c r="BF52" s="11"/>
      <c r="BG52" s="11"/>
      <c r="BH52" s="11"/>
      <c r="BI52" s="11"/>
      <c r="BJ52" s="11"/>
      <c r="BK52" s="11"/>
      <c r="BL52" s="11"/>
      <c r="BM52" s="11"/>
      <c r="BN52" s="11"/>
      <c r="BO52" s="11"/>
      <c r="BP52" s="11"/>
      <c r="BQ52" s="11"/>
      <c r="BR52" s="11"/>
      <c r="BS52" s="11"/>
      <c r="BT52" s="11"/>
      <c r="BU52" s="11"/>
    </row>
    <row r="53" spans="1:73" ht="54.75" customHeight="1" thickBot="1">
      <c r="A53" s="371" t="s">
        <v>38</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3"/>
      <c r="AC53" s="230"/>
      <c r="AD53" s="210"/>
      <c r="AE53" s="211"/>
      <c r="AF53" s="12"/>
      <c r="AG53" s="12"/>
      <c r="AH53" s="12"/>
      <c r="AI53" s="2"/>
      <c r="AJ53" s="3"/>
      <c r="AK53" s="12"/>
      <c r="AL53" s="12"/>
      <c r="AM53" s="12"/>
      <c r="AN53" s="12"/>
      <c r="AO53" s="12"/>
      <c r="AP53" s="12"/>
      <c r="AQ53" s="12"/>
      <c r="AR53" s="12"/>
      <c r="AS53" s="12"/>
      <c r="AT53" s="12"/>
      <c r="AU53" s="12"/>
      <c r="AW53" s="2"/>
      <c r="AX53" s="3"/>
      <c r="BA53" s="4"/>
      <c r="BB53" s="4"/>
    </row>
    <row r="54" spans="1:73" ht="15.95" customHeight="1">
      <c r="A54" s="374"/>
      <c r="B54" s="375"/>
      <c r="C54" s="375"/>
      <c r="D54" s="375"/>
      <c r="E54" s="375"/>
      <c r="F54" s="375"/>
      <c r="G54" s="375"/>
      <c r="H54" s="375"/>
      <c r="I54" s="375"/>
      <c r="J54" s="375"/>
      <c r="K54" s="375"/>
      <c r="L54" s="375"/>
      <c r="M54" s="375"/>
      <c r="N54" s="375"/>
      <c r="O54" s="375"/>
      <c r="P54" s="375"/>
      <c r="Q54" s="375"/>
      <c r="R54" s="375"/>
      <c r="S54" s="375"/>
      <c r="T54" s="375"/>
      <c r="U54" s="375"/>
      <c r="V54" s="375"/>
      <c r="W54" s="375"/>
      <c r="X54" s="375"/>
      <c r="Y54" s="375"/>
      <c r="Z54" s="375"/>
      <c r="AA54" s="375"/>
      <c r="AB54" s="376"/>
      <c r="AC54" s="230"/>
      <c r="AD54" s="210"/>
      <c r="AE54" s="211"/>
      <c r="AF54" s="12"/>
      <c r="AG54" s="12"/>
      <c r="AH54" s="12"/>
      <c r="AI54" s="2"/>
      <c r="AJ54" s="3"/>
      <c r="AK54" s="12"/>
      <c r="AL54" s="12"/>
      <c r="AM54" s="12"/>
      <c r="AN54" s="12"/>
      <c r="AO54" s="12"/>
      <c r="AP54" s="12"/>
      <c r="AQ54" s="12"/>
      <c r="AR54" s="12"/>
      <c r="AS54" s="12"/>
      <c r="AT54" s="12"/>
      <c r="AU54" s="12"/>
      <c r="AW54" s="2"/>
      <c r="AX54" s="3"/>
      <c r="BA54" s="4"/>
      <c r="BB54" s="4"/>
    </row>
    <row r="55" spans="1:73" s="13" customFormat="1" ht="15.95" customHeight="1">
      <c r="A55" s="377"/>
      <c r="B55" s="378"/>
      <c r="C55" s="378"/>
      <c r="D55" s="378"/>
      <c r="E55" s="378"/>
      <c r="F55" s="378"/>
      <c r="G55" s="378"/>
      <c r="H55" s="378"/>
      <c r="I55" s="378"/>
      <c r="J55" s="378"/>
      <c r="K55" s="378"/>
      <c r="L55" s="378"/>
      <c r="M55" s="378"/>
      <c r="N55" s="378"/>
      <c r="O55" s="378"/>
      <c r="P55" s="378"/>
      <c r="Q55" s="378"/>
      <c r="R55" s="378"/>
      <c r="S55" s="378"/>
      <c r="T55" s="378"/>
      <c r="U55" s="378"/>
      <c r="V55" s="378"/>
      <c r="W55" s="378"/>
      <c r="X55" s="378"/>
      <c r="Y55" s="378"/>
      <c r="Z55" s="378"/>
      <c r="AA55" s="378"/>
      <c r="AB55" s="379"/>
      <c r="AC55" s="231"/>
      <c r="AD55" s="210"/>
      <c r="AE55" s="211"/>
      <c r="AF55" s="4"/>
      <c r="AG55" s="4"/>
      <c r="AH55" s="4"/>
      <c r="AI55" s="2"/>
      <c r="AJ55" s="3"/>
      <c r="AK55" s="4"/>
      <c r="AL55" s="4"/>
      <c r="AM55" s="4"/>
      <c r="AN55" s="4"/>
      <c r="AO55" s="4"/>
      <c r="AP55" s="4"/>
      <c r="AQ55" s="4"/>
      <c r="AR55" s="4"/>
      <c r="AS55" s="4"/>
      <c r="AT55" s="4"/>
      <c r="AU55" s="4"/>
      <c r="AW55" s="2"/>
      <c r="AX55" s="3"/>
    </row>
    <row r="56" spans="1:73" ht="15.95" customHeight="1">
      <c r="A56" s="377"/>
      <c r="B56" s="378"/>
      <c r="C56" s="378"/>
      <c r="D56" s="378"/>
      <c r="E56" s="378"/>
      <c r="F56" s="378"/>
      <c r="G56" s="378"/>
      <c r="H56" s="378"/>
      <c r="I56" s="378"/>
      <c r="J56" s="378"/>
      <c r="K56" s="378"/>
      <c r="L56" s="378"/>
      <c r="M56" s="378"/>
      <c r="N56" s="378"/>
      <c r="O56" s="378"/>
      <c r="P56" s="378"/>
      <c r="Q56" s="378"/>
      <c r="R56" s="378"/>
      <c r="S56" s="378"/>
      <c r="T56" s="378"/>
      <c r="U56" s="378"/>
      <c r="V56" s="378"/>
      <c r="W56" s="378"/>
      <c r="X56" s="378"/>
      <c r="Y56" s="378"/>
      <c r="Z56" s="378"/>
      <c r="AA56" s="378"/>
      <c r="AB56" s="379"/>
      <c r="AC56" s="232"/>
      <c r="AD56" s="2"/>
      <c r="AE56" s="3"/>
      <c r="AF56" s="14"/>
      <c r="AG56" s="14"/>
      <c r="AH56" s="14"/>
      <c r="AI56" s="2"/>
      <c r="AJ56" s="3"/>
      <c r="AK56" s="14"/>
      <c r="AL56" s="14"/>
      <c r="AM56" s="14"/>
      <c r="AN56" s="14"/>
      <c r="AO56" s="14"/>
      <c r="AP56" s="14"/>
      <c r="AQ56" s="14"/>
      <c r="AR56" s="14"/>
      <c r="AS56" s="14"/>
      <c r="AT56" s="14"/>
      <c r="AU56" s="14"/>
      <c r="AW56" s="2"/>
      <c r="AX56" s="3"/>
      <c r="BA56" s="4"/>
      <c r="BB56" s="4"/>
    </row>
    <row r="57" spans="1:73" ht="15.95" customHeight="1">
      <c r="A57" s="377"/>
      <c r="B57" s="378"/>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8"/>
      <c r="AA57" s="378"/>
      <c r="AB57" s="379"/>
      <c r="AC57" s="231"/>
      <c r="AD57" s="2"/>
      <c r="AE57" s="3"/>
      <c r="AF57" s="14"/>
      <c r="AG57" s="14"/>
      <c r="AH57" s="14"/>
      <c r="AI57" s="2"/>
      <c r="AJ57" s="3"/>
      <c r="AK57" s="14"/>
      <c r="AL57" s="14"/>
      <c r="AM57" s="14"/>
      <c r="AN57" s="14"/>
      <c r="AO57" s="14"/>
      <c r="AP57" s="14"/>
      <c r="AQ57" s="14"/>
      <c r="AR57" s="14"/>
      <c r="AS57" s="14"/>
      <c r="AT57" s="14"/>
      <c r="AU57" s="14"/>
      <c r="AW57" s="2"/>
      <c r="AX57" s="3"/>
      <c r="BA57" s="4"/>
      <c r="BB57" s="4"/>
    </row>
    <row r="58" spans="1:73" s="9" customFormat="1" ht="15.95" customHeight="1">
      <c r="A58" s="377"/>
      <c r="B58" s="378"/>
      <c r="C58" s="378"/>
      <c r="D58" s="378"/>
      <c r="E58" s="378"/>
      <c r="F58" s="378"/>
      <c r="G58" s="378"/>
      <c r="H58" s="378"/>
      <c r="I58" s="378"/>
      <c r="J58" s="378"/>
      <c r="K58" s="378"/>
      <c r="L58" s="378"/>
      <c r="M58" s="378"/>
      <c r="N58" s="378"/>
      <c r="O58" s="378"/>
      <c r="P58" s="378"/>
      <c r="Q58" s="378"/>
      <c r="R58" s="378"/>
      <c r="S58" s="378"/>
      <c r="T58" s="378"/>
      <c r="U58" s="378"/>
      <c r="V58" s="378"/>
      <c r="W58" s="378"/>
      <c r="X58" s="378"/>
      <c r="Y58" s="378"/>
      <c r="Z58" s="378"/>
      <c r="AA58" s="378"/>
      <c r="AB58" s="379"/>
      <c r="AC58" s="232"/>
      <c r="AD58" s="2"/>
      <c r="AE58" s="3"/>
      <c r="AF58" s="14"/>
      <c r="AG58" s="14"/>
      <c r="AH58" s="14"/>
      <c r="AI58" s="2"/>
      <c r="AJ58" s="3"/>
      <c r="AK58" s="14"/>
      <c r="AL58" s="14"/>
      <c r="AM58" s="14"/>
      <c r="AN58" s="14"/>
      <c r="AO58" s="14"/>
      <c r="AP58" s="14"/>
      <c r="AQ58" s="14"/>
      <c r="AR58" s="14"/>
      <c r="AS58" s="14"/>
      <c r="AT58" s="14"/>
      <c r="AU58" s="14"/>
      <c r="AW58" s="2"/>
      <c r="AX58" s="3"/>
    </row>
    <row r="59" spans="1:73" s="9" customFormat="1" ht="15.95" customHeight="1">
      <c r="A59" s="377"/>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c r="AA59" s="378"/>
      <c r="AB59" s="379"/>
      <c r="AC59" s="230"/>
      <c r="AD59" s="2"/>
      <c r="AE59" s="3"/>
      <c r="AF59" s="12"/>
      <c r="AG59" s="12"/>
      <c r="AH59" s="12"/>
      <c r="AI59" s="2"/>
      <c r="AJ59" s="3"/>
      <c r="AK59" s="12"/>
      <c r="AL59" s="12"/>
      <c r="AM59" s="12"/>
      <c r="AN59" s="12"/>
      <c r="AO59" s="12"/>
      <c r="AP59" s="12"/>
      <c r="AQ59" s="12"/>
      <c r="AR59" s="12"/>
      <c r="AS59" s="12"/>
      <c r="AT59" s="12"/>
      <c r="AU59" s="12"/>
      <c r="AW59" s="2"/>
      <c r="AX59" s="3"/>
    </row>
    <row r="60" spans="1:73" ht="15.95" customHeight="1">
      <c r="A60" s="377"/>
      <c r="B60" s="378"/>
      <c r="C60" s="378"/>
      <c r="D60" s="378"/>
      <c r="E60" s="378"/>
      <c r="F60" s="378"/>
      <c r="G60" s="378"/>
      <c r="H60" s="378"/>
      <c r="I60" s="378"/>
      <c r="J60" s="378"/>
      <c r="K60" s="378"/>
      <c r="L60" s="378"/>
      <c r="M60" s="378"/>
      <c r="N60" s="378"/>
      <c r="O60" s="378"/>
      <c r="P60" s="378"/>
      <c r="Q60" s="378"/>
      <c r="R60" s="378"/>
      <c r="S60" s="378"/>
      <c r="T60" s="378"/>
      <c r="U60" s="378"/>
      <c r="V60" s="378"/>
      <c r="W60" s="378"/>
      <c r="X60" s="378"/>
      <c r="Y60" s="378"/>
      <c r="Z60" s="378"/>
      <c r="AA60" s="378"/>
      <c r="AB60" s="379"/>
      <c r="AC60" s="230"/>
      <c r="AD60" s="2"/>
      <c r="AE60" s="3"/>
      <c r="AF60" s="12"/>
      <c r="AG60" s="12"/>
      <c r="AH60" s="12"/>
      <c r="AI60" s="2"/>
      <c r="AJ60" s="3"/>
      <c r="AK60" s="12"/>
      <c r="AL60" s="12"/>
      <c r="AM60" s="12"/>
      <c r="AN60" s="12"/>
      <c r="AO60" s="12"/>
      <c r="AP60" s="12"/>
      <c r="AQ60" s="12"/>
      <c r="AR60" s="12"/>
      <c r="AS60" s="12"/>
      <c r="AT60" s="12"/>
      <c r="AU60" s="12"/>
      <c r="AW60" s="2"/>
      <c r="AX60" s="3"/>
      <c r="BA60" s="4"/>
      <c r="BB60" s="4"/>
    </row>
    <row r="61" spans="1:73" s="9" customFormat="1" ht="15.95" customHeight="1">
      <c r="A61" s="377"/>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79"/>
      <c r="AC61" s="233"/>
      <c r="AD61" s="2"/>
      <c r="AE61" s="3"/>
      <c r="AF61" s="14"/>
      <c r="AG61" s="14"/>
      <c r="AH61" s="14"/>
      <c r="AI61" s="2"/>
      <c r="AJ61" s="3"/>
      <c r="AK61" s="14"/>
      <c r="AL61" s="14"/>
      <c r="AM61" s="14"/>
      <c r="AN61" s="14"/>
      <c r="AO61" s="14"/>
      <c r="AP61" s="14"/>
      <c r="AQ61" s="14"/>
      <c r="AR61" s="14"/>
      <c r="AS61" s="14"/>
      <c r="AT61" s="14"/>
      <c r="AU61" s="14"/>
      <c r="AW61" s="2"/>
      <c r="AX61" s="3"/>
    </row>
    <row r="62" spans="1:73" s="9" customFormat="1" ht="15.95" customHeight="1" thickBot="1">
      <c r="A62" s="380"/>
      <c r="B62" s="381"/>
      <c r="C62" s="381"/>
      <c r="D62" s="381"/>
      <c r="E62" s="381"/>
      <c r="F62" s="381"/>
      <c r="G62" s="381"/>
      <c r="H62" s="381"/>
      <c r="I62" s="381"/>
      <c r="J62" s="381"/>
      <c r="K62" s="381"/>
      <c r="L62" s="381"/>
      <c r="M62" s="381"/>
      <c r="N62" s="381"/>
      <c r="O62" s="381"/>
      <c r="P62" s="381"/>
      <c r="Q62" s="381"/>
      <c r="R62" s="381"/>
      <c r="S62" s="381"/>
      <c r="T62" s="381"/>
      <c r="U62" s="381"/>
      <c r="V62" s="381"/>
      <c r="W62" s="381"/>
      <c r="X62" s="381"/>
      <c r="Y62" s="381"/>
      <c r="Z62" s="381"/>
      <c r="AA62" s="381"/>
      <c r="AB62" s="382"/>
      <c r="AC62" s="233"/>
      <c r="AD62" s="2"/>
      <c r="AE62" s="3"/>
      <c r="AF62" s="14"/>
      <c r="AG62" s="14"/>
      <c r="AH62" s="14"/>
      <c r="AI62" s="2"/>
      <c r="AJ62" s="3"/>
      <c r="AK62" s="14"/>
      <c r="AL62" s="14"/>
      <c r="AM62" s="14"/>
      <c r="AN62" s="14"/>
      <c r="AO62" s="14"/>
      <c r="AP62" s="14"/>
      <c r="AQ62" s="14"/>
      <c r="AR62" s="14"/>
      <c r="AS62" s="14"/>
      <c r="AT62" s="14"/>
      <c r="AU62" s="14"/>
      <c r="AV62" s="15"/>
      <c r="AW62" s="2"/>
      <c r="AX62" s="3"/>
      <c r="AZ62" s="15"/>
      <c r="BA62" s="15"/>
      <c r="BB62" s="15"/>
    </row>
    <row r="63" spans="1:73" ht="20.45" customHeight="1">
      <c r="AD63" s="2"/>
      <c r="AE63" s="3"/>
    </row>
    <row r="64" spans="1:73" ht="20.45" customHeight="1"/>
  </sheetData>
  <sheetProtection algorithmName="SHA-512" hashValue="r0GBPiBCS3HU84JC2k5jexERdlJktXG5oW9oqYBldqnz1X3yvCRfPTIqJTk/ePPplYPZKj1mPj04vqj2YbxwxQ==" saltValue="ykSnBVlK4J+BLdou6p2/4A==" spinCount="100000" sheet="1" objects="1" scenarios="1"/>
  <protectedRanges>
    <protectedRange sqref="V16:Z18 V19 X19 Z19 Y20:Z20 V20:W21 V22:Z22" name="Supervisor"/>
    <protectedRange sqref="K16 O16:Q16 H18:O18 Q20 G21:R21 D22:R22 C23:I23 L23 O23:P23 G24:N25 R23:R24 G26:R26 O41:P41 Z39:AA39" name="Preparer"/>
    <protectedRange sqref="F29:R29 F31:R31 C32:I32 L32 O32:P32 R32 H33:M33 P33:R33 R34 G34:N35 G36:R36" name="Plant"/>
    <protectedRange sqref="G38:R39 D40:R40 C41:I41 L41 O41:P41 R41 G43:M43 P43:R43 R44 G44:N45 G46:R46" name="Company"/>
    <protectedRange sqref="W34:Z34 V36:Z38 V39 X39 Z39 V40:Z40 Y41:Z41 V41:W42 V43:Z43" name="NewCompany"/>
    <protectedRange sqref="V29:X29" name="PlantOp"/>
    <protectedRange sqref="A54:AB62" name="Comment"/>
  </protectedRanges>
  <mergeCells count="105">
    <mergeCell ref="A2:M2"/>
    <mergeCell ref="U26:Z26"/>
    <mergeCell ref="W27:Z27"/>
    <mergeCell ref="O23:P23"/>
    <mergeCell ref="G21:R21"/>
    <mergeCell ref="G24:N24"/>
    <mergeCell ref="V29:X29"/>
    <mergeCell ref="V28:X28"/>
    <mergeCell ref="U30:AB30"/>
    <mergeCell ref="A9:AB9"/>
    <mergeCell ref="A10:AB10"/>
    <mergeCell ref="A11:AB13"/>
    <mergeCell ref="H15:I15"/>
    <mergeCell ref="K15:L15"/>
    <mergeCell ref="N15:P15"/>
    <mergeCell ref="H16:J16"/>
    <mergeCell ref="O16:Q16"/>
    <mergeCell ref="H18:O18"/>
    <mergeCell ref="V17:Z17"/>
    <mergeCell ref="V20:W20"/>
    <mergeCell ref="W25:Z25"/>
    <mergeCell ref="Y20:Z20"/>
    <mergeCell ref="V21:W21"/>
    <mergeCell ref="U24:AB24"/>
    <mergeCell ref="A42:F43"/>
    <mergeCell ref="G43:M43"/>
    <mergeCell ref="G42:N42"/>
    <mergeCell ref="O42:R42"/>
    <mergeCell ref="A39:F39"/>
    <mergeCell ref="G39:R39"/>
    <mergeCell ref="O41:P41"/>
    <mergeCell ref="J37:R37"/>
    <mergeCell ref="A38:F38"/>
    <mergeCell ref="U33:AB33"/>
    <mergeCell ref="N33:O33"/>
    <mergeCell ref="A53:AB53"/>
    <mergeCell ref="A54:AB62"/>
    <mergeCell ref="A49:AB49"/>
    <mergeCell ref="A50:AB50"/>
    <mergeCell ref="A51:AB51"/>
    <mergeCell ref="A52:AB52"/>
    <mergeCell ref="G35:N35"/>
    <mergeCell ref="G36:R36"/>
    <mergeCell ref="C41:I41"/>
    <mergeCell ref="A48:AB48"/>
    <mergeCell ref="P33:R33"/>
    <mergeCell ref="D40:R40"/>
    <mergeCell ref="G38:R38"/>
    <mergeCell ref="A47:S47"/>
    <mergeCell ref="G45:N45"/>
    <mergeCell ref="A44:F44"/>
    <mergeCell ref="G46:R46"/>
    <mergeCell ref="N43:O43"/>
    <mergeCell ref="P43:R43"/>
    <mergeCell ref="A45:F45"/>
    <mergeCell ref="A46:F46"/>
    <mergeCell ref="G44:N44"/>
    <mergeCell ref="V43:Z43"/>
    <mergeCell ref="V42:W42"/>
    <mergeCell ref="V36:Z36"/>
    <mergeCell ref="V44:Z44"/>
    <mergeCell ref="Y41:Z41"/>
    <mergeCell ref="V40:Z40"/>
    <mergeCell ref="W34:Z34"/>
    <mergeCell ref="V38:Z38"/>
    <mergeCell ref="U35:U36"/>
    <mergeCell ref="V41:W41"/>
    <mergeCell ref="V37:Z37"/>
    <mergeCell ref="V16:Z16"/>
    <mergeCell ref="U15:U16"/>
    <mergeCell ref="V18:Z18"/>
    <mergeCell ref="A25:F25"/>
    <mergeCell ref="A21:F21"/>
    <mergeCell ref="A22:C22"/>
    <mergeCell ref="A23:B23"/>
    <mergeCell ref="C32:I32"/>
    <mergeCell ref="U32:AB32"/>
    <mergeCell ref="U31:Z31"/>
    <mergeCell ref="A26:F26"/>
    <mergeCell ref="F27:R27"/>
    <mergeCell ref="O32:P32"/>
    <mergeCell ref="A1:AB1"/>
    <mergeCell ref="A3:AB3"/>
    <mergeCell ref="A4:AB4"/>
    <mergeCell ref="N2:V2"/>
    <mergeCell ref="W2:Z2"/>
    <mergeCell ref="A19:P20"/>
    <mergeCell ref="A35:F35"/>
    <mergeCell ref="A36:F36"/>
    <mergeCell ref="G25:N25"/>
    <mergeCell ref="G26:R26"/>
    <mergeCell ref="A34:F34"/>
    <mergeCell ref="G34:N34"/>
    <mergeCell ref="H33:M33"/>
    <mergeCell ref="A33:G33"/>
    <mergeCell ref="F29:R29"/>
    <mergeCell ref="F31:R31"/>
    <mergeCell ref="A31:E31"/>
    <mergeCell ref="A29:E29"/>
    <mergeCell ref="A24:F24"/>
    <mergeCell ref="D22:R22"/>
    <mergeCell ref="C23:I23"/>
    <mergeCell ref="W23:AB23"/>
    <mergeCell ref="V22:Z22"/>
    <mergeCell ref="A14:AB14"/>
  </mergeCells>
  <conditionalFormatting sqref="U15:V15 AB15">
    <cfRule type="expression" dxfId="0" priority="1">
      <formula>AND($Y$16="X",ISBLANK(Notes))</formula>
    </cfRule>
  </conditionalFormatting>
  <dataValidations count="26">
    <dataValidation type="custom" operator="equal" allowBlank="1" showInputMessage="1" showErrorMessage="1" error="Enter an &quot;X&quot; if any Respondent Identification Data has changed." sqref="Q20" xr:uid="{00000000-0002-0000-0000-000000000000}">
      <formula1>AND(LEN(IdChngChk)=1,IdChngChk="X")</formula1>
    </dataValidation>
    <dataValidation type="textLength" operator="equal" showInputMessage="1" showErrorMessage="1" error="Enter a valid 10 digit EIA ID." prompt="Enter your EIA ID  number (10 alphanumeric characters)" sqref="H18:O18" xr:uid="{00000000-0002-0000-0000-000001000000}">
      <formula1>10</formula1>
    </dataValidation>
    <dataValidation type="custom" allowBlank="1" showInputMessage="1" showErrorMessage="1" error="Enter a valid 10 digit telephone number." sqref="S40:T40" xr:uid="{00000000-0002-0000-0000-000002000000}">
      <formula1>AND(LEN(fax)=10,ISNUMBER(fax))</formula1>
    </dataValidation>
    <dataValidation type="whole" allowBlank="1" showInputMessage="1" showErrorMessage="1" error="Enter valid month value, 1-12" sqref="K16" xr:uid="{00000000-0002-0000-0000-000003000000}">
      <formula1>1</formula1>
      <formula2>12</formula2>
    </dataValidation>
    <dataValidation type="custom" allowBlank="1" showInputMessage="1" showErrorMessage="1" error="Enter &quot;X&quot; if this is a resubmission." sqref="V35:V36 Y29 X42:AA42 U34 W35:AA35 V40 AA31" xr:uid="{00000000-0002-0000-0000-000004000000}">
      <formula1>AND(LEN(ResubChk)=1,OR(ResubChk="X",ResubChk=" "))</formula1>
    </dataValidation>
    <dataValidation type="custom" allowBlank="1" showInputMessage="1" showErrorMessage="1" error="Enter a valid four-digit year; 2020 or later." sqref="O16:Q16" xr:uid="{00000000-0002-0000-0000-000005000000}">
      <formula1>AND(ISNUMBER(year),LEN(year)=4,year&gt;2019)</formula1>
    </dataValidation>
    <dataValidation allowBlank="1" showInputMessage="1" showErrorMessage="1" promptTitle="Planned Date of Transation" prompt="Enter the date in mm/dd/yyyy format" sqref="AA34" xr:uid="{00000000-0002-0000-0000-000006000000}"/>
    <dataValidation allowBlank="1" showInputMessage="1" showErrorMessage="1" prompt="Enter Preparer's Address" sqref="D22:R22" xr:uid="{00000000-0002-0000-0000-000007000000}"/>
    <dataValidation allowBlank="1" showInputMessage="1" showErrorMessage="1" prompt="Enter Address for Company Name" sqref="D40:R40" xr:uid="{00000000-0002-0000-0000-000008000000}"/>
    <dataValidation type="list" showInputMessage="1" showErrorMessage="1" error="Value must be a valid State Code from the drop down." sqref="L41 X19 L23 L32" xr:uid="{00000000-0002-0000-0000-000009000000}">
      <formula1>Tbl_State_Abbr_List</formula1>
    </dataValidation>
    <dataValidation type="list" showInputMessage="1" showErrorMessage="1" error="Value must be a valid State Code from the drop down." sqref="X39" xr:uid="{00000000-0002-0000-0000-00000A000000}">
      <formula1>Tbl_NewComp_State_List</formula1>
    </dataValidation>
    <dataValidation type="custom" allowBlank="1" showInputMessage="1" showErrorMessage="1" error="Enter a valid 10 digit telephone number." prompt="Enter 10-digit phone number" sqref="G24:N24" xr:uid="{00000000-0002-0000-0000-00000B000000}">
      <formula1>AND(LEN(preparer_telephone)=10,ISNUMBER(preparer_telephone))</formula1>
    </dataValidation>
    <dataValidation type="custom" allowBlank="1" showInputMessage="1" showErrorMessage="1" error="Enter a valid 10 digit telephone number." prompt="Enter 10-digit fax number" sqref="G25:N25" xr:uid="{00000000-0002-0000-0000-00000C000000}">
      <formula1>AND(LEN(preparer_fax_tx)=10,ISNUMBER(preparer_fax_tx))</formula1>
    </dataValidation>
    <dataValidation type="custom" allowBlank="1" showInputMessage="1" showErrorMessage="1" error="Enter a valid 10 digit telephone number." prompt="Enter 10-digit phone number" sqref="G34:N34" xr:uid="{00000000-0002-0000-0000-00000D000000}">
      <formula1>AND(LEN(plant_contact_telephone)=10,ISNUMBER(plant_contact_telephone))</formula1>
    </dataValidation>
    <dataValidation type="custom" allowBlank="1" showInputMessage="1" showErrorMessage="1" error="Enter a valid 10 digit telephone number." prompt="Enter 10-digit fax number" sqref="G35:N35" xr:uid="{00000000-0002-0000-0000-00000E000000}">
      <formula1>AND(LEN(plant_contact_fax_tx)=10,ISNUMBER(plant_contact_fax_tx))</formula1>
    </dataValidation>
    <dataValidation type="custom" allowBlank="1" showInputMessage="1" showErrorMessage="1" error="Enter a valid 10 digit telephone number." sqref="G44:N44" xr:uid="{00000000-0002-0000-0000-00000F000000}">
      <formula1>AND(LEN(contact_telephone)=10,ISNUMBER(contact_telephone))</formula1>
    </dataValidation>
    <dataValidation type="custom" allowBlank="1" showInputMessage="1" showErrorMessage="1" error="Enter a valid 10 digit telephone number." sqref="G45:N45" xr:uid="{00000000-0002-0000-0000-000010000000}">
      <formula1>AND(LEN(contact_fax_tx)=10,ISNUMBER(contact_fax_tx))</formula1>
    </dataValidation>
    <dataValidation type="custom" allowBlank="1" showInputMessage="1" showErrorMessage="1" error="Enter a valid 10-digit phone number" sqref="V20:W20" xr:uid="{00000000-0002-0000-0000-000011000000}">
      <formula1>AND(LEN(supervisor_telephone)=10,ISNUMBER(supervisor_telephone))</formula1>
    </dataValidation>
    <dataValidation type="custom" allowBlank="1" showInputMessage="1" showErrorMessage="1" error="Enter a valid 10 digit fax number." sqref="V21:W21" xr:uid="{00000000-0002-0000-0000-000012000000}">
      <formula1>AND(LEN(supervisor_fax_tx)=10,ISNUMBER(supervisor_fax_tx))</formula1>
    </dataValidation>
    <dataValidation type="custom" allowBlank="1" showInputMessage="1" showErrorMessage="1" error="Enter a valid 10-digit phone number." sqref="V41:W41" xr:uid="{00000000-0002-0000-0000-000013000000}">
      <formula1>AND(LEN(new_company_phone)=10,ISNUMBER(new_company_phone))</formula1>
    </dataValidation>
    <dataValidation type="custom" allowBlank="1" showInputMessage="1" showErrorMessage="1" error="Enter a valid 10-digit fax number." sqref="V42:W42" xr:uid="{00000000-0002-0000-0000-000014000000}">
      <formula1>AND(LEN(new_company_fax_tx)=10,ISNUMBER(new_company_fax_tx))</formula1>
    </dataValidation>
    <dataValidation allowBlank="1" showInputMessage="1" showErrorMessage="1" prompt="Enter phone extension, if applicable" sqref="R24" xr:uid="{00000000-0002-0000-0000-000015000000}"/>
    <dataValidation type="list" showInputMessage="1" showErrorMessage="1" prompt="Select an Operating Status from the dropdown list" sqref="V29:X29" xr:uid="{00000000-0002-0000-0000-000016000000}">
      <formula1>Tbl_Plant_Op_Status_Value_List</formula1>
    </dataValidation>
    <dataValidation type="custom" allowBlank="1" showInputMessage="1" showErrorMessage="1" error="Enter a valid 5-digit zipcode" sqref="Z19 O23:P23 O32:P32 O41:P41 Z39" xr:uid="{00000000-0002-0000-0000-000017000000}">
      <formula1>( AND( MOD(O19,1)=0, LEN(O19)&lt;6) )</formula1>
    </dataValidation>
    <dataValidation type="date" allowBlank="1" showInputMessage="1" showErrorMessage="1" error="Enter the date in mm/dd/yyyy format.    A date between 01/01/2010 and 01/01/2030 is expected." promptTitle="Planned Date of Transation" prompt="Enter the date in mm/dd/yyyy format" sqref="W34:Z34" xr:uid="{00000000-0002-0000-0000-000018000000}">
      <formula1>40179</formula1>
      <formula2>47484</formula2>
    </dataValidation>
    <dataValidation allowBlank="1" sqref="AA39" xr:uid="{00000000-0002-0000-0000-000019000000}"/>
  </dataValidations>
  <hyperlinks>
    <hyperlink ref="A2" r:id="rId1" xr:uid="{00000000-0004-0000-0000-000000000000}"/>
  </hyperlinks>
  <printOptions horizontalCentered="1" verticalCentered="1"/>
  <pageMargins left="0.25" right="0.25" top="0.25" bottom="0.25" header="0.3" footer="0.3"/>
  <pageSetup scale="49"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T60"/>
  <sheetViews>
    <sheetView showRowColHeaders="0" zoomScaleNormal="100" workbookViewId="0">
      <selection activeCell="F11" sqref="F11"/>
    </sheetView>
  </sheetViews>
  <sheetFormatPr defaultColWidth="9.140625" defaultRowHeight="15"/>
  <cols>
    <col min="1" max="1" width="58.5703125" customWidth="1"/>
    <col min="2" max="2" width="17.85546875" hidden="1" customWidth="1"/>
    <col min="3" max="3" width="8.7109375" customWidth="1"/>
    <col min="4" max="5" width="14.7109375" customWidth="1"/>
    <col min="6" max="6" width="15.42578125" customWidth="1"/>
    <col min="7" max="13" width="14.7109375" customWidth="1"/>
  </cols>
  <sheetData>
    <row r="1" spans="1:46" ht="20.25">
      <c r="A1" s="250"/>
      <c r="B1" s="251"/>
      <c r="C1" s="252"/>
      <c r="D1" s="252"/>
      <c r="E1" s="252"/>
      <c r="F1" s="252"/>
      <c r="G1" s="252"/>
      <c r="H1" s="252"/>
      <c r="I1" s="252"/>
      <c r="J1" s="252"/>
      <c r="K1" s="252"/>
      <c r="L1" s="251"/>
      <c r="M1" s="253" t="s">
        <v>1</v>
      </c>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c r="AP1" s="296"/>
      <c r="AQ1" s="296"/>
      <c r="AR1" s="296"/>
      <c r="AS1" s="296"/>
      <c r="AT1" s="296"/>
    </row>
    <row r="2" spans="1:46" ht="20.25">
      <c r="A2" s="254"/>
      <c r="B2" s="255"/>
      <c r="C2" s="256"/>
      <c r="D2" s="256"/>
      <c r="E2" s="256"/>
      <c r="F2" s="256"/>
      <c r="G2" s="256"/>
      <c r="H2" s="256"/>
      <c r="I2" s="256"/>
      <c r="J2" s="256"/>
      <c r="K2" s="256"/>
      <c r="L2" s="255"/>
      <c r="M2" s="257" t="s">
        <v>509</v>
      </c>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c r="AN2" s="296"/>
      <c r="AO2" s="296"/>
      <c r="AP2" s="296"/>
      <c r="AQ2" s="296"/>
      <c r="AR2" s="296"/>
      <c r="AS2" s="296"/>
      <c r="AT2" s="296"/>
    </row>
    <row r="3" spans="1:46" ht="20.25">
      <c r="A3" s="258"/>
      <c r="B3" s="208"/>
      <c r="C3" s="259"/>
      <c r="D3" s="259"/>
      <c r="E3" s="259"/>
      <c r="F3" s="259"/>
      <c r="G3" s="259"/>
      <c r="H3" s="259"/>
      <c r="I3" s="259"/>
      <c r="J3" s="259"/>
      <c r="K3" s="259"/>
      <c r="L3" s="208"/>
      <c r="M3" s="257" t="str">
        <f>Version</f>
        <v>Product No.:  2023.01</v>
      </c>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6"/>
      <c r="AQ3" s="296"/>
      <c r="AR3" s="296"/>
      <c r="AS3" s="296"/>
      <c r="AT3" s="296"/>
    </row>
    <row r="4" spans="1:46" ht="20.25">
      <c r="A4" s="258"/>
      <c r="B4" s="208"/>
      <c r="C4" s="259"/>
      <c r="D4" s="259"/>
      <c r="E4" s="259"/>
      <c r="F4" s="259"/>
      <c r="G4" s="259"/>
      <c r="H4" s="259"/>
      <c r="I4" s="259"/>
      <c r="J4" s="259"/>
      <c r="K4" s="259"/>
      <c r="L4" s="208"/>
      <c r="M4" s="257" t="s">
        <v>511</v>
      </c>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P4" s="296"/>
      <c r="AQ4" s="296"/>
      <c r="AR4" s="296"/>
      <c r="AS4" s="296"/>
      <c r="AT4" s="296"/>
    </row>
    <row r="5" spans="1:46" ht="20.25">
      <c r="A5" s="448" t="s">
        <v>2</v>
      </c>
      <c r="B5" s="415"/>
      <c r="C5" s="415"/>
      <c r="D5" s="415"/>
      <c r="E5" s="415"/>
      <c r="F5" s="415"/>
      <c r="G5" s="415"/>
      <c r="H5" s="415"/>
      <c r="I5" s="415"/>
      <c r="J5" s="415"/>
      <c r="K5" s="415"/>
      <c r="L5" s="415"/>
      <c r="M5" s="449"/>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row>
    <row r="6" spans="1:46" ht="20.25" customHeight="1">
      <c r="A6" s="448" t="s">
        <v>516</v>
      </c>
      <c r="B6" s="415"/>
      <c r="C6" s="415"/>
      <c r="D6" s="415"/>
      <c r="E6" s="415"/>
      <c r="F6" s="415"/>
      <c r="G6" s="415"/>
      <c r="H6" s="415"/>
      <c r="I6" s="415"/>
      <c r="J6" s="415"/>
      <c r="K6" s="415"/>
      <c r="L6" s="415"/>
      <c r="M6" s="449"/>
      <c r="N6" s="576"/>
      <c r="O6" s="577"/>
      <c r="P6" s="577"/>
      <c r="Q6" s="577"/>
      <c r="R6" s="577"/>
      <c r="S6" s="577"/>
      <c r="T6" s="577"/>
      <c r="U6" s="577"/>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row>
    <row r="7" spans="1:46" ht="20.25">
      <c r="A7" s="480" t="s">
        <v>39</v>
      </c>
      <c r="B7" s="480"/>
      <c r="C7" s="480"/>
      <c r="D7" s="480"/>
      <c r="E7" s="480"/>
      <c r="F7" s="480"/>
      <c r="G7" s="480"/>
      <c r="H7" s="480"/>
      <c r="I7" s="480"/>
      <c r="J7" s="480"/>
      <c r="K7" s="480"/>
      <c r="L7" s="480"/>
      <c r="M7" s="481"/>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row>
    <row r="8" spans="1:46" ht="18">
      <c r="A8" s="260" t="str">
        <f>"REPORTING PERIOD:   Month: " &amp; month &amp; "   Year:  " &amp; year &amp; "    EIA ID NUMBER:  " &amp; id</f>
        <v xml:space="preserve">REPORTING PERIOD:   Month:    Year:      EIA ID NUMBER:  </v>
      </c>
      <c r="B8" s="261"/>
      <c r="C8" s="261"/>
      <c r="D8" s="261"/>
      <c r="E8" s="261"/>
      <c r="F8" s="261"/>
      <c r="G8" s="261"/>
      <c r="H8" s="261"/>
      <c r="I8" s="261"/>
      <c r="J8" s="261"/>
      <c r="K8" s="261"/>
      <c r="L8" s="262"/>
      <c r="M8" s="263"/>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row>
    <row r="9" spans="1:46" ht="18">
      <c r="A9" s="469" t="s">
        <v>40</v>
      </c>
      <c r="B9" s="470"/>
      <c r="C9" s="470"/>
      <c r="D9" s="470"/>
      <c r="E9" s="470"/>
      <c r="F9" s="470"/>
      <c r="G9" s="470"/>
      <c r="H9" s="470"/>
      <c r="I9" s="470"/>
      <c r="J9" s="470"/>
      <c r="K9" s="470"/>
      <c r="L9" s="470"/>
      <c r="M9" s="471"/>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row>
    <row r="10" spans="1:46" ht="11.25" customHeight="1" thickBot="1">
      <c r="A10" s="477"/>
      <c r="B10" s="478"/>
      <c r="C10" s="478"/>
      <c r="D10" s="478"/>
      <c r="E10" s="478"/>
      <c r="F10" s="478"/>
      <c r="G10" s="478"/>
      <c r="H10" s="478"/>
      <c r="I10" s="478"/>
      <c r="J10" s="478"/>
      <c r="K10" s="478"/>
      <c r="L10" s="478"/>
      <c r="M10" s="479"/>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row>
    <row r="11" spans="1:46" ht="28.5" customHeight="1" thickBot="1">
      <c r="A11" s="465" t="s">
        <v>41</v>
      </c>
      <c r="B11" s="465"/>
      <c r="C11" s="466"/>
      <c r="D11" s="466"/>
      <c r="E11" s="467"/>
      <c r="F11" s="193"/>
      <c r="G11" s="285"/>
      <c r="H11" s="285"/>
      <c r="I11" s="475"/>
      <c r="J11" s="475"/>
      <c r="K11" s="475"/>
      <c r="L11" s="475"/>
      <c r="M11" s="47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row>
    <row r="12" spans="1:46" ht="11.25" customHeight="1">
      <c r="A12" s="472"/>
      <c r="B12" s="473"/>
      <c r="C12" s="473"/>
      <c r="D12" s="473"/>
      <c r="E12" s="473"/>
      <c r="F12" s="473"/>
      <c r="G12" s="473"/>
      <c r="H12" s="473"/>
      <c r="I12" s="473"/>
      <c r="J12" s="473"/>
      <c r="K12" s="473"/>
      <c r="L12" s="473"/>
      <c r="M12" s="474"/>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row>
    <row r="13" spans="1:46" ht="18">
      <c r="A13" s="468" t="s">
        <v>42</v>
      </c>
      <c r="B13" s="468"/>
      <c r="C13" s="468"/>
      <c r="D13" s="468"/>
      <c r="E13" s="468"/>
      <c r="F13" s="468"/>
      <c r="G13" s="468"/>
      <c r="H13" s="468"/>
      <c r="I13" s="468"/>
      <c r="J13" s="468"/>
      <c r="K13" s="468"/>
      <c r="L13" s="468"/>
      <c r="M13" s="468"/>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c r="AP13" s="296"/>
      <c r="AQ13" s="296"/>
      <c r="AR13" s="296"/>
      <c r="AS13" s="296"/>
      <c r="AT13" s="296"/>
    </row>
    <row r="14" spans="1:46" ht="18" customHeight="1">
      <c r="A14" s="450" t="s">
        <v>43</v>
      </c>
      <c r="B14" s="280"/>
      <c r="C14" s="453" t="s">
        <v>44</v>
      </c>
      <c r="D14" s="456" t="s">
        <v>45</v>
      </c>
      <c r="E14" s="458" t="s">
        <v>46</v>
      </c>
      <c r="F14" s="459"/>
      <c r="G14" s="459"/>
      <c r="H14" s="459"/>
      <c r="I14" s="459"/>
      <c r="J14" s="460"/>
      <c r="K14" s="461" t="s">
        <v>47</v>
      </c>
      <c r="L14" s="445" t="s">
        <v>48</v>
      </c>
      <c r="M14" s="462" t="s">
        <v>49</v>
      </c>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row>
    <row r="15" spans="1:46" ht="105">
      <c r="A15" s="451"/>
      <c r="B15" s="281"/>
      <c r="C15" s="454"/>
      <c r="D15" s="457"/>
      <c r="E15" s="101" t="s">
        <v>50</v>
      </c>
      <c r="F15" s="284" t="s">
        <v>51</v>
      </c>
      <c r="G15" s="284" t="s">
        <v>52</v>
      </c>
      <c r="H15" s="284" t="s">
        <v>53</v>
      </c>
      <c r="I15" s="284" t="s">
        <v>54</v>
      </c>
      <c r="J15" s="284" t="s">
        <v>55</v>
      </c>
      <c r="K15" s="461"/>
      <c r="L15" s="446"/>
      <c r="M15" s="463"/>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c r="AS15" s="296"/>
      <c r="AT15" s="296"/>
    </row>
    <row r="16" spans="1:46" ht="12" customHeight="1">
      <c r="A16" s="451"/>
      <c r="B16" s="281"/>
      <c r="C16" s="454"/>
      <c r="D16" s="482"/>
      <c r="E16" s="483"/>
      <c r="F16" s="483"/>
      <c r="G16" s="483"/>
      <c r="H16" s="483"/>
      <c r="I16" s="483"/>
      <c r="J16" s="483"/>
      <c r="K16" s="483"/>
      <c r="L16" s="447"/>
      <c r="M16" s="463"/>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c r="AP16" s="296"/>
      <c r="AQ16" s="296"/>
      <c r="AR16" s="296"/>
      <c r="AS16" s="296"/>
      <c r="AT16" s="296"/>
    </row>
    <row r="17" spans="1:46" ht="18" customHeight="1">
      <c r="A17" s="452"/>
      <c r="B17" s="282"/>
      <c r="C17" s="455"/>
      <c r="D17" s="102" t="s">
        <v>56</v>
      </c>
      <c r="E17" s="102" t="s">
        <v>56</v>
      </c>
      <c r="F17" s="103" t="s">
        <v>56</v>
      </c>
      <c r="G17" s="103" t="s">
        <v>21</v>
      </c>
      <c r="H17" s="103" t="s">
        <v>56</v>
      </c>
      <c r="I17" s="104" t="s">
        <v>21</v>
      </c>
      <c r="J17" s="104" t="s">
        <v>21</v>
      </c>
      <c r="K17" s="105" t="s">
        <v>21</v>
      </c>
      <c r="L17" s="106" t="s">
        <v>57</v>
      </c>
      <c r="M17" s="464"/>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row>
    <row r="18" spans="1:46" ht="18" hidden="1" customHeight="1">
      <c r="A18" s="282"/>
      <c r="B18" s="282"/>
      <c r="C18" s="283"/>
      <c r="D18" s="138" t="s">
        <v>58</v>
      </c>
      <c r="E18" s="138" t="s">
        <v>59</v>
      </c>
      <c r="F18" s="139" t="s">
        <v>60</v>
      </c>
      <c r="G18" s="139" t="s">
        <v>61</v>
      </c>
      <c r="H18" s="139" t="s">
        <v>62</v>
      </c>
      <c r="I18" s="140" t="s">
        <v>63</v>
      </c>
      <c r="J18" s="140" t="s">
        <v>64</v>
      </c>
      <c r="K18" s="141" t="s">
        <v>65</v>
      </c>
      <c r="L18" s="142" t="s">
        <v>66</v>
      </c>
      <c r="M18" s="143" t="s">
        <v>67</v>
      </c>
      <c r="N18" s="296" t="s">
        <v>68</v>
      </c>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row>
    <row r="19" spans="1:46" ht="18" hidden="1" customHeight="1">
      <c r="A19" s="282"/>
      <c r="B19" s="282"/>
      <c r="C19" s="283"/>
      <c r="D19" s="138" t="s">
        <v>69</v>
      </c>
      <c r="E19" s="138" t="s">
        <v>70</v>
      </c>
      <c r="F19" s="139" t="s">
        <v>71</v>
      </c>
      <c r="G19" s="139" t="s">
        <v>72</v>
      </c>
      <c r="H19" s="139" t="s">
        <v>73</v>
      </c>
      <c r="I19" s="140" t="s">
        <v>74</v>
      </c>
      <c r="J19" s="140" t="s">
        <v>75</v>
      </c>
      <c r="K19" s="141" t="s">
        <v>76</v>
      </c>
      <c r="L19" s="142" t="s">
        <v>77</v>
      </c>
      <c r="M19" s="143" t="s">
        <v>78</v>
      </c>
      <c r="N19" s="296" t="s">
        <v>79</v>
      </c>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row>
    <row r="20" spans="1:46" ht="30" customHeight="1">
      <c r="A20" s="107" t="s">
        <v>80</v>
      </c>
      <c r="B20" s="107"/>
      <c r="C20" s="108"/>
      <c r="D20" s="25"/>
      <c r="E20" s="25"/>
      <c r="F20" s="25"/>
      <c r="G20" s="25"/>
      <c r="H20" s="25"/>
      <c r="I20" s="25"/>
      <c r="J20" s="25"/>
      <c r="K20" s="26"/>
      <c r="L20" s="28"/>
      <c r="M20" s="27"/>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row>
    <row r="21" spans="1:46" ht="18" customHeight="1">
      <c r="A21" s="109" t="s">
        <v>81</v>
      </c>
      <c r="B21" s="109" t="s">
        <v>82</v>
      </c>
      <c r="C21" s="101">
        <v>195</v>
      </c>
      <c r="D21" s="16"/>
      <c r="E21" s="16"/>
      <c r="F21" s="16"/>
      <c r="G21" s="16"/>
      <c r="H21" s="25"/>
      <c r="I21" s="16"/>
      <c r="J21" s="16"/>
      <c r="K21" s="16"/>
      <c r="L21" s="21">
        <f>(D21+E21+F21)-(G21+I21+J21+K21)</f>
        <v>0</v>
      </c>
      <c r="M21" s="29"/>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c r="AP21" s="296"/>
      <c r="AQ21" s="296"/>
      <c r="AR21" s="296"/>
      <c r="AS21" s="296"/>
      <c r="AT21" s="296"/>
    </row>
    <row r="22" spans="1:46" ht="18" customHeight="1">
      <c r="A22" s="109" t="s">
        <v>83</v>
      </c>
      <c r="B22" s="109" t="s">
        <v>84</v>
      </c>
      <c r="C22" s="101">
        <v>221</v>
      </c>
      <c r="D22" s="16"/>
      <c r="E22" s="16"/>
      <c r="F22" s="16"/>
      <c r="G22" s="16"/>
      <c r="H22" s="25"/>
      <c r="I22" s="16"/>
      <c r="J22" s="16"/>
      <c r="K22" s="16"/>
      <c r="L22" s="21">
        <f>(D22+E22+F22)-(G22+I22+J22+K22)</f>
        <v>0</v>
      </c>
      <c r="M22" s="29"/>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c r="AM22" s="296"/>
      <c r="AN22" s="296"/>
      <c r="AO22" s="296"/>
      <c r="AP22" s="296"/>
      <c r="AQ22" s="296"/>
      <c r="AR22" s="296"/>
      <c r="AS22" s="296"/>
      <c r="AT22" s="296"/>
    </row>
    <row r="23" spans="1:46" ht="18" customHeight="1">
      <c r="A23" s="109" t="s">
        <v>85</v>
      </c>
      <c r="B23" s="109" t="s">
        <v>86</v>
      </c>
      <c r="C23" s="101">
        <v>197</v>
      </c>
      <c r="D23" s="16"/>
      <c r="E23" s="16"/>
      <c r="F23" s="16"/>
      <c r="G23" s="16"/>
      <c r="H23" s="25"/>
      <c r="I23" s="16"/>
      <c r="J23" s="16"/>
      <c r="K23" s="16"/>
      <c r="L23" s="21">
        <f>(D23+E23+F23)-(G23+I23+J23+K23)</f>
        <v>0</v>
      </c>
      <c r="M23" s="29"/>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c r="AN23" s="296"/>
      <c r="AO23" s="296"/>
      <c r="AP23" s="296"/>
      <c r="AQ23" s="296"/>
      <c r="AR23" s="296"/>
      <c r="AS23" s="296"/>
      <c r="AT23" s="296"/>
    </row>
    <row r="24" spans="1:46" ht="18" customHeight="1">
      <c r="A24" s="109" t="s">
        <v>87</v>
      </c>
      <c r="B24" s="109" t="s">
        <v>88</v>
      </c>
      <c r="C24" s="101">
        <v>219</v>
      </c>
      <c r="D24" s="16"/>
      <c r="E24" s="16"/>
      <c r="F24" s="16"/>
      <c r="G24" s="16"/>
      <c r="H24" s="25"/>
      <c r="I24" s="16"/>
      <c r="J24" s="16"/>
      <c r="K24" s="16"/>
      <c r="L24" s="21">
        <f>(D24+E24+F24)-(G24+I24+J24+K24)</f>
        <v>0</v>
      </c>
      <c r="M24" s="29"/>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296"/>
      <c r="AM24" s="296"/>
      <c r="AN24" s="296"/>
      <c r="AO24" s="296"/>
      <c r="AP24" s="296"/>
      <c r="AQ24" s="296"/>
      <c r="AR24" s="296"/>
      <c r="AS24" s="296"/>
      <c r="AT24" s="296"/>
    </row>
    <row r="25" spans="1:46" ht="18" customHeight="1">
      <c r="A25" s="109" t="s">
        <v>89</v>
      </c>
      <c r="B25" s="109" t="s">
        <v>90</v>
      </c>
      <c r="C25" s="101">
        <v>238</v>
      </c>
      <c r="D25" s="16"/>
      <c r="E25" s="16"/>
      <c r="F25" s="16"/>
      <c r="G25" s="16"/>
      <c r="H25" s="25"/>
      <c r="I25" s="16"/>
      <c r="J25" s="16"/>
      <c r="K25" s="16"/>
      <c r="L25" s="21">
        <f>(D25+E25+F25)-(G25+I25+J25+K25)</f>
        <v>0</v>
      </c>
      <c r="M25" s="29"/>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c r="AM25" s="296"/>
      <c r="AN25" s="296"/>
      <c r="AO25" s="296"/>
      <c r="AP25" s="296"/>
      <c r="AQ25" s="296"/>
      <c r="AR25" s="296"/>
      <c r="AS25" s="296"/>
      <c r="AT25" s="296"/>
    </row>
    <row r="26" spans="1:46" ht="18" customHeight="1">
      <c r="A26" s="110" t="s">
        <v>91</v>
      </c>
      <c r="B26" s="110"/>
      <c r="C26" s="108"/>
      <c r="D26" s="25"/>
      <c r="E26" s="25"/>
      <c r="F26" s="25"/>
      <c r="G26" s="25"/>
      <c r="H26" s="25"/>
      <c r="I26" s="25"/>
      <c r="J26" s="25"/>
      <c r="K26" s="26"/>
      <c r="L26" s="28"/>
      <c r="M26" s="27"/>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6"/>
      <c r="AM26" s="296"/>
      <c r="AN26" s="296"/>
      <c r="AO26" s="296"/>
      <c r="AP26" s="296"/>
      <c r="AQ26" s="296"/>
      <c r="AR26" s="296"/>
      <c r="AS26" s="296"/>
      <c r="AT26" s="296"/>
    </row>
    <row r="27" spans="1:46" ht="18" customHeight="1">
      <c r="A27" s="109" t="s">
        <v>92</v>
      </c>
      <c r="B27" s="109" t="s">
        <v>93</v>
      </c>
      <c r="C27" s="101">
        <v>190</v>
      </c>
      <c r="D27" s="16"/>
      <c r="E27" s="16"/>
      <c r="F27" s="25"/>
      <c r="G27" s="16"/>
      <c r="H27" s="16"/>
      <c r="I27" s="16"/>
      <c r="J27" s="16"/>
      <c r="K27" s="16"/>
      <c r="L27" s="21">
        <f>(D27+E27+H27)-(G27+I27+J27+K27)</f>
        <v>0</v>
      </c>
      <c r="M27" s="29"/>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6"/>
      <c r="AM27" s="296"/>
      <c r="AN27" s="296"/>
      <c r="AO27" s="296"/>
      <c r="AP27" s="296"/>
      <c r="AQ27" s="296"/>
      <c r="AR27" s="296"/>
      <c r="AS27" s="296"/>
      <c r="AT27" s="296"/>
    </row>
    <row r="28" spans="1:46" ht="18" customHeight="1">
      <c r="A28" s="109" t="s">
        <v>94</v>
      </c>
      <c r="B28" s="109" t="s">
        <v>95</v>
      </c>
      <c r="C28" s="101">
        <v>198</v>
      </c>
      <c r="D28" s="16"/>
      <c r="E28" s="16"/>
      <c r="F28" s="25"/>
      <c r="G28" s="16"/>
      <c r="H28" s="16"/>
      <c r="I28" s="16"/>
      <c r="J28" s="16"/>
      <c r="K28" s="16"/>
      <c r="L28" s="21">
        <f>(D28+E28+H28)-(G28+I28+J28+K28)</f>
        <v>0</v>
      </c>
      <c r="M28" s="29"/>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6"/>
      <c r="AL28" s="296"/>
      <c r="AM28" s="296"/>
      <c r="AN28" s="296"/>
      <c r="AO28" s="296"/>
      <c r="AP28" s="296"/>
      <c r="AQ28" s="296"/>
      <c r="AR28" s="296"/>
      <c r="AS28" s="296"/>
      <c r="AT28" s="296"/>
    </row>
    <row r="29" spans="1:46" ht="18" customHeight="1">
      <c r="A29" s="111" t="s">
        <v>96</v>
      </c>
      <c r="B29" s="111"/>
      <c r="C29" s="108"/>
      <c r="D29" s="25"/>
      <c r="E29" s="25"/>
      <c r="F29" s="25"/>
      <c r="G29" s="25"/>
      <c r="H29" s="25"/>
      <c r="I29" s="25"/>
      <c r="J29" s="25"/>
      <c r="K29" s="26"/>
      <c r="L29" s="28"/>
      <c r="M29" s="27"/>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c r="AM29" s="296"/>
      <c r="AN29" s="296"/>
      <c r="AO29" s="296"/>
      <c r="AP29" s="296"/>
      <c r="AQ29" s="296"/>
      <c r="AR29" s="296"/>
      <c r="AS29" s="296"/>
      <c r="AT29" s="296"/>
    </row>
    <row r="30" spans="1:46" ht="18" customHeight="1">
      <c r="A30" s="109" t="s">
        <v>97</v>
      </c>
      <c r="B30" s="109" t="s">
        <v>98</v>
      </c>
      <c r="C30" s="101">
        <v>220</v>
      </c>
      <c r="D30" s="16"/>
      <c r="E30" s="16"/>
      <c r="F30" s="25"/>
      <c r="G30" s="16"/>
      <c r="H30" s="16"/>
      <c r="I30" s="16"/>
      <c r="J30" s="16"/>
      <c r="K30" s="16"/>
      <c r="L30" s="21">
        <f>(D30+E30+H30)-(G30+I30+J30+K30)</f>
        <v>0</v>
      </c>
      <c r="M30" s="29"/>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6"/>
      <c r="AL30" s="296"/>
      <c r="AM30" s="296"/>
      <c r="AN30" s="296"/>
      <c r="AO30" s="296"/>
      <c r="AP30" s="296"/>
      <c r="AQ30" s="296"/>
      <c r="AR30" s="296"/>
      <c r="AS30" s="296"/>
      <c r="AT30" s="296"/>
    </row>
    <row r="31" spans="1:46" ht="18" customHeight="1">
      <c r="A31" s="109" t="s">
        <v>99</v>
      </c>
      <c r="B31" s="109" t="s">
        <v>100</v>
      </c>
      <c r="C31" s="101">
        <v>170</v>
      </c>
      <c r="D31" s="16"/>
      <c r="E31" s="16"/>
      <c r="F31" s="25"/>
      <c r="G31" s="16"/>
      <c r="H31" s="16"/>
      <c r="I31" s="16"/>
      <c r="J31" s="16"/>
      <c r="K31" s="16"/>
      <c r="L31" s="21">
        <f>(D31+E31+H31)-(G31+I31+J31+K31)</f>
        <v>0</v>
      </c>
      <c r="M31" s="29"/>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6"/>
      <c r="AL31" s="296"/>
      <c r="AM31" s="296"/>
      <c r="AN31" s="296"/>
      <c r="AO31" s="296"/>
      <c r="AP31" s="296"/>
      <c r="AQ31" s="296"/>
      <c r="AR31" s="296"/>
      <c r="AS31" s="296"/>
      <c r="AT31" s="296"/>
    </row>
    <row r="32" spans="1:46" ht="18" customHeight="1">
      <c r="A32" s="109" t="s">
        <v>101</v>
      </c>
      <c r="B32" s="109" t="s">
        <v>102</v>
      </c>
      <c r="C32" s="101">
        <v>171</v>
      </c>
      <c r="D32" s="16"/>
      <c r="E32" s="16"/>
      <c r="F32" s="25"/>
      <c r="G32" s="16"/>
      <c r="H32" s="16"/>
      <c r="I32" s="16"/>
      <c r="J32" s="16"/>
      <c r="K32" s="16"/>
      <c r="L32" s="21">
        <f>(D32+E32+H32)-(G32+I32+J32+K32)</f>
        <v>0</v>
      </c>
      <c r="M32" s="29"/>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c r="AM32" s="296"/>
      <c r="AN32" s="296"/>
      <c r="AO32" s="296"/>
      <c r="AP32" s="296"/>
      <c r="AQ32" s="296"/>
      <c r="AR32" s="296"/>
      <c r="AS32" s="296"/>
      <c r="AT32" s="296"/>
    </row>
    <row r="33" spans="1:46" ht="18" customHeight="1">
      <c r="A33" s="109" t="s">
        <v>103</v>
      </c>
      <c r="B33" s="109" t="s">
        <v>104</v>
      </c>
      <c r="C33" s="101">
        <v>172</v>
      </c>
      <c r="D33" s="16"/>
      <c r="E33" s="16"/>
      <c r="F33" s="25"/>
      <c r="G33" s="16"/>
      <c r="H33" s="16"/>
      <c r="I33" s="16"/>
      <c r="J33" s="16"/>
      <c r="K33" s="16"/>
      <c r="L33" s="21">
        <f t="shared" ref="L33:L38" si="0">(D33+E33+H33)-(G33+I33+J33+K33)</f>
        <v>0</v>
      </c>
      <c r="M33" s="29"/>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c r="AM33" s="296"/>
      <c r="AN33" s="296"/>
      <c r="AO33" s="296"/>
      <c r="AP33" s="296"/>
      <c r="AQ33" s="296"/>
      <c r="AR33" s="296"/>
      <c r="AS33" s="296"/>
      <c r="AT33" s="296"/>
    </row>
    <row r="34" spans="1:46" ht="18" customHeight="1">
      <c r="A34" s="109" t="s">
        <v>105</v>
      </c>
      <c r="B34" s="109" t="s">
        <v>106</v>
      </c>
      <c r="C34" s="101">
        <v>173</v>
      </c>
      <c r="D34" s="16"/>
      <c r="E34" s="16"/>
      <c r="F34" s="25"/>
      <c r="G34" s="16"/>
      <c r="H34" s="16"/>
      <c r="I34" s="16"/>
      <c r="J34" s="16"/>
      <c r="K34" s="16"/>
      <c r="L34" s="21">
        <f t="shared" si="0"/>
        <v>0</v>
      </c>
      <c r="M34" s="29"/>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c r="AN34" s="296"/>
      <c r="AO34" s="296"/>
      <c r="AP34" s="296"/>
      <c r="AQ34" s="296"/>
      <c r="AR34" s="296"/>
      <c r="AS34" s="296"/>
      <c r="AT34" s="296"/>
    </row>
    <row r="35" spans="1:46" ht="18" customHeight="1">
      <c r="A35" s="109" t="s">
        <v>107</v>
      </c>
      <c r="B35" s="109" t="s">
        <v>108</v>
      </c>
      <c r="C35" s="101">
        <v>149</v>
      </c>
      <c r="D35" s="16"/>
      <c r="E35" s="16"/>
      <c r="F35" s="25"/>
      <c r="G35" s="16"/>
      <c r="H35" s="16"/>
      <c r="I35" s="16"/>
      <c r="J35" s="16"/>
      <c r="K35" s="16"/>
      <c r="L35" s="21">
        <f t="shared" si="0"/>
        <v>0</v>
      </c>
      <c r="M35" s="29"/>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c r="AM35" s="296"/>
      <c r="AN35" s="296"/>
      <c r="AO35" s="296"/>
      <c r="AP35" s="296"/>
      <c r="AQ35" s="296"/>
      <c r="AR35" s="296"/>
      <c r="AS35" s="296"/>
      <c r="AT35" s="296"/>
    </row>
    <row r="36" spans="1:46" ht="30" customHeight="1">
      <c r="A36" s="109" t="s">
        <v>109</v>
      </c>
      <c r="B36" s="109" t="s">
        <v>110</v>
      </c>
      <c r="C36" s="101">
        <v>118</v>
      </c>
      <c r="D36" s="16"/>
      <c r="E36" s="16"/>
      <c r="F36" s="25"/>
      <c r="G36" s="16"/>
      <c r="H36" s="16"/>
      <c r="I36" s="16"/>
      <c r="J36" s="16"/>
      <c r="K36" s="16"/>
      <c r="L36" s="21">
        <f t="shared" si="0"/>
        <v>0</v>
      </c>
      <c r="M36" s="29"/>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6"/>
      <c r="AL36" s="296"/>
      <c r="AM36" s="296"/>
      <c r="AN36" s="296"/>
      <c r="AO36" s="296"/>
      <c r="AP36" s="296"/>
      <c r="AQ36" s="296"/>
      <c r="AR36" s="296"/>
      <c r="AS36" s="296"/>
      <c r="AT36" s="296"/>
    </row>
    <row r="37" spans="1:46" ht="30">
      <c r="A37" s="109" t="s">
        <v>111</v>
      </c>
      <c r="B37" s="109" t="s">
        <v>112</v>
      </c>
      <c r="C37" s="101">
        <v>139</v>
      </c>
      <c r="D37" s="16"/>
      <c r="E37" s="16"/>
      <c r="F37" s="25"/>
      <c r="G37" s="16"/>
      <c r="H37" s="16"/>
      <c r="I37" s="16"/>
      <c r="J37" s="16"/>
      <c r="K37" s="16"/>
      <c r="L37" s="21">
        <f t="shared" si="0"/>
        <v>0</v>
      </c>
      <c r="M37" s="29"/>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c r="AM37" s="296"/>
      <c r="AN37" s="296"/>
      <c r="AO37" s="296"/>
      <c r="AP37" s="296"/>
      <c r="AQ37" s="296"/>
      <c r="AR37" s="296"/>
      <c r="AS37" s="296"/>
      <c r="AT37" s="296"/>
    </row>
    <row r="38" spans="1:46" ht="18" customHeight="1" thickBot="1">
      <c r="A38" s="112" t="s">
        <v>113</v>
      </c>
      <c r="B38" s="112" t="s">
        <v>114</v>
      </c>
      <c r="C38" s="113">
        <v>138</v>
      </c>
      <c r="D38" s="16"/>
      <c r="E38" s="16"/>
      <c r="F38" s="188"/>
      <c r="G38" s="16"/>
      <c r="H38" s="16"/>
      <c r="I38" s="16"/>
      <c r="J38" s="16"/>
      <c r="K38" s="16"/>
      <c r="L38" s="185">
        <f t="shared" si="0"/>
        <v>0</v>
      </c>
      <c r="M38" s="30"/>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6"/>
      <c r="AL38" s="296"/>
      <c r="AM38" s="296"/>
      <c r="AN38" s="296"/>
      <c r="AO38" s="296"/>
      <c r="AP38" s="296"/>
      <c r="AQ38" s="296"/>
      <c r="AR38" s="296"/>
      <c r="AS38" s="296"/>
      <c r="AT38" s="296"/>
    </row>
    <row r="39" spans="1:46" ht="18" customHeight="1" thickTop="1">
      <c r="A39" s="114" t="s">
        <v>115</v>
      </c>
      <c r="B39" s="114"/>
      <c r="C39" s="282">
        <v>998</v>
      </c>
      <c r="D39" s="189"/>
      <c r="E39" s="189"/>
      <c r="F39" s="189"/>
      <c r="G39" s="183">
        <f>SUM(G21:G25,G27:G28,G30:G38)</f>
        <v>0</v>
      </c>
      <c r="H39" s="183">
        <f>SUM(H27:H28,H30:H38)</f>
        <v>0</v>
      </c>
      <c r="I39" s="189"/>
      <c r="J39" s="189"/>
      <c r="K39" s="189"/>
      <c r="L39" s="189"/>
      <c r="M39" s="189"/>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6"/>
      <c r="AL39" s="296"/>
      <c r="AM39" s="296"/>
      <c r="AN39" s="296"/>
      <c r="AO39" s="296"/>
      <c r="AP39" s="296"/>
      <c r="AQ39" s="296"/>
      <c r="AR39" s="296"/>
      <c r="AS39" s="296"/>
      <c r="AT39" s="296"/>
    </row>
    <row r="40" spans="1:46" ht="18" customHeight="1">
      <c r="A40" s="115" t="s">
        <v>116</v>
      </c>
      <c r="B40" s="115"/>
      <c r="C40" s="101">
        <v>911</v>
      </c>
      <c r="D40" s="25"/>
      <c r="E40" s="25"/>
      <c r="F40" s="25"/>
      <c r="G40" s="18">
        <f>IF(H39&gt;G39,H39-G39,0)</f>
        <v>0</v>
      </c>
      <c r="H40" s="18">
        <f>IF(G39&gt;H39,G39-H39,0)</f>
        <v>0</v>
      </c>
      <c r="I40" s="25"/>
      <c r="J40" s="25"/>
      <c r="K40" s="25"/>
      <c r="L40" s="25"/>
      <c r="M40" s="25"/>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c r="AM40" s="296"/>
      <c r="AN40" s="296"/>
      <c r="AO40" s="296"/>
      <c r="AP40" s="296"/>
      <c r="AQ40" s="296"/>
      <c r="AR40" s="296"/>
      <c r="AS40" s="296"/>
      <c r="AT40" s="296"/>
    </row>
    <row r="41" spans="1:46" ht="18" customHeight="1">
      <c r="A41" s="115" t="s">
        <v>117</v>
      </c>
      <c r="B41" s="115"/>
      <c r="C41" s="101">
        <v>999</v>
      </c>
      <c r="D41" s="25"/>
      <c r="E41" s="25"/>
      <c r="F41" s="25"/>
      <c r="G41" s="18">
        <f>G39+G40</f>
        <v>0</v>
      </c>
      <c r="H41" s="18">
        <f>H39+H40</f>
        <v>0</v>
      </c>
      <c r="I41" s="25"/>
      <c r="J41" s="25"/>
      <c r="K41" s="25"/>
      <c r="L41" s="25"/>
      <c r="M41" s="25"/>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c r="AM41" s="296"/>
      <c r="AN41" s="296"/>
      <c r="AO41" s="296"/>
      <c r="AP41" s="296"/>
      <c r="AQ41" s="296"/>
      <c r="AR41" s="296"/>
      <c r="AS41" s="296"/>
      <c r="AT41" s="296"/>
    </row>
    <row r="42" spans="1:46">
      <c r="A42" s="298"/>
      <c r="B42" s="298"/>
      <c r="C42" s="298"/>
      <c r="D42" s="298"/>
      <c r="E42" s="298"/>
      <c r="F42" s="298"/>
      <c r="G42" s="298"/>
      <c r="H42" s="298"/>
      <c r="I42" s="298"/>
      <c r="J42" s="298"/>
      <c r="K42" s="298"/>
      <c r="L42" s="298"/>
      <c r="M42" s="298"/>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6"/>
      <c r="AL42" s="296"/>
      <c r="AM42" s="296"/>
      <c r="AN42" s="296"/>
      <c r="AO42" s="296"/>
      <c r="AP42" s="296"/>
      <c r="AQ42" s="296"/>
      <c r="AR42" s="296"/>
      <c r="AS42" s="296"/>
      <c r="AT42" s="296"/>
    </row>
    <row r="43" spans="1:46">
      <c r="A43" s="296"/>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6"/>
      <c r="AL43" s="296"/>
      <c r="AM43" s="296"/>
      <c r="AN43" s="296"/>
      <c r="AO43" s="296"/>
      <c r="AP43" s="296"/>
      <c r="AQ43" s="296"/>
      <c r="AR43" s="296"/>
      <c r="AS43" s="296"/>
      <c r="AT43" s="296"/>
    </row>
    <row r="44" spans="1:46">
      <c r="A44" s="296"/>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c r="AM44" s="296"/>
      <c r="AN44" s="296"/>
      <c r="AO44" s="296"/>
      <c r="AP44" s="296"/>
      <c r="AQ44" s="296"/>
      <c r="AR44" s="296"/>
      <c r="AS44" s="296"/>
      <c r="AT44" s="296"/>
    </row>
    <row r="45" spans="1:46">
      <c r="A45" s="296"/>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c r="AM45" s="296"/>
      <c r="AN45" s="296"/>
      <c r="AO45" s="296"/>
      <c r="AP45" s="296"/>
      <c r="AQ45" s="296"/>
      <c r="AR45" s="296"/>
      <c r="AS45" s="296"/>
      <c r="AT45" s="296"/>
    </row>
    <row r="46" spans="1:46">
      <c r="A46" s="296"/>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6"/>
      <c r="AL46" s="296"/>
      <c r="AM46" s="296"/>
      <c r="AN46" s="296"/>
      <c r="AO46" s="296"/>
      <c r="AP46" s="296"/>
      <c r="AQ46" s="296"/>
      <c r="AR46" s="296"/>
      <c r="AS46" s="296"/>
      <c r="AT46" s="296"/>
    </row>
    <row r="47" spans="1:46">
      <c r="A47" s="296"/>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c r="AM47" s="296"/>
      <c r="AN47" s="296"/>
      <c r="AO47" s="296"/>
      <c r="AP47" s="296"/>
      <c r="AQ47" s="296"/>
      <c r="AR47" s="296"/>
      <c r="AS47" s="296"/>
      <c r="AT47" s="296"/>
    </row>
    <row r="48" spans="1:46">
      <c r="A48" s="296"/>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6"/>
      <c r="AL48" s="296"/>
      <c r="AM48" s="296"/>
      <c r="AN48" s="296"/>
      <c r="AO48" s="296"/>
      <c r="AP48" s="296"/>
      <c r="AQ48" s="296"/>
      <c r="AR48" s="296"/>
      <c r="AS48" s="296"/>
      <c r="AT48" s="296"/>
    </row>
    <row r="49" spans="1:46">
      <c r="A49" s="296"/>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6"/>
      <c r="AL49" s="296"/>
      <c r="AM49" s="296"/>
      <c r="AN49" s="296"/>
      <c r="AO49" s="296"/>
      <c r="AP49" s="296"/>
      <c r="AQ49" s="296"/>
      <c r="AR49" s="296"/>
      <c r="AS49" s="296"/>
      <c r="AT49" s="296"/>
    </row>
    <row r="50" spans="1:46">
      <c r="A50" s="296"/>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96"/>
      <c r="AL50" s="296"/>
      <c r="AM50" s="296"/>
      <c r="AN50" s="296"/>
      <c r="AO50" s="296"/>
      <c r="AP50" s="296"/>
      <c r="AQ50" s="296"/>
      <c r="AR50" s="296"/>
      <c r="AS50" s="296"/>
      <c r="AT50" s="296"/>
    </row>
    <row r="51" spans="1:46">
      <c r="A51" s="296"/>
      <c r="B51" s="296"/>
      <c r="C51" s="296"/>
      <c r="D51" s="296"/>
      <c r="E51" s="296"/>
      <c r="F51" s="296"/>
      <c r="G51" s="296"/>
      <c r="H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96"/>
      <c r="AL51" s="296"/>
      <c r="AM51" s="296"/>
      <c r="AN51" s="296"/>
      <c r="AO51" s="296"/>
      <c r="AP51" s="296"/>
      <c r="AQ51" s="296"/>
      <c r="AR51" s="296"/>
      <c r="AS51" s="296"/>
      <c r="AT51" s="296"/>
    </row>
    <row r="52" spans="1:46">
      <c r="A52" s="296"/>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6"/>
      <c r="AL52" s="296"/>
      <c r="AM52" s="296"/>
      <c r="AN52" s="296"/>
      <c r="AO52" s="296"/>
      <c r="AP52" s="296"/>
      <c r="AQ52" s="296"/>
      <c r="AR52" s="296"/>
      <c r="AS52" s="296"/>
      <c r="AT52" s="296"/>
    </row>
    <row r="53" spans="1:46">
      <c r="A53" s="296"/>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96"/>
      <c r="AL53" s="296"/>
      <c r="AM53" s="296"/>
      <c r="AN53" s="296"/>
      <c r="AO53" s="296"/>
      <c r="AP53" s="296"/>
      <c r="AQ53" s="296"/>
      <c r="AR53" s="296"/>
      <c r="AS53" s="296"/>
      <c r="AT53" s="296"/>
    </row>
    <row r="54" spans="1:46">
      <c r="A54" s="296"/>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6"/>
      <c r="AL54" s="296"/>
      <c r="AM54" s="296"/>
      <c r="AN54" s="296"/>
      <c r="AO54" s="296"/>
      <c r="AP54" s="296"/>
      <c r="AQ54" s="296"/>
      <c r="AR54" s="296"/>
      <c r="AS54" s="296"/>
      <c r="AT54" s="296"/>
    </row>
    <row r="55" spans="1:46">
      <c r="A55" s="296"/>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6"/>
      <c r="AL55" s="296"/>
      <c r="AM55" s="296"/>
      <c r="AN55" s="296"/>
      <c r="AO55" s="296"/>
      <c r="AP55" s="296"/>
      <c r="AQ55" s="296"/>
      <c r="AR55" s="296"/>
      <c r="AS55" s="296"/>
      <c r="AT55" s="296"/>
    </row>
    <row r="56" spans="1:46">
      <c r="A56" s="296"/>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96"/>
      <c r="AL56" s="296"/>
      <c r="AM56" s="296"/>
      <c r="AN56" s="296"/>
      <c r="AO56" s="296"/>
      <c r="AP56" s="296"/>
      <c r="AQ56" s="296"/>
      <c r="AR56" s="296"/>
      <c r="AS56" s="296"/>
      <c r="AT56" s="296"/>
    </row>
    <row r="57" spans="1:46">
      <c r="A57" s="296"/>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c r="AM57" s="296"/>
      <c r="AN57" s="296"/>
      <c r="AO57" s="296"/>
      <c r="AP57" s="296"/>
      <c r="AQ57" s="296"/>
      <c r="AR57" s="296"/>
      <c r="AS57" s="296"/>
      <c r="AT57" s="296"/>
    </row>
    <row r="58" spans="1:46">
      <c r="A58" s="296"/>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6"/>
      <c r="AL58" s="296"/>
      <c r="AM58" s="296"/>
      <c r="AN58" s="296"/>
      <c r="AO58" s="296"/>
      <c r="AP58" s="296"/>
      <c r="AQ58" s="296"/>
      <c r="AR58" s="296"/>
      <c r="AS58" s="296"/>
      <c r="AT58" s="296"/>
    </row>
    <row r="59" spans="1:46">
      <c r="A59" s="296"/>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96"/>
      <c r="AL59" s="296"/>
      <c r="AM59" s="296"/>
      <c r="AN59" s="296"/>
      <c r="AO59" s="296"/>
      <c r="AP59" s="296"/>
      <c r="AQ59" s="296"/>
      <c r="AR59" s="296"/>
      <c r="AS59" s="296"/>
      <c r="AT59" s="296"/>
    </row>
    <row r="60" spans="1:46">
      <c r="A60" s="296"/>
      <c r="B60" s="296"/>
      <c r="C60" s="296"/>
      <c r="D60" s="296"/>
      <c r="E60" s="296"/>
      <c r="F60" s="296"/>
      <c r="G60" s="296"/>
      <c r="H60" s="296"/>
      <c r="I60" s="296"/>
      <c r="J60" s="296"/>
      <c r="K60" s="296"/>
      <c r="L60" s="296"/>
      <c r="M60" s="296"/>
    </row>
  </sheetData>
  <sheetProtection algorithmName="SHA-512" hashValue="oIZz/BxxVdF90uAcERo7XDcj09rY1jHVDJWOo40c6Nad3mN9cXNOURtcc55jXhG4/9dGbhCOtydc79vW54iXPw==" saltValue="OK5o4K1gjAc3sOodffV9cA==" spinCount="100000" sheet="1" objects="1" scenarios="1"/>
  <protectedRanges>
    <protectedRange sqref="F11 D21:G25 I21:K25 M21:M25 D27:E28 G27:K28 M27:M28 D30:E38 G30:K38 M30:M38" name="Range1"/>
  </protectedRanges>
  <mergeCells count="17">
    <mergeCell ref="D16:K16"/>
    <mergeCell ref="L14:L16"/>
    <mergeCell ref="A5:M5"/>
    <mergeCell ref="A6:M6"/>
    <mergeCell ref="A14:A17"/>
    <mergeCell ref="C14:C17"/>
    <mergeCell ref="D14:D15"/>
    <mergeCell ref="E14:J14"/>
    <mergeCell ref="K14:K15"/>
    <mergeCell ref="M14:M17"/>
    <mergeCell ref="A11:E11"/>
    <mergeCell ref="A13:M13"/>
    <mergeCell ref="A9:M9"/>
    <mergeCell ref="A12:M12"/>
    <mergeCell ref="I11:M11"/>
    <mergeCell ref="A10:M10"/>
    <mergeCell ref="A7:M7"/>
  </mergeCells>
  <dataValidations count="2">
    <dataValidation type="whole" allowBlank="1" showInputMessage="1" showErrorMessage="1" errorTitle="Validation Error" error="Value must be a whole number between 0 and 500,000,000" prompt="Enter operable fuel alcohol production capacity on the first day of the report month in gallons per year.   A whole number between 0 and 500,000,000 is expected" sqref="F11" xr:uid="{00000000-0002-0000-0100-000000000000}">
      <formula1>0</formula1>
      <formula2>500000000</formula2>
    </dataValidation>
    <dataValidation type="whole" allowBlank="1" showErrorMessage="1" errorTitle="Validation Error" error="Value must be a whole number between 0 and 50,000,000" sqref="D21:G25 I21:K25 M21:M25 D27:E28 G27:K28 M27:M28 D30:E38 G30:K38 M30:M38" xr:uid="{00000000-0002-0000-0100-000001000000}">
      <formula1>0</formula1>
      <formula2>50000000</formula2>
    </dataValidation>
  </dataValidations>
  <printOptions horizontalCentered="1" verticalCentered="1"/>
  <pageMargins left="0.25" right="0.25" top="0.25" bottom="0.25" header="0.3" footer="0.3"/>
  <pageSetup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M49"/>
  <sheetViews>
    <sheetView showRowColHeaders="0" zoomScaleNormal="100" workbookViewId="0">
      <selection activeCell="F11" sqref="F11"/>
    </sheetView>
  </sheetViews>
  <sheetFormatPr defaultColWidth="9.140625" defaultRowHeight="15"/>
  <cols>
    <col min="1" max="1" width="62.42578125" customWidth="1"/>
    <col min="2" max="2" width="3.42578125" hidden="1" customWidth="1"/>
    <col min="3" max="3" width="8.7109375" customWidth="1"/>
    <col min="4" max="5" width="14.7109375" customWidth="1"/>
    <col min="6" max="6" width="15.42578125" customWidth="1"/>
    <col min="7" max="8" width="14.7109375" customWidth="1"/>
    <col min="9" max="9" width="11.85546875" bestFit="1" customWidth="1"/>
    <col min="10" max="13" width="14.7109375" customWidth="1"/>
    <col min="14" max="14" width="11" customWidth="1"/>
  </cols>
  <sheetData>
    <row r="1" spans="1:39" ht="20.25">
      <c r="A1" s="250"/>
      <c r="B1" s="251"/>
      <c r="C1" s="252"/>
      <c r="D1" s="252"/>
      <c r="E1" s="252"/>
      <c r="F1" s="252"/>
      <c r="G1" s="252"/>
      <c r="H1" s="252"/>
      <c r="I1" s="252"/>
      <c r="J1" s="252"/>
      <c r="K1" s="252"/>
      <c r="L1" s="251"/>
      <c r="M1" s="253" t="s">
        <v>1</v>
      </c>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row>
    <row r="2" spans="1:39" ht="20.25">
      <c r="A2" s="254"/>
      <c r="B2" s="255"/>
      <c r="C2" s="256"/>
      <c r="D2" s="256"/>
      <c r="E2" s="256"/>
      <c r="F2" s="256"/>
      <c r="G2" s="256"/>
      <c r="H2" s="256"/>
      <c r="I2" s="256"/>
      <c r="J2" s="256"/>
      <c r="K2" s="256"/>
      <c r="L2" s="255"/>
      <c r="M2" s="257" t="s">
        <v>509</v>
      </c>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row>
    <row r="3" spans="1:39" ht="20.25">
      <c r="A3" s="258"/>
      <c r="B3" s="208"/>
      <c r="C3" s="259"/>
      <c r="D3" s="259"/>
      <c r="E3" s="259"/>
      <c r="F3" s="259"/>
      <c r="G3" s="259"/>
      <c r="H3" s="259"/>
      <c r="I3" s="259"/>
      <c r="J3" s="259"/>
      <c r="K3" s="259"/>
      <c r="L3" s="208"/>
      <c r="M3" s="257" t="str">
        <f>Version</f>
        <v>Product No.:  2023.01</v>
      </c>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row>
    <row r="4" spans="1:39" ht="20.25">
      <c r="A4" s="258"/>
      <c r="B4" s="208"/>
      <c r="C4" s="259"/>
      <c r="D4" s="259"/>
      <c r="E4" s="259"/>
      <c r="F4" s="259"/>
      <c r="G4" s="259"/>
      <c r="H4" s="259"/>
      <c r="I4" s="259"/>
      <c r="J4" s="259"/>
      <c r="K4" s="259"/>
      <c r="L4" s="208"/>
      <c r="M4" s="257" t="s">
        <v>511</v>
      </c>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row>
    <row r="5" spans="1:39" ht="20.25">
      <c r="A5" s="448" t="s">
        <v>2</v>
      </c>
      <c r="B5" s="415"/>
      <c r="C5" s="415"/>
      <c r="D5" s="415"/>
      <c r="E5" s="415"/>
      <c r="F5" s="415"/>
      <c r="G5" s="415"/>
      <c r="H5" s="415"/>
      <c r="I5" s="415"/>
      <c r="J5" s="415"/>
      <c r="K5" s="415"/>
      <c r="L5" s="415"/>
      <c r="M5" s="449"/>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row>
    <row r="6" spans="1:39" ht="20.25">
      <c r="A6" s="448" t="s">
        <v>516</v>
      </c>
      <c r="B6" s="415"/>
      <c r="C6" s="415"/>
      <c r="D6" s="415"/>
      <c r="E6" s="415"/>
      <c r="F6" s="415"/>
      <c r="G6" s="415"/>
      <c r="H6" s="415"/>
      <c r="I6" s="415"/>
      <c r="J6" s="415"/>
      <c r="K6" s="415"/>
      <c r="L6" s="415"/>
      <c r="M6" s="449"/>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row>
    <row r="7" spans="1:39" ht="20.25">
      <c r="A7" s="486" t="s">
        <v>118</v>
      </c>
      <c r="B7" s="480"/>
      <c r="C7" s="480"/>
      <c r="D7" s="480"/>
      <c r="E7" s="480"/>
      <c r="F7" s="480"/>
      <c r="G7" s="480"/>
      <c r="H7" s="480"/>
      <c r="I7" s="480"/>
      <c r="J7" s="480"/>
      <c r="K7" s="480"/>
      <c r="L7" s="480"/>
      <c r="M7" s="481"/>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row>
    <row r="8" spans="1:39" ht="18">
      <c r="A8" s="260" t="str">
        <f>"REPORTING PERIOD:   Month: " &amp; month &amp; "   Year:  " &amp; year &amp; "    EIA ID NUMBER:  " &amp; id</f>
        <v xml:space="preserve">REPORTING PERIOD:   Month:    Year:      EIA ID NUMBER:  </v>
      </c>
      <c r="B8" s="261"/>
      <c r="C8" s="261"/>
      <c r="D8" s="261"/>
      <c r="E8" s="261"/>
      <c r="F8" s="261"/>
      <c r="G8" s="261"/>
      <c r="H8" s="261"/>
      <c r="I8" s="261"/>
      <c r="J8" s="261"/>
      <c r="K8" s="261"/>
      <c r="L8" s="262"/>
      <c r="M8" s="263"/>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row>
    <row r="9" spans="1:39" ht="18">
      <c r="A9" s="469" t="s">
        <v>119</v>
      </c>
      <c r="B9" s="470"/>
      <c r="C9" s="470"/>
      <c r="D9" s="470"/>
      <c r="E9" s="470"/>
      <c r="F9" s="470"/>
      <c r="G9" s="470"/>
      <c r="H9" s="470"/>
      <c r="I9" s="470"/>
      <c r="J9" s="470"/>
      <c r="K9" s="470"/>
      <c r="L9" s="470"/>
      <c r="M9" s="487"/>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row>
    <row r="10" spans="1:39" ht="11.25" customHeight="1" thickBot="1">
      <c r="A10" s="492"/>
      <c r="B10" s="493"/>
      <c r="C10" s="493"/>
      <c r="D10" s="493"/>
      <c r="E10" s="493"/>
      <c r="F10" s="478"/>
      <c r="G10" s="478"/>
      <c r="H10" s="478"/>
      <c r="I10" s="478"/>
      <c r="J10" s="478"/>
      <c r="K10" s="478"/>
      <c r="L10" s="478"/>
      <c r="M10" s="479"/>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row>
    <row r="11" spans="1:39" ht="28.5" customHeight="1" thickBot="1">
      <c r="A11" s="488" t="s">
        <v>120</v>
      </c>
      <c r="B11" s="488"/>
      <c r="C11" s="488"/>
      <c r="D11" s="488"/>
      <c r="E11" s="489"/>
      <c r="F11" s="192"/>
      <c r="G11" s="285"/>
      <c r="H11" s="285"/>
      <c r="I11" s="475"/>
      <c r="J11" s="475"/>
      <c r="K11" s="475"/>
      <c r="L11" s="475"/>
      <c r="M11" s="47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row>
    <row r="12" spans="1:39" ht="12" customHeight="1">
      <c r="A12" s="490"/>
      <c r="B12" s="491"/>
      <c r="C12" s="491"/>
      <c r="D12" s="491"/>
      <c r="E12" s="491"/>
      <c r="F12" s="473"/>
      <c r="G12" s="473"/>
      <c r="H12" s="473"/>
      <c r="I12" s="473"/>
      <c r="J12" s="473"/>
      <c r="K12" s="473"/>
      <c r="L12" s="473"/>
      <c r="M12" s="474"/>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row>
    <row r="13" spans="1:39" s="38" customFormat="1" ht="40.5" customHeight="1">
      <c r="A13" s="485" t="s">
        <v>121</v>
      </c>
      <c r="B13" s="485"/>
      <c r="C13" s="485"/>
      <c r="D13" s="485"/>
      <c r="E13" s="485"/>
      <c r="F13" s="485"/>
      <c r="G13" s="485"/>
      <c r="H13" s="485"/>
      <c r="I13" s="485"/>
      <c r="J13" s="485"/>
      <c r="K13" s="485"/>
      <c r="L13" s="485"/>
      <c r="M13" s="485"/>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row>
    <row r="14" spans="1:39" ht="18" customHeight="1">
      <c r="A14" s="450" t="s">
        <v>43</v>
      </c>
      <c r="B14" s="280"/>
      <c r="C14" s="453" t="s">
        <v>44</v>
      </c>
      <c r="D14" s="456" t="s">
        <v>45</v>
      </c>
      <c r="E14" s="458" t="s">
        <v>46</v>
      </c>
      <c r="F14" s="459"/>
      <c r="G14" s="459"/>
      <c r="H14" s="459"/>
      <c r="I14" s="459"/>
      <c r="J14" s="460"/>
      <c r="K14" s="461" t="s">
        <v>47</v>
      </c>
      <c r="L14" s="445" t="s">
        <v>122</v>
      </c>
      <c r="M14" s="462" t="s">
        <v>123</v>
      </c>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row>
    <row r="15" spans="1:39" ht="113.25" customHeight="1">
      <c r="A15" s="451"/>
      <c r="B15" s="281"/>
      <c r="C15" s="454"/>
      <c r="D15" s="457"/>
      <c r="E15" s="284" t="s">
        <v>50</v>
      </c>
      <c r="F15" s="284" t="s">
        <v>51</v>
      </c>
      <c r="G15" s="284" t="s">
        <v>124</v>
      </c>
      <c r="H15" s="284" t="s">
        <v>125</v>
      </c>
      <c r="I15" s="284" t="s">
        <v>54</v>
      </c>
      <c r="J15" s="284" t="s">
        <v>126</v>
      </c>
      <c r="K15" s="461"/>
      <c r="L15" s="446"/>
      <c r="M15" s="463"/>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row>
    <row r="16" spans="1:39" ht="11.25" customHeight="1">
      <c r="A16" s="451"/>
      <c r="B16" s="281"/>
      <c r="C16" s="454"/>
      <c r="D16" s="482"/>
      <c r="E16" s="483"/>
      <c r="F16" s="483"/>
      <c r="G16" s="483"/>
      <c r="H16" s="483"/>
      <c r="I16" s="483"/>
      <c r="J16" s="483"/>
      <c r="K16" s="484"/>
      <c r="L16" s="447"/>
      <c r="M16" s="463"/>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row>
    <row r="17" spans="1:39" ht="15.75">
      <c r="A17" s="452"/>
      <c r="B17" s="282"/>
      <c r="C17" s="455"/>
      <c r="D17" s="116" t="s">
        <v>56</v>
      </c>
      <c r="E17" s="117" t="s">
        <v>56</v>
      </c>
      <c r="F17" s="117" t="s">
        <v>56</v>
      </c>
      <c r="G17" s="117" t="s">
        <v>21</v>
      </c>
      <c r="H17" s="117" t="s">
        <v>56</v>
      </c>
      <c r="I17" s="117" t="s">
        <v>21</v>
      </c>
      <c r="J17" s="117" t="s">
        <v>21</v>
      </c>
      <c r="K17" s="117" t="s">
        <v>21</v>
      </c>
      <c r="L17" s="118" t="s">
        <v>57</v>
      </c>
      <c r="M17" s="464"/>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row>
    <row r="18" spans="1:39" hidden="1">
      <c r="A18" s="282"/>
      <c r="B18" s="282"/>
      <c r="C18" s="283"/>
      <c r="D18" s="138" t="s">
        <v>58</v>
      </c>
      <c r="E18" s="138" t="s">
        <v>59</v>
      </c>
      <c r="F18" s="139" t="s">
        <v>60</v>
      </c>
      <c r="G18" s="139" t="s">
        <v>61</v>
      </c>
      <c r="H18" s="139" t="s">
        <v>62</v>
      </c>
      <c r="I18" s="140" t="s">
        <v>63</v>
      </c>
      <c r="J18" s="140" t="s">
        <v>64</v>
      </c>
      <c r="K18" s="141" t="s">
        <v>65</v>
      </c>
      <c r="L18" s="142" t="s">
        <v>66</v>
      </c>
      <c r="M18" s="143" t="s">
        <v>67</v>
      </c>
      <c r="N18" s="296" t="s">
        <v>68</v>
      </c>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row>
    <row r="19" spans="1:39" hidden="1">
      <c r="A19" s="282"/>
      <c r="B19" s="282"/>
      <c r="C19" s="283"/>
      <c r="D19" s="138" t="s">
        <v>69</v>
      </c>
      <c r="E19" s="138" t="s">
        <v>70</v>
      </c>
      <c r="F19" s="139" t="s">
        <v>71</v>
      </c>
      <c r="G19" s="139" t="s">
        <v>72</v>
      </c>
      <c r="H19" s="139" t="s">
        <v>73</v>
      </c>
      <c r="I19" s="140" t="s">
        <v>74</v>
      </c>
      <c r="J19" s="140" t="s">
        <v>75</v>
      </c>
      <c r="K19" s="141" t="s">
        <v>76</v>
      </c>
      <c r="L19" s="142" t="s">
        <v>77</v>
      </c>
      <c r="M19" s="143" t="s">
        <v>78</v>
      </c>
      <c r="N19" s="296" t="s">
        <v>79</v>
      </c>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row>
    <row r="20" spans="1:39" ht="47.25">
      <c r="A20" s="119" t="s">
        <v>127</v>
      </c>
      <c r="B20" s="119"/>
      <c r="C20" s="120"/>
      <c r="D20" s="19"/>
      <c r="E20" s="19"/>
      <c r="F20" s="19"/>
      <c r="G20" s="19"/>
      <c r="H20" s="19"/>
      <c r="I20" s="19"/>
      <c r="J20" s="19"/>
      <c r="K20" s="20"/>
      <c r="L20" s="22"/>
      <c r="M20" s="23"/>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row>
    <row r="21" spans="1:39" ht="18" customHeight="1">
      <c r="A21" s="109" t="s">
        <v>128</v>
      </c>
      <c r="B21" s="109"/>
      <c r="C21" s="121">
        <v>206</v>
      </c>
      <c r="D21" s="16"/>
      <c r="E21" s="16"/>
      <c r="F21" s="16"/>
      <c r="G21" s="16"/>
      <c r="H21" s="19"/>
      <c r="I21" s="16"/>
      <c r="J21" s="16"/>
      <c r="K21" s="16"/>
      <c r="L21" s="21">
        <f>(D21+E21+F21)-(G21+I21+J21+K21)</f>
        <v>0</v>
      </c>
      <c r="M21" s="29"/>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row>
    <row r="22" spans="1:39" ht="18" customHeight="1">
      <c r="A22" s="109" t="s">
        <v>129</v>
      </c>
      <c r="B22" s="109"/>
      <c r="C22" s="121">
        <v>209</v>
      </c>
      <c r="D22" s="16"/>
      <c r="E22" s="16"/>
      <c r="F22" s="19"/>
      <c r="G22" s="16"/>
      <c r="H22" s="16"/>
      <c r="I22" s="16"/>
      <c r="J22" s="16"/>
      <c r="K22" s="16"/>
      <c r="L22" s="21">
        <f>(D22+E22+H22)-(G22+I22+J22+K22)</f>
        <v>0</v>
      </c>
      <c r="M22" s="29"/>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c r="AM22" s="296"/>
    </row>
    <row r="23" spans="1:39" ht="47.25">
      <c r="A23" s="119" t="s">
        <v>130</v>
      </c>
      <c r="B23" s="119"/>
      <c r="C23" s="120"/>
      <c r="D23" s="19"/>
      <c r="E23" s="19"/>
      <c r="F23" s="19"/>
      <c r="G23" s="19"/>
      <c r="H23" s="19"/>
      <c r="I23" s="19"/>
      <c r="J23" s="19"/>
      <c r="K23" s="20"/>
      <c r="L23" s="22"/>
      <c r="M23" s="23"/>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row>
    <row r="24" spans="1:39" ht="30">
      <c r="A24" s="109" t="s">
        <v>131</v>
      </c>
      <c r="B24" s="109"/>
      <c r="C24" s="101">
        <v>465</v>
      </c>
      <c r="D24" s="16"/>
      <c r="E24" s="16"/>
      <c r="F24" s="19"/>
      <c r="G24" s="16"/>
      <c r="H24" s="16"/>
      <c r="I24" s="16"/>
      <c r="J24" s="16"/>
      <c r="K24" s="16"/>
      <c r="L24" s="21">
        <f>(D24+E24+H24)-(G24+I24+J24+K24)</f>
        <v>0</v>
      </c>
      <c r="M24" s="29"/>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296"/>
      <c r="AM24" s="296"/>
    </row>
    <row r="25" spans="1:39" ht="45">
      <c r="A25" s="109" t="s">
        <v>132</v>
      </c>
      <c r="B25" s="109"/>
      <c r="C25" s="121">
        <v>466</v>
      </c>
      <c r="D25" s="16"/>
      <c r="E25" s="16"/>
      <c r="F25" s="19"/>
      <c r="G25" s="16"/>
      <c r="H25" s="16"/>
      <c r="I25" s="16"/>
      <c r="J25" s="16"/>
      <c r="K25" s="16"/>
      <c r="L25" s="21">
        <f>(D25+E25+H25)-(G25+I25+J25+K25)</f>
        <v>0</v>
      </c>
      <c r="M25" s="29"/>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c r="AM25" s="296"/>
    </row>
    <row r="26" spans="1:39" ht="30">
      <c r="A26" s="109" t="s">
        <v>133</v>
      </c>
      <c r="B26" s="109"/>
      <c r="C26" s="101">
        <v>467</v>
      </c>
      <c r="D26" s="16"/>
      <c r="E26" s="16"/>
      <c r="F26" s="19"/>
      <c r="G26" s="16"/>
      <c r="H26" s="16"/>
      <c r="I26" s="16"/>
      <c r="J26" s="16"/>
      <c r="K26" s="16"/>
      <c r="L26" s="21">
        <f>(D26+E26+H26)-(G26+I26+J26+K26)</f>
        <v>0</v>
      </c>
      <c r="M26" s="29"/>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6"/>
      <c r="AM26" s="296"/>
    </row>
    <row r="27" spans="1:39" ht="18" customHeight="1" thickBot="1">
      <c r="A27" s="112" t="s">
        <v>134</v>
      </c>
      <c r="B27" s="112"/>
      <c r="C27" s="113">
        <v>311</v>
      </c>
      <c r="D27" s="16"/>
      <c r="E27" s="16"/>
      <c r="F27" s="184"/>
      <c r="G27" s="16"/>
      <c r="H27" s="16"/>
      <c r="I27" s="16"/>
      <c r="J27" s="16"/>
      <c r="K27" s="16"/>
      <c r="L27" s="185">
        <f>(D27+E27+H27)-(G27+I27+J27+K27)</f>
        <v>0</v>
      </c>
      <c r="M27" s="30"/>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6"/>
      <c r="AM27" s="296"/>
    </row>
    <row r="28" spans="1:39" ht="18" customHeight="1" thickTop="1">
      <c r="A28" s="114" t="s">
        <v>115</v>
      </c>
      <c r="B28" s="114"/>
      <c r="C28" s="122" t="s">
        <v>135</v>
      </c>
      <c r="D28" s="186"/>
      <c r="E28" s="186"/>
      <c r="F28" s="186"/>
      <c r="G28" s="183">
        <f>SUM(G21:G22,G24:G27)</f>
        <v>0</v>
      </c>
      <c r="H28" s="183">
        <f>SUM(H22,H24:H27)</f>
        <v>0</v>
      </c>
      <c r="I28" s="186"/>
      <c r="J28" s="186"/>
      <c r="K28" s="186"/>
      <c r="L28" s="187"/>
      <c r="M28" s="18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6"/>
      <c r="AL28" s="296"/>
      <c r="AM28" s="296"/>
    </row>
    <row r="29" spans="1:39" ht="18" customHeight="1">
      <c r="A29" s="115" t="s">
        <v>116</v>
      </c>
      <c r="B29" s="115"/>
      <c r="C29" s="121" t="s">
        <v>136</v>
      </c>
      <c r="D29" s="19"/>
      <c r="E29" s="19"/>
      <c r="F29" s="19"/>
      <c r="G29" s="18">
        <f>IF(H28&gt;G28,H28-G28,0)</f>
        <v>0</v>
      </c>
      <c r="H29" s="18">
        <f>IF(G28&gt;H28,G28-H28,0)</f>
        <v>0</v>
      </c>
      <c r="I29" s="19"/>
      <c r="J29" s="19"/>
      <c r="K29" s="20"/>
      <c r="L29" s="24"/>
      <c r="M29" s="19"/>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c r="AM29" s="296"/>
    </row>
    <row r="30" spans="1:39" ht="18" customHeight="1">
      <c r="A30" s="115" t="s">
        <v>117</v>
      </c>
      <c r="B30" s="115"/>
      <c r="C30" s="121" t="s">
        <v>137</v>
      </c>
      <c r="D30" s="19"/>
      <c r="E30" s="19"/>
      <c r="F30" s="19"/>
      <c r="G30" s="18">
        <f>G28+G29</f>
        <v>0</v>
      </c>
      <c r="H30" s="18">
        <f>H28+H29</f>
        <v>0</v>
      </c>
      <c r="I30" s="19"/>
      <c r="J30" s="19"/>
      <c r="K30" s="20"/>
      <c r="L30" s="24"/>
      <c r="M30" s="19"/>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6"/>
      <c r="AL30" s="296"/>
      <c r="AM30" s="296"/>
    </row>
    <row r="31" spans="1:39">
      <c r="A31" s="296"/>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6"/>
      <c r="AL31" s="296"/>
      <c r="AM31" s="296"/>
    </row>
    <row r="32" spans="1:39">
      <c r="A32" s="296"/>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c r="AM32" s="296"/>
    </row>
    <row r="33" spans="1:39">
      <c r="A33" s="296"/>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c r="AM33" s="296"/>
    </row>
    <row r="34" spans="1:39">
      <c r="A34" s="296"/>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row>
    <row r="35" spans="1:39">
      <c r="A35" s="296"/>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c r="AM35" s="296"/>
    </row>
    <row r="36" spans="1:39">
      <c r="A36" s="296"/>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6"/>
      <c r="AL36" s="296"/>
      <c r="AM36" s="296"/>
    </row>
    <row r="37" spans="1:39">
      <c r="A37" s="296"/>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c r="AM37" s="296"/>
    </row>
    <row r="38" spans="1:39">
      <c r="A38" s="296"/>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6"/>
      <c r="AL38" s="296"/>
      <c r="AM38" s="296"/>
    </row>
    <row r="39" spans="1:39">
      <c r="A39" s="296"/>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6"/>
      <c r="AL39" s="296"/>
      <c r="AM39" s="296"/>
    </row>
    <row r="40" spans="1:39">
      <c r="A40" s="296"/>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c r="AM40" s="296"/>
    </row>
    <row r="41" spans="1:39">
      <c r="A41" s="296"/>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c r="AM41" s="296"/>
    </row>
    <row r="42" spans="1:39">
      <c r="A42" s="296"/>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6"/>
      <c r="AL42" s="296"/>
      <c r="AM42" s="296"/>
    </row>
    <row r="43" spans="1:39">
      <c r="A43" s="296"/>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6"/>
      <c r="AL43" s="296"/>
      <c r="AM43" s="296"/>
    </row>
    <row r="44" spans="1:39">
      <c r="A44" s="296"/>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c r="AM44" s="296"/>
    </row>
    <row r="45" spans="1:39">
      <c r="A45" s="296"/>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c r="AM45" s="296"/>
    </row>
    <row r="46" spans="1:39">
      <c r="A46" s="296"/>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6"/>
      <c r="AL46" s="296"/>
      <c r="AM46" s="296"/>
    </row>
    <row r="47" spans="1:39">
      <c r="A47" s="296"/>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c r="AM47" s="296"/>
    </row>
    <row r="48" spans="1:39">
      <c r="A48" s="296"/>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6"/>
      <c r="AL48" s="296"/>
      <c r="AM48" s="296"/>
    </row>
    <row r="49" spans="21:39">
      <c r="U49" s="296"/>
      <c r="V49" s="296"/>
      <c r="W49" s="296"/>
      <c r="X49" s="296"/>
      <c r="Y49" s="296"/>
      <c r="Z49" s="296"/>
      <c r="AA49" s="296"/>
      <c r="AB49" s="296"/>
      <c r="AC49" s="296"/>
      <c r="AD49" s="296"/>
      <c r="AE49" s="296"/>
      <c r="AF49" s="296"/>
      <c r="AG49" s="296"/>
      <c r="AH49" s="296"/>
      <c r="AI49" s="296"/>
      <c r="AJ49" s="296"/>
      <c r="AK49" s="296"/>
      <c r="AL49" s="296"/>
      <c r="AM49" s="296"/>
    </row>
  </sheetData>
  <sheetProtection algorithmName="SHA-512" hashValue="mznyN6ZN7nr6q5BJ3CpzBx9JImm8vrrGo6Suhekt2PjTHqI/2DJlGmPGqfnItrKVpt9C4gI4nIJ0dVyzB1cltA==" saltValue="8b3T3AE2JB03B8sH/sFmpg==" spinCount="100000" sheet="1" objects="1" scenarios="1"/>
  <protectedRanges>
    <protectedRange sqref="F11 D21:G21 D22:E22 I21:K21 G22:K22 M21:M22 D24:E27 G24:K27 M24:M27" name="Range1"/>
  </protectedRanges>
  <mergeCells count="17">
    <mergeCell ref="A13:M13"/>
    <mergeCell ref="A5:M5"/>
    <mergeCell ref="A7:M7"/>
    <mergeCell ref="A9:M9"/>
    <mergeCell ref="A11:E11"/>
    <mergeCell ref="A12:M12"/>
    <mergeCell ref="A10:M10"/>
    <mergeCell ref="I11:M11"/>
    <mergeCell ref="A6:M6"/>
    <mergeCell ref="M14:M17"/>
    <mergeCell ref="A14:A17"/>
    <mergeCell ref="C14:C17"/>
    <mergeCell ref="D14:D15"/>
    <mergeCell ref="E14:J14"/>
    <mergeCell ref="K14:K15"/>
    <mergeCell ref="D16:K16"/>
    <mergeCell ref="L14:L16"/>
  </mergeCells>
  <dataValidations count="2">
    <dataValidation type="whole" allowBlank="1" showInputMessage="1" showErrorMessage="1" errorTitle="Validation Error" error="Value must be a whole number between 0 and 500,000,000" prompt="Enter operable biodiesel production capacity on the first day of the report month in gallons per year.  A whole number between 0 and 500,000,000 is expected." sqref="F11" xr:uid="{00000000-0002-0000-0200-000000000000}">
      <formula1>0</formula1>
      <formula2>500000000</formula2>
    </dataValidation>
    <dataValidation type="whole" allowBlank="1" showErrorMessage="1" errorTitle="Validation Error" error="Value must be a whole number between 0 and 50,000,000" sqref="D21:G21 D22:E22 G22:K22 I21:K21 M21:M22 D24:E27 G24:K27 M24:M27" xr:uid="{00000000-0002-0000-0200-000001000000}">
      <formula1>0</formula1>
      <formula2>50000000</formula2>
    </dataValidation>
  </dataValidations>
  <printOptions horizontalCentered="1" verticalCentered="1"/>
  <pageMargins left="0.25" right="0.25" top="0.25" bottom="0.25" header="0.3" footer="0.3"/>
  <pageSetup scale="61" orientation="landscape" r:id="rId1"/>
  <ignoredErrors>
    <ignoredError sqref="C28:C30"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L78"/>
  <sheetViews>
    <sheetView showRowColHeaders="0" zoomScaleNormal="100" workbookViewId="0">
      <selection activeCell="G11" sqref="G11"/>
    </sheetView>
  </sheetViews>
  <sheetFormatPr defaultColWidth="9.140625" defaultRowHeight="15"/>
  <cols>
    <col min="1" max="1" width="56.7109375" customWidth="1"/>
    <col min="2" max="2" width="27.7109375" hidden="1" customWidth="1"/>
    <col min="3" max="3" width="8.7109375" customWidth="1"/>
    <col min="4" max="11" width="14.7109375" customWidth="1"/>
    <col min="12" max="12" width="15.5703125" customWidth="1"/>
    <col min="13" max="13" width="14.7109375" customWidth="1"/>
    <col min="14" max="14" width="12" customWidth="1"/>
  </cols>
  <sheetData>
    <row r="1" spans="1:38" ht="20.25">
      <c r="A1" s="250"/>
      <c r="B1" s="251"/>
      <c r="C1" s="252"/>
      <c r="D1" s="252"/>
      <c r="E1" s="252"/>
      <c r="F1" s="252"/>
      <c r="G1" s="252"/>
      <c r="H1" s="252"/>
      <c r="I1" s="252"/>
      <c r="J1" s="252"/>
      <c r="K1" s="252"/>
      <c r="L1" s="251"/>
      <c r="M1" s="253" t="s">
        <v>1</v>
      </c>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row>
    <row r="2" spans="1:38" ht="20.25">
      <c r="A2" s="254"/>
      <c r="B2" s="255"/>
      <c r="C2" s="256"/>
      <c r="D2" s="256"/>
      <c r="E2" s="256"/>
      <c r="F2" s="256"/>
      <c r="G2" s="256"/>
      <c r="H2" s="256"/>
      <c r="I2" s="256"/>
      <c r="J2" s="256"/>
      <c r="K2" s="256"/>
      <c r="L2" s="255"/>
      <c r="M2" s="257" t="s">
        <v>509</v>
      </c>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row>
    <row r="3" spans="1:38" ht="20.25">
      <c r="A3" s="258"/>
      <c r="B3" s="208"/>
      <c r="C3" s="259"/>
      <c r="D3" s="259"/>
      <c r="E3" s="259"/>
      <c r="F3" s="259"/>
      <c r="G3" s="259"/>
      <c r="H3" s="259"/>
      <c r="I3" s="259"/>
      <c r="J3" s="259"/>
      <c r="K3" s="259"/>
      <c r="L3" s="208"/>
      <c r="M3" s="257" t="str">
        <f>Version</f>
        <v>Product No.:  2023.01</v>
      </c>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row>
    <row r="4" spans="1:38" ht="20.25">
      <c r="A4" s="258"/>
      <c r="B4" s="208"/>
      <c r="C4" s="259"/>
      <c r="D4" s="259"/>
      <c r="E4" s="259"/>
      <c r="F4" s="259"/>
      <c r="G4" s="259"/>
      <c r="H4" s="259"/>
      <c r="I4" s="259"/>
      <c r="J4" s="259"/>
      <c r="K4" s="259"/>
      <c r="L4" s="208"/>
      <c r="M4" s="257" t="s">
        <v>511</v>
      </c>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row>
    <row r="5" spans="1:38" ht="20.25">
      <c r="A5" s="448" t="s">
        <v>2</v>
      </c>
      <c r="B5" s="415"/>
      <c r="C5" s="415"/>
      <c r="D5" s="415"/>
      <c r="E5" s="415"/>
      <c r="F5" s="415"/>
      <c r="G5" s="415"/>
      <c r="H5" s="415"/>
      <c r="I5" s="415"/>
      <c r="J5" s="415"/>
      <c r="K5" s="415"/>
      <c r="L5" s="415"/>
      <c r="M5" s="449"/>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row>
    <row r="6" spans="1:38" ht="20.25">
      <c r="A6" s="448" t="s">
        <v>516</v>
      </c>
      <c r="B6" s="415"/>
      <c r="C6" s="415"/>
      <c r="D6" s="415"/>
      <c r="E6" s="415"/>
      <c r="F6" s="415"/>
      <c r="G6" s="415"/>
      <c r="H6" s="415"/>
      <c r="I6" s="415"/>
      <c r="J6" s="415"/>
      <c r="K6" s="415"/>
      <c r="L6" s="415"/>
      <c r="M6" s="449"/>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row>
    <row r="7" spans="1:38" ht="20.25">
      <c r="A7" s="486" t="s">
        <v>138</v>
      </c>
      <c r="B7" s="480"/>
      <c r="C7" s="480"/>
      <c r="D7" s="480"/>
      <c r="E7" s="480"/>
      <c r="F7" s="480"/>
      <c r="G7" s="480"/>
      <c r="H7" s="480"/>
      <c r="I7" s="480"/>
      <c r="J7" s="480"/>
      <c r="K7" s="480"/>
      <c r="L7" s="480"/>
      <c r="M7" s="481"/>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row>
    <row r="8" spans="1:38" ht="18">
      <c r="A8" s="260" t="str">
        <f>"REPORTING PERIOD:   Month: " &amp; month &amp; "   Year:  " &amp; year &amp; "    EIA ID NUMBER:  " &amp; id</f>
        <v xml:space="preserve">REPORTING PERIOD:   Month:    Year:      EIA ID NUMBER:  </v>
      </c>
      <c r="B8" s="261"/>
      <c r="C8" s="261"/>
      <c r="D8" s="264"/>
      <c r="E8" s="264"/>
      <c r="F8" s="264"/>
      <c r="G8" s="264"/>
      <c r="H8" s="264"/>
      <c r="I8" s="264"/>
      <c r="J8" s="264"/>
      <c r="K8" s="264"/>
      <c r="L8" s="265"/>
      <c r="M8" s="26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row>
    <row r="9" spans="1:38" ht="37.5" customHeight="1">
      <c r="A9" s="503" t="s">
        <v>519</v>
      </c>
      <c r="B9" s="504"/>
      <c r="C9" s="506"/>
      <c r="D9" s="506"/>
      <c r="E9" s="506"/>
      <c r="F9" s="506"/>
      <c r="G9" s="506"/>
      <c r="H9" s="506"/>
      <c r="I9" s="506"/>
      <c r="J9" s="506"/>
      <c r="K9" s="506"/>
      <c r="L9" s="506"/>
      <c r="M9" s="487"/>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row>
    <row r="10" spans="1:38" ht="12" customHeight="1" thickBot="1">
      <c r="A10" s="509"/>
      <c r="B10" s="510"/>
      <c r="C10" s="510"/>
      <c r="D10" s="510"/>
      <c r="E10" s="510"/>
      <c r="F10" s="510"/>
      <c r="G10" s="510"/>
      <c r="H10" s="510"/>
      <c r="I10" s="510"/>
      <c r="J10" s="510"/>
      <c r="K10" s="510"/>
      <c r="L10" s="510"/>
      <c r="M10" s="511"/>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row>
    <row r="11" spans="1:38" ht="32.25" customHeight="1" thickBot="1">
      <c r="A11" s="512" t="s">
        <v>139</v>
      </c>
      <c r="B11" s="513"/>
      <c r="C11" s="513"/>
      <c r="D11" s="513"/>
      <c r="E11" s="513"/>
      <c r="F11" s="326"/>
      <c r="G11" s="191"/>
      <c r="H11" s="165"/>
      <c r="I11" s="507"/>
      <c r="J11" s="507"/>
      <c r="K11" s="507"/>
      <c r="L11" s="507"/>
      <c r="M11" s="508"/>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row>
    <row r="12" spans="1:38" ht="12" customHeight="1">
      <c r="A12" s="500"/>
      <c r="B12" s="501"/>
      <c r="C12" s="501"/>
      <c r="D12" s="501"/>
      <c r="E12" s="501"/>
      <c r="F12" s="501"/>
      <c r="G12" s="501"/>
      <c r="H12" s="501"/>
      <c r="I12" s="501"/>
      <c r="J12" s="501"/>
      <c r="K12" s="501"/>
      <c r="L12" s="501"/>
      <c r="M12" s="502"/>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row>
    <row r="13" spans="1:38" ht="40.5" customHeight="1">
      <c r="A13" s="503" t="s">
        <v>517</v>
      </c>
      <c r="B13" s="504"/>
      <c r="C13" s="504"/>
      <c r="D13" s="504"/>
      <c r="E13" s="504"/>
      <c r="F13" s="504"/>
      <c r="G13" s="504"/>
      <c r="H13" s="504"/>
      <c r="I13" s="504"/>
      <c r="J13" s="504"/>
      <c r="K13" s="504"/>
      <c r="L13" s="504"/>
      <c r="M13" s="505"/>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row>
    <row r="14" spans="1:38" ht="18.75" customHeight="1">
      <c r="A14" s="450" t="s">
        <v>43</v>
      </c>
      <c r="B14" s="280"/>
      <c r="C14" s="494" t="s">
        <v>44</v>
      </c>
      <c r="D14" s="456" t="s">
        <v>45</v>
      </c>
      <c r="E14" s="458" t="s">
        <v>46</v>
      </c>
      <c r="F14" s="459"/>
      <c r="G14" s="459"/>
      <c r="H14" s="459"/>
      <c r="I14" s="459"/>
      <c r="J14" s="460"/>
      <c r="K14" s="461" t="s">
        <v>47</v>
      </c>
      <c r="L14" s="497" t="s">
        <v>122</v>
      </c>
      <c r="M14" s="462" t="s">
        <v>140</v>
      </c>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row>
    <row r="15" spans="1:38" ht="105">
      <c r="A15" s="451"/>
      <c r="B15" s="281"/>
      <c r="C15" s="495"/>
      <c r="D15" s="457"/>
      <c r="E15" s="284" t="s">
        <v>50</v>
      </c>
      <c r="F15" s="284" t="s">
        <v>51</v>
      </c>
      <c r="G15" s="284" t="s">
        <v>124</v>
      </c>
      <c r="H15" s="284" t="s">
        <v>125</v>
      </c>
      <c r="I15" s="284" t="s">
        <v>141</v>
      </c>
      <c r="J15" s="284" t="s">
        <v>126</v>
      </c>
      <c r="K15" s="461"/>
      <c r="L15" s="498"/>
      <c r="M15" s="463"/>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row>
    <row r="16" spans="1:38" ht="12" customHeight="1">
      <c r="A16" s="451"/>
      <c r="B16" s="281"/>
      <c r="C16" s="495"/>
      <c r="D16" s="482"/>
      <c r="E16" s="483"/>
      <c r="F16" s="483"/>
      <c r="G16" s="483"/>
      <c r="H16" s="483"/>
      <c r="I16" s="483"/>
      <c r="J16" s="483"/>
      <c r="K16" s="484"/>
      <c r="L16" s="499"/>
      <c r="M16" s="463"/>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row>
    <row r="17" spans="1:38" ht="18" customHeight="1">
      <c r="A17" s="452"/>
      <c r="B17" s="282"/>
      <c r="C17" s="496"/>
      <c r="D17" s="102" t="s">
        <v>56</v>
      </c>
      <c r="E17" s="102" t="s">
        <v>56</v>
      </c>
      <c r="F17" s="103" t="s">
        <v>56</v>
      </c>
      <c r="G17" s="103" t="s">
        <v>21</v>
      </c>
      <c r="H17" s="103" t="s">
        <v>56</v>
      </c>
      <c r="I17" s="104" t="s">
        <v>21</v>
      </c>
      <c r="J17" s="104" t="s">
        <v>21</v>
      </c>
      <c r="K17" s="105" t="s">
        <v>21</v>
      </c>
      <c r="L17" s="106" t="s">
        <v>57</v>
      </c>
      <c r="M17" s="464"/>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row>
    <row r="18" spans="1:38" ht="18" hidden="1" customHeight="1">
      <c r="A18" s="282"/>
      <c r="B18" s="282"/>
      <c r="C18" s="114"/>
      <c r="D18" s="138" t="s">
        <v>58</v>
      </c>
      <c r="E18" s="138" t="s">
        <v>59</v>
      </c>
      <c r="F18" s="139" t="s">
        <v>60</v>
      </c>
      <c r="G18" s="139" t="s">
        <v>61</v>
      </c>
      <c r="H18" s="139" t="s">
        <v>62</v>
      </c>
      <c r="I18" s="140" t="s">
        <v>63</v>
      </c>
      <c r="J18" s="140" t="s">
        <v>64</v>
      </c>
      <c r="K18" s="141" t="s">
        <v>65</v>
      </c>
      <c r="L18" s="142" t="s">
        <v>66</v>
      </c>
      <c r="M18" s="143" t="s">
        <v>67</v>
      </c>
      <c r="N18" s="296" t="s">
        <v>68</v>
      </c>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row>
    <row r="19" spans="1:38" ht="18" hidden="1" customHeight="1">
      <c r="A19" s="282"/>
      <c r="B19" s="282"/>
      <c r="C19" s="114"/>
      <c r="D19" s="138" t="s">
        <v>69</v>
      </c>
      <c r="E19" s="138" t="s">
        <v>70</v>
      </c>
      <c r="F19" s="139" t="s">
        <v>71</v>
      </c>
      <c r="G19" s="139" t="s">
        <v>72</v>
      </c>
      <c r="H19" s="139" t="s">
        <v>73</v>
      </c>
      <c r="I19" s="140" t="s">
        <v>74</v>
      </c>
      <c r="J19" s="140" t="s">
        <v>75</v>
      </c>
      <c r="K19" s="141" t="s">
        <v>76</v>
      </c>
      <c r="L19" s="142" t="s">
        <v>77</v>
      </c>
      <c r="M19" s="143" t="s">
        <v>78</v>
      </c>
      <c r="N19" s="296" t="s">
        <v>79</v>
      </c>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row>
    <row r="20" spans="1:38" ht="18.75">
      <c r="A20" s="123" t="s">
        <v>142</v>
      </c>
      <c r="B20" s="123"/>
      <c r="C20" s="120"/>
      <c r="D20" s="31"/>
      <c r="E20" s="31"/>
      <c r="F20" s="31"/>
      <c r="G20" s="31"/>
      <c r="H20" s="31"/>
      <c r="I20" s="31"/>
      <c r="J20" s="31"/>
      <c r="K20" s="32"/>
      <c r="L20" s="34"/>
      <c r="M20" s="33"/>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row>
    <row r="21" spans="1:38" ht="18.75">
      <c r="A21" s="109" t="s">
        <v>143</v>
      </c>
      <c r="B21" s="109"/>
      <c r="C21" s="124" t="s">
        <v>144</v>
      </c>
      <c r="D21" s="16"/>
      <c r="E21" s="16"/>
      <c r="F21" s="16"/>
      <c r="G21" s="16"/>
      <c r="H21" s="31"/>
      <c r="I21" s="16"/>
      <c r="J21" s="16"/>
      <c r="K21" s="16"/>
      <c r="L21" s="21">
        <f>(D21+E21+F21)-(G21+I21+J21+K21)</f>
        <v>0</v>
      </c>
      <c r="M21" s="29"/>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row>
    <row r="22" spans="1:38" ht="18.75">
      <c r="A22" s="109" t="s">
        <v>145</v>
      </c>
      <c r="B22" s="109"/>
      <c r="C22" s="124" t="s">
        <v>146</v>
      </c>
      <c r="D22" s="16"/>
      <c r="E22" s="16"/>
      <c r="F22" s="16"/>
      <c r="G22" s="16"/>
      <c r="H22" s="31"/>
      <c r="I22" s="16"/>
      <c r="J22" s="16"/>
      <c r="K22" s="16"/>
      <c r="L22" s="21">
        <f>(D22+E22+F22)-(G22+I22+J22+K22)</f>
        <v>0</v>
      </c>
      <c r="M22" s="29"/>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row>
    <row r="23" spans="1:38" ht="18.75">
      <c r="A23" s="109" t="s">
        <v>147</v>
      </c>
      <c r="B23" s="109"/>
      <c r="C23" s="124" t="s">
        <v>148</v>
      </c>
      <c r="D23" s="16"/>
      <c r="E23" s="16"/>
      <c r="F23" s="16"/>
      <c r="G23" s="16"/>
      <c r="H23" s="31"/>
      <c r="I23" s="16"/>
      <c r="J23" s="16"/>
      <c r="K23" s="16"/>
      <c r="L23" s="21">
        <f>(D23+E23+F23)-(G23+I23+J23+K23)</f>
        <v>0</v>
      </c>
      <c r="M23" s="29"/>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row>
    <row r="24" spans="1:38" ht="18.75">
      <c r="A24" s="109" t="s">
        <v>149</v>
      </c>
      <c r="B24" s="109"/>
      <c r="C24" s="124" t="s">
        <v>150</v>
      </c>
      <c r="D24" s="16"/>
      <c r="E24" s="16"/>
      <c r="F24" s="16"/>
      <c r="G24" s="16"/>
      <c r="H24" s="31"/>
      <c r="I24" s="16"/>
      <c r="J24" s="16"/>
      <c r="K24" s="16"/>
      <c r="L24" s="21">
        <f>(D24+E24+F24)-(G24+I24+J24+K24)</f>
        <v>0</v>
      </c>
      <c r="M24" s="29"/>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296"/>
    </row>
    <row r="25" spans="1:38" ht="18.75">
      <c r="A25" s="109" t="s">
        <v>520</v>
      </c>
      <c r="B25" s="109"/>
      <c r="C25" s="124" t="s">
        <v>151</v>
      </c>
      <c r="D25" s="16"/>
      <c r="E25" s="16"/>
      <c r="F25" s="16"/>
      <c r="G25" s="16"/>
      <c r="H25" s="31"/>
      <c r="I25" s="16"/>
      <c r="J25" s="16"/>
      <c r="K25" s="16"/>
      <c r="L25" s="21">
        <f>(D25+E25+F25)-(G25+I25+J25+K25)</f>
        <v>0</v>
      </c>
      <c r="M25" s="29"/>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row>
    <row r="26" spans="1:38" ht="31.5">
      <c r="A26" s="123" t="s">
        <v>152</v>
      </c>
      <c r="B26" s="123"/>
      <c r="C26" s="120"/>
      <c r="D26" s="31"/>
      <c r="E26" s="31"/>
      <c r="F26" s="31"/>
      <c r="G26" s="31"/>
      <c r="H26" s="31"/>
      <c r="I26" s="31"/>
      <c r="J26" s="31"/>
      <c r="K26" s="32"/>
      <c r="L26" s="22"/>
      <c r="M26" s="33"/>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6"/>
    </row>
    <row r="27" spans="1:38" ht="18.75">
      <c r="A27" s="109" t="s">
        <v>153</v>
      </c>
      <c r="B27" s="109"/>
      <c r="C27" s="124" t="s">
        <v>154</v>
      </c>
      <c r="D27" s="16"/>
      <c r="E27" s="16"/>
      <c r="F27" s="31"/>
      <c r="G27" s="16"/>
      <c r="H27" s="16"/>
      <c r="I27" s="16"/>
      <c r="J27" s="16"/>
      <c r="K27" s="16"/>
      <c r="L27" s="21">
        <f>(D27+E27+H27)-(G27+I27+J27+K27)</f>
        <v>0</v>
      </c>
      <c r="M27" s="29"/>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6"/>
    </row>
    <row r="28" spans="1:38" ht="18.75">
      <c r="A28" s="109" t="s">
        <v>155</v>
      </c>
      <c r="B28" s="109"/>
      <c r="C28" s="124" t="s">
        <v>156</v>
      </c>
      <c r="D28" s="16"/>
      <c r="E28" s="16"/>
      <c r="F28" s="31"/>
      <c r="G28" s="16"/>
      <c r="H28" s="16"/>
      <c r="I28" s="16"/>
      <c r="J28" s="16"/>
      <c r="K28" s="16"/>
      <c r="L28" s="21">
        <f>(D28+E28+H28)-(G28+I28+J28+K28)</f>
        <v>0</v>
      </c>
      <c r="M28" s="29"/>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6"/>
      <c r="AL28" s="296"/>
    </row>
    <row r="29" spans="1:38" ht="18.75">
      <c r="A29" s="109" t="s">
        <v>157</v>
      </c>
      <c r="B29" s="109"/>
      <c r="C29" s="124" t="s">
        <v>158</v>
      </c>
      <c r="D29" s="16"/>
      <c r="E29" s="16"/>
      <c r="F29" s="31"/>
      <c r="G29" s="16"/>
      <c r="H29" s="16"/>
      <c r="I29" s="16"/>
      <c r="J29" s="16"/>
      <c r="K29" s="16"/>
      <c r="L29" s="21">
        <f>(D29+E29+H29)-(G29+I29+J29+K29)</f>
        <v>0</v>
      </c>
      <c r="M29" s="29"/>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row>
    <row r="30" spans="1:38" ht="30">
      <c r="A30" s="109" t="s">
        <v>159</v>
      </c>
      <c r="B30" s="109"/>
      <c r="C30" s="124" t="s">
        <v>160</v>
      </c>
      <c r="D30" s="16"/>
      <c r="E30" s="16"/>
      <c r="F30" s="31"/>
      <c r="G30" s="16"/>
      <c r="H30" s="16"/>
      <c r="I30" s="16"/>
      <c r="J30" s="16"/>
      <c r="K30" s="16"/>
      <c r="L30" s="21">
        <f>(D30+E30+H30)-(G30+I30+J30+K30)</f>
        <v>0</v>
      </c>
      <c r="M30" s="29"/>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6"/>
      <c r="AL30" s="296"/>
    </row>
    <row r="31" spans="1:38" s="38" customFormat="1" ht="33">
      <c r="A31" s="109" t="s">
        <v>521</v>
      </c>
      <c r="B31" s="109"/>
      <c r="C31" s="125" t="s">
        <v>161</v>
      </c>
      <c r="D31" s="16"/>
      <c r="E31" s="16"/>
      <c r="F31" s="37"/>
      <c r="G31" s="16"/>
      <c r="H31" s="16"/>
      <c r="I31" s="16"/>
      <c r="J31" s="16"/>
      <c r="K31" s="16"/>
      <c r="L31" s="21">
        <f>(D31+E31+H31)-(G31+I31+J31+K31)</f>
        <v>0</v>
      </c>
      <c r="M31" s="2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299"/>
      <c r="AL31" s="299"/>
    </row>
    <row r="32" spans="1:38" ht="18.75">
      <c r="A32" s="123" t="s">
        <v>162</v>
      </c>
      <c r="B32" s="123"/>
      <c r="C32" s="120"/>
      <c r="D32" s="31"/>
      <c r="E32" s="31"/>
      <c r="F32" s="31"/>
      <c r="G32" s="31"/>
      <c r="H32" s="31"/>
      <c r="I32" s="31"/>
      <c r="J32" s="31"/>
      <c r="K32" s="32"/>
      <c r="L32" s="22"/>
      <c r="M32" s="33"/>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row>
    <row r="33" spans="1:38" ht="18.75">
      <c r="A33" s="109" t="s">
        <v>163</v>
      </c>
      <c r="B33" s="109"/>
      <c r="C33" s="124" t="s">
        <v>164</v>
      </c>
      <c r="D33" s="16"/>
      <c r="E33" s="16"/>
      <c r="F33" s="31"/>
      <c r="G33" s="16"/>
      <c r="H33" s="16"/>
      <c r="I33" s="16"/>
      <c r="J33" s="16"/>
      <c r="K33" s="16"/>
      <c r="L33" s="21">
        <f>(D33+E33+H33)-(G33+I33+J33+K33)</f>
        <v>0</v>
      </c>
      <c r="M33" s="29"/>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row>
    <row r="34" spans="1:38" ht="18.75">
      <c r="A34" s="109" t="s">
        <v>87</v>
      </c>
      <c r="B34" s="109"/>
      <c r="C34" s="124" t="s">
        <v>165</v>
      </c>
      <c r="D34" s="16"/>
      <c r="E34" s="16"/>
      <c r="F34" s="31"/>
      <c r="G34" s="16"/>
      <c r="H34" s="16"/>
      <c r="I34" s="16"/>
      <c r="J34" s="16"/>
      <c r="K34" s="16"/>
      <c r="L34" s="21">
        <f>(D34+E34+H34)-(G34+I34+J34+K34)</f>
        <v>0</v>
      </c>
      <c r="M34" s="29"/>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row>
    <row r="35" spans="1:38" ht="18.75">
      <c r="A35" s="123" t="s">
        <v>166</v>
      </c>
      <c r="B35" s="123"/>
      <c r="C35" s="126"/>
      <c r="D35" s="31"/>
      <c r="E35" s="31"/>
      <c r="F35" s="31"/>
      <c r="G35" s="31"/>
      <c r="H35" s="31"/>
      <c r="I35" s="31"/>
      <c r="J35" s="31"/>
      <c r="K35" s="32"/>
      <c r="L35" s="22"/>
      <c r="M35" s="33"/>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row>
    <row r="36" spans="1:38" ht="18.75">
      <c r="A36" s="109" t="s">
        <v>167</v>
      </c>
      <c r="B36" s="109"/>
      <c r="C36" s="124" t="s">
        <v>168</v>
      </c>
      <c r="D36" s="16"/>
      <c r="E36" s="16"/>
      <c r="F36" s="31"/>
      <c r="G36" s="16"/>
      <c r="H36" s="16"/>
      <c r="I36" s="16"/>
      <c r="J36" s="16"/>
      <c r="K36" s="16"/>
      <c r="L36" s="21">
        <f>(D36+E36+H36)-(G36+I36+J36+K36)</f>
        <v>0</v>
      </c>
      <c r="M36" s="29"/>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6"/>
      <c r="AL36" s="296"/>
    </row>
    <row r="37" spans="1:38" ht="18.75">
      <c r="A37" s="109" t="s">
        <v>169</v>
      </c>
      <c r="B37" s="109"/>
      <c r="C37" s="124" t="s">
        <v>170</v>
      </c>
      <c r="D37" s="16"/>
      <c r="E37" s="16"/>
      <c r="F37" s="31"/>
      <c r="G37" s="16"/>
      <c r="H37" s="16"/>
      <c r="I37" s="16"/>
      <c r="J37" s="16"/>
      <c r="K37" s="16"/>
      <c r="L37" s="21">
        <f>(D37+E37+H37)-(G37+I37+J37+K37)</f>
        <v>0</v>
      </c>
      <c r="M37" s="29"/>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row>
    <row r="38" spans="1:38" ht="18.75">
      <c r="A38" s="109" t="s">
        <v>97</v>
      </c>
      <c r="B38" s="109"/>
      <c r="C38" s="124" t="s">
        <v>171</v>
      </c>
      <c r="D38" s="16"/>
      <c r="E38" s="16"/>
      <c r="F38" s="31"/>
      <c r="G38" s="16"/>
      <c r="H38" s="16"/>
      <c r="I38" s="16"/>
      <c r="J38" s="16"/>
      <c r="K38" s="16"/>
      <c r="L38" s="21">
        <f>(D38+E38+H38)-(G38++I38+J38+K38)</f>
        <v>0</v>
      </c>
      <c r="M38" s="29"/>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6"/>
      <c r="AL38" s="296"/>
    </row>
    <row r="39" spans="1:38" ht="18.75">
      <c r="A39" s="123" t="s">
        <v>172</v>
      </c>
      <c r="B39" s="123"/>
      <c r="C39" s="126"/>
      <c r="D39" s="31"/>
      <c r="E39" s="31"/>
      <c r="F39" s="31"/>
      <c r="G39" s="31"/>
      <c r="H39" s="31"/>
      <c r="I39" s="31"/>
      <c r="J39" s="31"/>
      <c r="K39" s="32"/>
      <c r="L39" s="22"/>
      <c r="M39" s="33"/>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6"/>
      <c r="AL39" s="296"/>
    </row>
    <row r="40" spans="1:38" ht="18.75">
      <c r="A40" s="109" t="s">
        <v>99</v>
      </c>
      <c r="B40" s="109"/>
      <c r="C40" s="121" t="s">
        <v>173</v>
      </c>
      <c r="D40" s="16"/>
      <c r="E40" s="16"/>
      <c r="F40" s="31"/>
      <c r="G40" s="16"/>
      <c r="H40" s="16"/>
      <c r="I40" s="16"/>
      <c r="J40" s="16"/>
      <c r="K40" s="16"/>
      <c r="L40" s="21">
        <f t="shared" ref="L40:L47" si="0">(D40+E40+H40)-(G40+I40+J40+K40)</f>
        <v>0</v>
      </c>
      <c r="M40" s="29"/>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row>
    <row r="41" spans="1:38" ht="18.75">
      <c r="A41" s="109" t="s">
        <v>101</v>
      </c>
      <c r="B41" s="109"/>
      <c r="C41" s="101">
        <v>171</v>
      </c>
      <c r="D41" s="16"/>
      <c r="E41" s="16"/>
      <c r="F41" s="31"/>
      <c r="G41" s="16"/>
      <c r="H41" s="16"/>
      <c r="I41" s="16"/>
      <c r="J41" s="16"/>
      <c r="K41" s="16"/>
      <c r="L41" s="21">
        <f t="shared" si="0"/>
        <v>0</v>
      </c>
      <c r="M41" s="29"/>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row>
    <row r="42" spans="1:38" ht="18.75">
      <c r="A42" s="109" t="s">
        <v>103</v>
      </c>
      <c r="B42" s="109"/>
      <c r="C42" s="101">
        <v>172</v>
      </c>
      <c r="D42" s="16"/>
      <c r="E42" s="16"/>
      <c r="F42" s="31"/>
      <c r="G42" s="16"/>
      <c r="H42" s="16"/>
      <c r="I42" s="16"/>
      <c r="J42" s="16"/>
      <c r="K42" s="16"/>
      <c r="L42" s="21">
        <f t="shared" si="0"/>
        <v>0</v>
      </c>
      <c r="M42" s="29"/>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6"/>
      <c r="AL42" s="296"/>
    </row>
    <row r="43" spans="1:38" ht="18.75">
      <c r="A43" s="109" t="s">
        <v>105</v>
      </c>
      <c r="B43" s="109"/>
      <c r="C43" s="101">
        <v>173</v>
      </c>
      <c r="D43" s="16"/>
      <c r="E43" s="16"/>
      <c r="F43" s="31"/>
      <c r="G43" s="16"/>
      <c r="H43" s="16"/>
      <c r="I43" s="16"/>
      <c r="J43" s="16"/>
      <c r="K43" s="16"/>
      <c r="L43" s="21">
        <f t="shared" si="0"/>
        <v>0</v>
      </c>
      <c r="M43" s="29"/>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6"/>
      <c r="AL43" s="296"/>
    </row>
    <row r="44" spans="1:38" ht="18.75" customHeight="1">
      <c r="A44" s="109" t="s">
        <v>107</v>
      </c>
      <c r="B44" s="109"/>
      <c r="C44" s="101">
        <v>149</v>
      </c>
      <c r="D44" s="16"/>
      <c r="E44" s="16"/>
      <c r="F44" s="31"/>
      <c r="G44" s="16"/>
      <c r="H44" s="16"/>
      <c r="I44" s="16"/>
      <c r="J44" s="16"/>
      <c r="K44" s="16"/>
      <c r="L44" s="21">
        <f t="shared" si="0"/>
        <v>0</v>
      </c>
      <c r="M44" s="29"/>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row>
    <row r="45" spans="1:38" ht="30" customHeight="1">
      <c r="A45" s="109" t="s">
        <v>109</v>
      </c>
      <c r="B45" s="109"/>
      <c r="C45" s="101">
        <v>118</v>
      </c>
      <c r="D45" s="16"/>
      <c r="E45" s="16"/>
      <c r="F45" s="31"/>
      <c r="G45" s="16"/>
      <c r="H45" s="16"/>
      <c r="I45" s="16"/>
      <c r="J45" s="16"/>
      <c r="K45" s="16"/>
      <c r="L45" s="21">
        <f t="shared" si="0"/>
        <v>0</v>
      </c>
      <c r="M45" s="29"/>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row>
    <row r="46" spans="1:38" ht="30">
      <c r="A46" s="109" t="s">
        <v>111</v>
      </c>
      <c r="B46" s="109"/>
      <c r="C46" s="101">
        <v>139</v>
      </c>
      <c r="D46" s="16"/>
      <c r="E46" s="16"/>
      <c r="F46" s="31"/>
      <c r="G46" s="16"/>
      <c r="H46" s="16"/>
      <c r="I46" s="16"/>
      <c r="J46" s="16"/>
      <c r="K46" s="16"/>
      <c r="L46" s="21">
        <f t="shared" si="0"/>
        <v>0</v>
      </c>
      <c r="M46" s="29"/>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6"/>
      <c r="AL46" s="296"/>
    </row>
    <row r="47" spans="1:38" ht="18.75">
      <c r="A47" s="109" t="s">
        <v>113</v>
      </c>
      <c r="B47" s="109"/>
      <c r="C47" s="121">
        <v>138</v>
      </c>
      <c r="D47" s="16"/>
      <c r="E47" s="16"/>
      <c r="F47" s="31"/>
      <c r="G47" s="16"/>
      <c r="H47" s="16"/>
      <c r="I47" s="16"/>
      <c r="J47" s="16"/>
      <c r="K47" s="16"/>
      <c r="L47" s="21">
        <f t="shared" si="0"/>
        <v>0</v>
      </c>
      <c r="M47" s="29"/>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row>
    <row r="48" spans="1:38" ht="47.25">
      <c r="A48" s="119" t="s">
        <v>174</v>
      </c>
      <c r="B48" s="119"/>
      <c r="C48" s="127"/>
      <c r="D48" s="31"/>
      <c r="E48" s="31"/>
      <c r="F48" s="31"/>
      <c r="G48" s="31"/>
      <c r="H48" s="31"/>
      <c r="I48" s="31"/>
      <c r="J48" s="31"/>
      <c r="K48" s="179"/>
      <c r="L48" s="223"/>
      <c r="M48" s="33"/>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6"/>
      <c r="AL48" s="296"/>
    </row>
    <row r="49" spans="1:38" ht="30">
      <c r="A49" s="109" t="s">
        <v>131</v>
      </c>
      <c r="B49" s="109"/>
      <c r="C49" s="124" t="s">
        <v>175</v>
      </c>
      <c r="D49" s="16"/>
      <c r="E49" s="16"/>
      <c r="F49" s="31"/>
      <c r="G49" s="16"/>
      <c r="H49" s="16"/>
      <c r="I49" s="16"/>
      <c r="J49" s="16"/>
      <c r="K49" s="16"/>
      <c r="L49" s="21">
        <f>(D49+E49+H49)-(G49+I49+J49+K49)</f>
        <v>0</v>
      </c>
      <c r="M49" s="29"/>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6"/>
      <c r="AL49" s="296"/>
    </row>
    <row r="50" spans="1:38" ht="45">
      <c r="A50" s="109" t="s">
        <v>132</v>
      </c>
      <c r="B50" s="109"/>
      <c r="C50" s="124" t="s">
        <v>176</v>
      </c>
      <c r="D50" s="16"/>
      <c r="E50" s="16"/>
      <c r="F50" s="31"/>
      <c r="G50" s="16"/>
      <c r="H50" s="16"/>
      <c r="I50" s="16"/>
      <c r="J50" s="16"/>
      <c r="K50" s="16"/>
      <c r="L50" s="21">
        <f>(D50+E50+H50)-(G50+I50+J50+K50)</f>
        <v>0</v>
      </c>
      <c r="M50" s="29"/>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96"/>
      <c r="AL50" s="296"/>
    </row>
    <row r="51" spans="1:38" ht="30">
      <c r="A51" s="109" t="s">
        <v>133</v>
      </c>
      <c r="B51" s="109"/>
      <c r="C51" s="124" t="s">
        <v>177</v>
      </c>
      <c r="D51" s="16"/>
      <c r="E51" s="16"/>
      <c r="F51" s="31"/>
      <c r="G51" s="16"/>
      <c r="H51" s="16"/>
      <c r="I51" s="16"/>
      <c r="J51" s="16"/>
      <c r="K51" s="16"/>
      <c r="L51" s="21">
        <f>(D51+E51+H51)-(G51+I51+J51+K51)</f>
        <v>0</v>
      </c>
      <c r="M51" s="29"/>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96"/>
      <c r="AL51" s="296"/>
    </row>
    <row r="52" spans="1:38" ht="18" customHeight="1">
      <c r="A52" s="109" t="s">
        <v>134</v>
      </c>
      <c r="B52" s="109"/>
      <c r="C52" s="124" t="s">
        <v>178</v>
      </c>
      <c r="D52" s="16"/>
      <c r="E52" s="16"/>
      <c r="F52" s="31"/>
      <c r="G52" s="16"/>
      <c r="H52" s="16"/>
      <c r="I52" s="16"/>
      <c r="J52" s="16"/>
      <c r="K52" s="16"/>
      <c r="L52" s="21">
        <f>(D52+E52+H52)-(G52+I52+J52+K52)</f>
        <v>0</v>
      </c>
      <c r="M52" s="29"/>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6"/>
      <c r="AL52" s="296"/>
    </row>
    <row r="53" spans="1:38" s="38" customFormat="1" ht="18" customHeight="1" thickBot="1">
      <c r="A53" s="112" t="s">
        <v>179</v>
      </c>
      <c r="B53" s="112"/>
      <c r="C53" s="128" t="s">
        <v>180</v>
      </c>
      <c r="D53" s="16"/>
      <c r="E53" s="16"/>
      <c r="F53" s="182"/>
      <c r="G53" s="16"/>
      <c r="H53" s="16"/>
      <c r="I53" s="16"/>
      <c r="J53" s="16"/>
      <c r="K53" s="16"/>
      <c r="L53" s="185">
        <f>(D53+E53+H53)-(G53+I53+J53+K53)</f>
        <v>0</v>
      </c>
      <c r="M53" s="30"/>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299"/>
      <c r="AL53" s="299"/>
    </row>
    <row r="54" spans="1:38" ht="21.75" customHeight="1" thickTop="1">
      <c r="A54" s="129" t="s">
        <v>115</v>
      </c>
      <c r="B54" s="129"/>
      <c r="C54" s="130" t="s">
        <v>135</v>
      </c>
      <c r="D54" s="186"/>
      <c r="E54" s="186"/>
      <c r="F54" s="186"/>
      <c r="G54" s="183">
        <f>SUM(G21:G25,G27:G31,G33:G34,G36:G38,G40:G47,G49:G53)</f>
        <v>0</v>
      </c>
      <c r="H54" s="183">
        <f>SUM(H21:H25,H27:H31,H33:H34,H36:H38,H40:H47,H49:H53)</f>
        <v>0</v>
      </c>
      <c r="I54" s="186"/>
      <c r="J54" s="186"/>
      <c r="K54" s="186"/>
      <c r="L54" s="189"/>
      <c r="M54" s="18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6"/>
      <c r="AL54" s="296"/>
    </row>
    <row r="55" spans="1:38" ht="30">
      <c r="A55" s="131" t="s">
        <v>116</v>
      </c>
      <c r="B55" s="131"/>
      <c r="C55" s="124" t="s">
        <v>136</v>
      </c>
      <c r="D55" s="19"/>
      <c r="E55" s="19"/>
      <c r="F55" s="19"/>
      <c r="G55" s="18">
        <f>IF(H54&gt;G54,H54-G54,0)</f>
        <v>0</v>
      </c>
      <c r="H55" s="18">
        <f>IF(G54&gt;H54,G54-H54,0)</f>
        <v>0</v>
      </c>
      <c r="I55" s="19"/>
      <c r="J55" s="19"/>
      <c r="K55" s="19"/>
      <c r="L55" s="19"/>
      <c r="M55" s="19"/>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6"/>
      <c r="AL55" s="296"/>
    </row>
    <row r="56" spans="1:38" ht="15.75">
      <c r="A56" s="115" t="s">
        <v>117</v>
      </c>
      <c r="B56" s="115"/>
      <c r="C56" s="124" t="s">
        <v>137</v>
      </c>
      <c r="D56" s="19"/>
      <c r="E56" s="19"/>
      <c r="F56" s="19"/>
      <c r="G56" s="18">
        <f>G54+G55</f>
        <v>0</v>
      </c>
      <c r="H56" s="18">
        <f>H54+H55</f>
        <v>0</v>
      </c>
      <c r="I56" s="19"/>
      <c r="J56" s="19"/>
      <c r="K56" s="19"/>
      <c r="L56" s="19"/>
      <c r="M56" s="19"/>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96"/>
      <c r="AL56" s="296"/>
    </row>
    <row r="57" spans="1:38" ht="17.25">
      <c r="A57" s="296" t="s">
        <v>522</v>
      </c>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row>
    <row r="58" spans="1:38">
      <c r="A58" s="296"/>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6"/>
      <c r="AL58" s="296"/>
    </row>
    <row r="59" spans="1:38">
      <c r="A59" s="296"/>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96"/>
      <c r="AL59" s="296"/>
    </row>
    <row r="60" spans="1:38">
      <c r="A60" s="296"/>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296"/>
    </row>
    <row r="61" spans="1:38">
      <c r="A61" s="296"/>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6"/>
      <c r="AL61" s="296"/>
    </row>
    <row r="62" spans="1:38">
      <c r="A62" s="296"/>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6"/>
      <c r="AL62" s="296"/>
    </row>
    <row r="63" spans="1:38">
      <c r="A63" s="296"/>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6"/>
      <c r="AL63" s="296"/>
    </row>
    <row r="64" spans="1:38">
      <c r="A64" s="296"/>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6"/>
      <c r="AL64" s="296"/>
    </row>
    <row r="65" spans="1:38">
      <c r="A65" s="296"/>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6"/>
      <c r="AL65" s="296"/>
    </row>
    <row r="66" spans="1:38">
      <c r="A66" s="296"/>
      <c r="B66" s="296"/>
      <c r="C66" s="296"/>
      <c r="D66" s="296"/>
      <c r="E66" s="296"/>
      <c r="F66" s="296"/>
      <c r="G66" s="296"/>
      <c r="H66" s="296"/>
      <c r="I66" s="296"/>
      <c r="J66" s="296"/>
      <c r="K66" s="296"/>
      <c r="L66" s="296"/>
      <c r="M66" s="296"/>
      <c r="N66" s="296"/>
      <c r="O66" s="296"/>
      <c r="P66" s="296"/>
      <c r="Q66" s="296"/>
      <c r="R66" s="296"/>
      <c r="S66" s="296"/>
      <c r="T66" s="296"/>
      <c r="U66" s="296"/>
      <c r="V66" s="296"/>
      <c r="W66" s="296"/>
      <c r="X66" s="296"/>
      <c r="Y66" s="296"/>
      <c r="Z66" s="296"/>
      <c r="AA66" s="296"/>
      <c r="AB66" s="296"/>
      <c r="AC66" s="296"/>
      <c r="AD66" s="296"/>
      <c r="AE66" s="296"/>
      <c r="AF66" s="296"/>
      <c r="AG66" s="296"/>
      <c r="AH66" s="296"/>
      <c r="AI66" s="296"/>
      <c r="AJ66" s="296"/>
      <c r="AK66" s="296"/>
      <c r="AL66" s="296"/>
    </row>
    <row r="67" spans="1:38">
      <c r="A67" s="296"/>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6"/>
      <c r="AL67" s="296"/>
    </row>
    <row r="68" spans="1:38">
      <c r="A68" s="296"/>
      <c r="B68" s="296"/>
      <c r="C68" s="296"/>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6"/>
      <c r="AK68" s="296"/>
      <c r="AL68" s="296"/>
    </row>
    <row r="69" spans="1:38">
      <c r="A69" s="296"/>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6"/>
      <c r="AL69" s="296"/>
    </row>
    <row r="70" spans="1:38">
      <c r="A70" s="296"/>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6"/>
      <c r="AL70" s="296"/>
    </row>
    <row r="71" spans="1:38">
      <c r="A71" s="296"/>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6"/>
      <c r="AL71" s="296"/>
    </row>
    <row r="72" spans="1:38">
      <c r="A72" s="296"/>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6"/>
      <c r="AK72" s="296"/>
      <c r="AL72" s="296"/>
    </row>
    <row r="73" spans="1:38">
      <c r="A73" s="296"/>
      <c r="B73" s="296"/>
      <c r="C73" s="296"/>
      <c r="D73" s="296"/>
      <c r="E73" s="296"/>
      <c r="F73" s="296"/>
      <c r="G73" s="296"/>
      <c r="H73" s="296"/>
      <c r="I73" s="296"/>
      <c r="J73" s="296"/>
      <c r="K73" s="296"/>
      <c r="L73" s="296"/>
      <c r="M73" s="296"/>
      <c r="N73" s="296"/>
      <c r="O73" s="296"/>
      <c r="P73" s="296"/>
      <c r="Q73" s="296"/>
      <c r="R73" s="296"/>
      <c r="S73" s="296"/>
      <c r="T73" s="296"/>
      <c r="U73" s="296"/>
      <c r="V73" s="296"/>
      <c r="W73" s="296"/>
      <c r="X73" s="296"/>
      <c r="Y73" s="296"/>
      <c r="Z73" s="296"/>
      <c r="AA73" s="296"/>
      <c r="AB73" s="296"/>
      <c r="AC73" s="296"/>
      <c r="AD73" s="296"/>
      <c r="AE73" s="296"/>
      <c r="AF73" s="296"/>
      <c r="AG73" s="296"/>
      <c r="AH73" s="296"/>
      <c r="AI73" s="296"/>
      <c r="AJ73" s="296"/>
      <c r="AK73" s="296"/>
      <c r="AL73" s="296"/>
    </row>
    <row r="74" spans="1:38">
      <c r="A74" s="296"/>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6"/>
      <c r="AL74" s="296"/>
    </row>
    <row r="75" spans="1:38">
      <c r="A75" s="296"/>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6"/>
      <c r="AK75" s="296"/>
      <c r="AL75" s="296"/>
    </row>
    <row r="76" spans="1:38">
      <c r="A76" s="296"/>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6"/>
      <c r="AL76" s="296"/>
    </row>
    <row r="77" spans="1:38">
      <c r="A77" s="296"/>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6"/>
      <c r="AL77" s="296"/>
    </row>
    <row r="78" spans="1:38">
      <c r="V78" s="296"/>
      <c r="W78" s="296"/>
      <c r="X78" s="296"/>
      <c r="Y78" s="296"/>
      <c r="Z78" s="296"/>
      <c r="AA78" s="296"/>
      <c r="AB78" s="296"/>
      <c r="AC78" s="296"/>
      <c r="AD78" s="296"/>
      <c r="AE78" s="296"/>
      <c r="AF78" s="296"/>
      <c r="AG78" s="296"/>
      <c r="AH78" s="296"/>
      <c r="AI78" s="296"/>
      <c r="AJ78" s="296"/>
      <c r="AK78" s="296"/>
      <c r="AL78" s="296"/>
    </row>
  </sheetData>
  <sheetProtection algorithmName="SHA-512" hashValue="sej7q7y72m7iyiLY1F9VdUEMr4fkzujWMU77p68GIZ7H2EgIb9J4swGVg3TUS7SxsoHfWTQgTbCE0J/QcRiXTg==" saltValue="+B0mTmQvF6kqjA/l5pgk1w==" spinCount="100000" sheet="1" objects="1" scenarios="1"/>
  <protectedRanges>
    <protectedRange sqref="G11 D21:G25 I21:K25 M21:M25 D27:E31 G27:K31 M27:M31 D33:E34 G33:K34 M33:M34 D36:E38 G36:K38 M36:M38 D40:E47 G40:K47 M40:M47 D49:E53 G49:K53 M49:M53" name="Range1"/>
  </protectedRanges>
  <mergeCells count="17">
    <mergeCell ref="A12:M12"/>
    <mergeCell ref="A13:M13"/>
    <mergeCell ref="A5:M5"/>
    <mergeCell ref="A7:M7"/>
    <mergeCell ref="A9:M9"/>
    <mergeCell ref="I11:M11"/>
    <mergeCell ref="A10:M10"/>
    <mergeCell ref="A6:M6"/>
    <mergeCell ref="A11:F11"/>
    <mergeCell ref="M14:M17"/>
    <mergeCell ref="A14:A17"/>
    <mergeCell ref="C14:C17"/>
    <mergeCell ref="D14:D15"/>
    <mergeCell ref="E14:J14"/>
    <mergeCell ref="K14:K15"/>
    <mergeCell ref="L14:L16"/>
    <mergeCell ref="D16:K16"/>
  </mergeCells>
  <dataValidations count="2">
    <dataValidation type="whole" allowBlank="1" showInputMessage="1" showErrorMessage="1" errorTitle="Validation Error" error="Value must be a whole number between 0 and 500,000,000" prompt="Enter operable renewable fuels production capacity on the first day of the report month in gallons per year.  A whole number between 0 and 500,000,000 is expected." sqref="G11" xr:uid="{00000000-0002-0000-0300-000000000000}">
      <formula1>0</formula1>
      <formula2>500000000</formula2>
    </dataValidation>
    <dataValidation type="whole" allowBlank="1" showErrorMessage="1" errorTitle="Validation Error" error="Value must be a whole number between 0 and 50,000,000" sqref="D21:G25 I21:K25 M21:M25 D27:E31 G27:K31 M27:M31 D33:E34 G33:K34 M33:M34 M36:M38 G36:K38 D36:E38 D40:E47 G40:K47 M40:M47 D49:E53 G49:K53 M49:M53" xr:uid="{00000000-0002-0000-0300-000001000000}">
      <formula1>0</formula1>
      <formula2>50000000</formula2>
    </dataValidation>
  </dataValidations>
  <printOptions horizontalCentered="1" verticalCentered="1"/>
  <pageMargins left="0.25" right="0.25" top="0.25" bottom="0.25" header="0.3" footer="0.3"/>
  <pageSetup scale="62" fitToHeight="0" orientation="landscape" r:id="rId1"/>
  <ignoredErrors>
    <ignoredError sqref="C21:C25 C27:C31 C33:C34 C36:C38 C49:C56 C40"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L63"/>
  <sheetViews>
    <sheetView showRowColHeaders="0" zoomScaleNormal="100" workbookViewId="0">
      <selection activeCell="G12" sqref="G12"/>
    </sheetView>
  </sheetViews>
  <sheetFormatPr defaultColWidth="9.140625" defaultRowHeight="15"/>
  <cols>
    <col min="1" max="2" width="27.7109375" customWidth="1"/>
    <col min="3" max="3" width="29.85546875" customWidth="1"/>
    <col min="4" max="4" width="25.5703125" customWidth="1"/>
    <col min="5" max="5" width="5.7109375" hidden="1" customWidth="1"/>
    <col min="6" max="6" width="11.140625" hidden="1" customWidth="1"/>
    <col min="7" max="7" width="17.5703125" customWidth="1"/>
    <col min="8" max="8" width="0.85546875" hidden="1" customWidth="1"/>
  </cols>
  <sheetData>
    <row r="1" spans="1:38" ht="20.25">
      <c r="A1" s="250"/>
      <c r="B1" s="252"/>
      <c r="C1" s="252"/>
      <c r="D1" s="252"/>
      <c r="E1" s="252"/>
      <c r="F1" s="252"/>
      <c r="G1" s="253" t="s">
        <v>1</v>
      </c>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row>
    <row r="2" spans="1:38" ht="20.25">
      <c r="A2" s="254"/>
      <c r="B2" s="256"/>
      <c r="C2" s="256"/>
      <c r="D2" s="256"/>
      <c r="E2" s="256"/>
      <c r="F2" s="256"/>
      <c r="G2" s="257" t="s">
        <v>509</v>
      </c>
      <c r="I2" s="296"/>
      <c r="J2" s="296"/>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row>
    <row r="3" spans="1:38" ht="20.25">
      <c r="A3" s="258"/>
      <c r="B3" s="259"/>
      <c r="C3" s="259"/>
      <c r="D3" s="259"/>
      <c r="E3" s="259"/>
      <c r="F3" s="259"/>
      <c r="G3" s="257" t="str">
        <f>Version</f>
        <v>Product No.:  2023.01</v>
      </c>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row>
    <row r="4" spans="1:38" ht="20.25">
      <c r="A4" s="258"/>
      <c r="B4" s="259"/>
      <c r="C4" s="259"/>
      <c r="D4" s="259"/>
      <c r="E4" s="259"/>
      <c r="F4" s="259"/>
      <c r="G4" s="257" t="s">
        <v>512</v>
      </c>
      <c r="I4" s="296"/>
      <c r="J4" s="296"/>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row>
    <row r="5" spans="1:38" ht="20.25">
      <c r="A5" s="448" t="s">
        <v>2</v>
      </c>
      <c r="B5" s="415"/>
      <c r="C5" s="415"/>
      <c r="D5" s="415"/>
      <c r="E5" s="415"/>
      <c r="F5" s="415"/>
      <c r="G5" s="449"/>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row>
    <row r="6" spans="1:38" ht="42" customHeight="1">
      <c r="A6" s="530" t="s">
        <v>516</v>
      </c>
      <c r="B6" s="531"/>
      <c r="C6" s="531"/>
      <c r="D6" s="531"/>
      <c r="E6" s="531"/>
      <c r="F6" s="531"/>
      <c r="G6" s="532"/>
      <c r="H6" s="100"/>
      <c r="I6" s="297"/>
      <c r="J6" s="297"/>
      <c r="K6" s="297"/>
      <c r="L6" s="297"/>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row>
    <row r="7" spans="1:38" ht="20.25">
      <c r="A7" s="524" t="s">
        <v>181</v>
      </c>
      <c r="B7" s="525"/>
      <c r="C7" s="525"/>
      <c r="D7" s="525"/>
      <c r="E7" s="525"/>
      <c r="F7" s="525"/>
      <c r="G7" s="52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row>
    <row r="8" spans="1:38" ht="18">
      <c r="A8" s="260" t="str">
        <f>"REPORTING PERIOD:   Month: " &amp; month &amp; "   Year:  " &amp; year &amp; "    EIA ID NUMBER:  " &amp; id</f>
        <v xml:space="preserve">REPORTING PERIOD:   Month:    Year:      EIA ID NUMBER:  </v>
      </c>
      <c r="B8" s="261"/>
      <c r="C8" s="261"/>
      <c r="D8" s="261"/>
      <c r="E8" s="261"/>
      <c r="F8" s="261"/>
      <c r="G8" s="263"/>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row>
    <row r="9" spans="1:38" ht="54.95" customHeight="1">
      <c r="A9" s="527" t="s">
        <v>182</v>
      </c>
      <c r="B9" s="528"/>
      <c r="C9" s="528"/>
      <c r="D9" s="528"/>
      <c r="E9" s="528"/>
      <c r="F9" s="528"/>
      <c r="G9" s="529"/>
      <c r="I9" s="296"/>
      <c r="J9" s="296"/>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row>
    <row r="10" spans="1:38" ht="18" customHeight="1">
      <c r="A10" s="536" t="s">
        <v>183</v>
      </c>
      <c r="B10" s="537"/>
      <c r="C10" s="537"/>
      <c r="D10" s="537"/>
      <c r="E10" s="537"/>
      <c r="F10" s="537"/>
      <c r="G10" s="538"/>
      <c r="I10" s="296"/>
      <c r="J10" s="296"/>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row>
    <row r="11" spans="1:38" ht="18" customHeight="1">
      <c r="A11" s="539" t="s">
        <v>184</v>
      </c>
      <c r="B11" s="539"/>
      <c r="C11" s="539"/>
      <c r="D11" s="539"/>
      <c r="E11" s="146" t="s">
        <v>185</v>
      </c>
      <c r="F11" s="145"/>
      <c r="G11" s="181"/>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row>
    <row r="12" spans="1:38" ht="18" customHeight="1">
      <c r="A12" s="521" t="s">
        <v>186</v>
      </c>
      <c r="B12" s="522"/>
      <c r="C12" s="522"/>
      <c r="D12" s="523"/>
      <c r="E12" s="148" t="s">
        <v>187</v>
      </c>
      <c r="F12" s="147" t="str">
        <f>IF(E12&lt;&gt;"", "P9_INPT_" &amp; E12, "")</f>
        <v>P9_INPT_2303</v>
      </c>
      <c r="G12" s="180"/>
      <c r="H12" s="144" t="s">
        <v>188</v>
      </c>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row>
    <row r="13" spans="1:38" ht="18" customHeight="1">
      <c r="A13" s="521" t="s">
        <v>189</v>
      </c>
      <c r="B13" s="522"/>
      <c r="C13" s="522"/>
      <c r="D13" s="523"/>
      <c r="E13" s="148" t="s">
        <v>190</v>
      </c>
      <c r="F13" s="147" t="str">
        <f t="shared" ref="F13:F36" si="0">IF(E13&lt;&gt;"", "P9_INPT_" &amp; E13, "")</f>
        <v>P9_INPT_2306</v>
      </c>
      <c r="G13" s="180"/>
      <c r="H13" s="144" t="s">
        <v>191</v>
      </c>
      <c r="I13" s="296"/>
      <c r="J13" s="296"/>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row>
    <row r="14" spans="1:38" ht="18" customHeight="1">
      <c r="A14" s="521" t="s">
        <v>192</v>
      </c>
      <c r="B14" s="522"/>
      <c r="C14" s="522"/>
      <c r="D14" s="523"/>
      <c r="E14" s="148" t="s">
        <v>193</v>
      </c>
      <c r="F14" s="147" t="str">
        <f t="shared" si="0"/>
        <v>P9_INPT_2308</v>
      </c>
      <c r="G14" s="180"/>
      <c r="H14" s="144" t="s">
        <v>194</v>
      </c>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row>
    <row r="15" spans="1:38" ht="18" customHeight="1">
      <c r="A15" s="521" t="s">
        <v>195</v>
      </c>
      <c r="B15" s="522"/>
      <c r="C15" s="522"/>
      <c r="D15" s="523"/>
      <c r="E15" s="148" t="s">
        <v>196</v>
      </c>
      <c r="F15" s="147" t="str">
        <f t="shared" si="0"/>
        <v>P9_INPT_2312</v>
      </c>
      <c r="G15" s="180"/>
      <c r="H15" s="144" t="s">
        <v>197</v>
      </c>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row>
    <row r="16" spans="1:38" ht="18" customHeight="1">
      <c r="A16" s="521" t="s">
        <v>198</v>
      </c>
      <c r="B16" s="522"/>
      <c r="C16" s="522"/>
      <c r="D16" s="523"/>
      <c r="E16" s="148" t="s">
        <v>199</v>
      </c>
      <c r="F16" s="147" t="str">
        <f t="shared" si="0"/>
        <v>P9_INPT_2399</v>
      </c>
      <c r="G16" s="180"/>
      <c r="H16" s="144" t="s">
        <v>200</v>
      </c>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row>
    <row r="17" spans="1:38" ht="18" customHeight="1">
      <c r="A17" s="533" t="s">
        <v>201</v>
      </c>
      <c r="B17" s="534"/>
      <c r="C17" s="534"/>
      <c r="D17" s="535"/>
      <c r="E17" s="148" t="s">
        <v>202</v>
      </c>
      <c r="F17" s="147" t="str">
        <f t="shared" si="0"/>
        <v>P9_INPT_6201</v>
      </c>
      <c r="G17" s="180"/>
      <c r="H17" s="144" t="s">
        <v>203</v>
      </c>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row>
    <row r="18" spans="1:38" ht="18" customHeight="1">
      <c r="A18" s="533" t="s">
        <v>204</v>
      </c>
      <c r="B18" s="534"/>
      <c r="C18" s="534"/>
      <c r="D18" s="535"/>
      <c r="E18" s="149"/>
      <c r="F18" s="147" t="str">
        <f t="shared" si="0"/>
        <v/>
      </c>
      <c r="G18" s="167"/>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row>
    <row r="19" spans="1:38" ht="18" customHeight="1">
      <c r="A19" s="521" t="s">
        <v>205</v>
      </c>
      <c r="B19" s="522"/>
      <c r="C19" s="522"/>
      <c r="D19" s="523"/>
      <c r="E19" s="149" t="s">
        <v>206</v>
      </c>
      <c r="F19" s="147" t="str">
        <f t="shared" si="0"/>
        <v>P9_INPT_9603</v>
      </c>
      <c r="G19" s="180"/>
      <c r="H19" t="s">
        <v>207</v>
      </c>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row>
    <row r="20" spans="1:38" ht="18" customHeight="1">
      <c r="A20" s="521" t="s">
        <v>208</v>
      </c>
      <c r="B20" s="522"/>
      <c r="C20" s="522"/>
      <c r="D20" s="523"/>
      <c r="E20" s="149" t="s">
        <v>209</v>
      </c>
      <c r="F20" s="147" t="str">
        <f t="shared" si="0"/>
        <v>P9_INPT_9606</v>
      </c>
      <c r="G20" s="180"/>
      <c r="H20" t="s">
        <v>210</v>
      </c>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row>
    <row r="21" spans="1:38" ht="18" customHeight="1">
      <c r="A21" s="521" t="s">
        <v>211</v>
      </c>
      <c r="B21" s="522"/>
      <c r="C21" s="522"/>
      <c r="D21" s="523"/>
      <c r="E21" s="149" t="s">
        <v>212</v>
      </c>
      <c r="F21" s="147" t="str">
        <f t="shared" si="0"/>
        <v>P9_INPT_9609</v>
      </c>
      <c r="G21" s="180"/>
      <c r="H21" t="s">
        <v>213</v>
      </c>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row>
    <row r="22" spans="1:38" ht="18" customHeight="1">
      <c r="A22" s="521" t="s">
        <v>214</v>
      </c>
      <c r="B22" s="522"/>
      <c r="C22" s="522"/>
      <c r="D22" s="523"/>
      <c r="E22" s="149" t="s">
        <v>215</v>
      </c>
      <c r="F22" s="147" t="str">
        <f t="shared" si="0"/>
        <v>P9_INPT_9612</v>
      </c>
      <c r="G22" s="180"/>
      <c r="H22" t="s">
        <v>216</v>
      </c>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row>
    <row r="23" spans="1:38" ht="18" customHeight="1">
      <c r="A23" s="521" t="s">
        <v>217</v>
      </c>
      <c r="B23" s="522"/>
      <c r="C23" s="522"/>
      <c r="D23" s="523"/>
      <c r="E23" s="149" t="s">
        <v>218</v>
      </c>
      <c r="F23" s="147" t="str">
        <f t="shared" si="0"/>
        <v>P9_INPT_9699</v>
      </c>
      <c r="G23" s="180"/>
      <c r="H23" t="s">
        <v>219</v>
      </c>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row>
    <row r="24" spans="1:38" ht="18" customHeight="1">
      <c r="A24" s="533" t="s">
        <v>220</v>
      </c>
      <c r="B24" s="534"/>
      <c r="C24" s="534"/>
      <c r="D24" s="535"/>
      <c r="E24" s="149"/>
      <c r="F24" s="147" t="str">
        <f t="shared" si="0"/>
        <v/>
      </c>
      <c r="G24" s="167"/>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296"/>
    </row>
    <row r="25" spans="1:38" ht="18" customHeight="1">
      <c r="A25" s="521" t="s">
        <v>221</v>
      </c>
      <c r="B25" s="522"/>
      <c r="C25" s="522"/>
      <c r="D25" s="523"/>
      <c r="E25" s="149" t="s">
        <v>222</v>
      </c>
      <c r="F25" s="147" t="str">
        <f t="shared" si="0"/>
        <v>P9_INPT_7303</v>
      </c>
      <c r="G25" s="180"/>
      <c r="H25" s="144" t="s">
        <v>223</v>
      </c>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row>
    <row r="26" spans="1:38" ht="18" customHeight="1">
      <c r="A26" s="521" t="s">
        <v>224</v>
      </c>
      <c r="B26" s="522"/>
      <c r="C26" s="522"/>
      <c r="D26" s="523"/>
      <c r="E26" s="149" t="s">
        <v>225</v>
      </c>
      <c r="F26" s="147" t="str">
        <f t="shared" si="0"/>
        <v>P9_INPT_7306</v>
      </c>
      <c r="G26" s="180"/>
      <c r="H26" s="144" t="s">
        <v>226</v>
      </c>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6"/>
    </row>
    <row r="27" spans="1:38" ht="18" customHeight="1">
      <c r="A27" s="521" t="s">
        <v>227</v>
      </c>
      <c r="B27" s="522"/>
      <c r="C27" s="522"/>
      <c r="D27" s="523"/>
      <c r="E27" s="149" t="s">
        <v>228</v>
      </c>
      <c r="F27" s="147" t="str">
        <f t="shared" si="0"/>
        <v>P9_INPT_7399</v>
      </c>
      <c r="G27" s="180"/>
      <c r="H27" s="144" t="s">
        <v>229</v>
      </c>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6"/>
    </row>
    <row r="28" spans="1:38" ht="18" customHeight="1">
      <c r="A28" s="533" t="s">
        <v>230</v>
      </c>
      <c r="B28" s="534"/>
      <c r="C28" s="534"/>
      <c r="D28" s="535"/>
      <c r="E28" s="149" t="s">
        <v>231</v>
      </c>
      <c r="F28" s="147" t="str">
        <f t="shared" si="0"/>
        <v>P9_INPT_2401</v>
      </c>
      <c r="G28" s="180"/>
      <c r="H28" s="144" t="s">
        <v>232</v>
      </c>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6"/>
      <c r="AL28" s="296"/>
    </row>
    <row r="29" spans="1:38" ht="18" customHeight="1">
      <c r="A29" s="533" t="s">
        <v>233</v>
      </c>
      <c r="B29" s="534"/>
      <c r="C29" s="534"/>
      <c r="D29" s="535"/>
      <c r="E29" s="149"/>
      <c r="F29" s="147" t="str">
        <f t="shared" si="0"/>
        <v/>
      </c>
      <c r="G29" s="167"/>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row>
    <row r="30" spans="1:38" ht="18" customHeight="1">
      <c r="A30" s="521" t="s">
        <v>234</v>
      </c>
      <c r="B30" s="522"/>
      <c r="C30" s="522"/>
      <c r="D30" s="523"/>
      <c r="E30" s="149" t="s">
        <v>235</v>
      </c>
      <c r="F30" s="147" t="str">
        <f t="shared" si="0"/>
        <v>P9_INPT_8602</v>
      </c>
      <c r="G30" s="180"/>
      <c r="H30" s="144" t="s">
        <v>236</v>
      </c>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6"/>
      <c r="AL30" s="296"/>
    </row>
    <row r="31" spans="1:38" ht="18" customHeight="1">
      <c r="A31" s="521" t="s">
        <v>237</v>
      </c>
      <c r="B31" s="522"/>
      <c r="C31" s="522"/>
      <c r="D31" s="523"/>
      <c r="E31" s="148" t="s">
        <v>238</v>
      </c>
      <c r="F31" s="147" t="str">
        <f t="shared" si="0"/>
        <v>P9_INPT_8603</v>
      </c>
      <c r="G31" s="180"/>
      <c r="H31" s="144" t="s">
        <v>239</v>
      </c>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6"/>
      <c r="AL31" s="296"/>
    </row>
    <row r="32" spans="1:38" ht="18" customHeight="1">
      <c r="A32" s="521" t="s">
        <v>240</v>
      </c>
      <c r="B32" s="522"/>
      <c r="C32" s="522"/>
      <c r="D32" s="523"/>
      <c r="E32" s="148" t="s">
        <v>241</v>
      </c>
      <c r="F32" s="147" t="str">
        <f t="shared" si="0"/>
        <v>P9_INPT_8604</v>
      </c>
      <c r="G32" s="180"/>
      <c r="H32" s="144" t="s">
        <v>242</v>
      </c>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row>
    <row r="33" spans="1:38" ht="18" customHeight="1">
      <c r="A33" s="521" t="s">
        <v>243</v>
      </c>
      <c r="B33" s="522"/>
      <c r="C33" s="522"/>
      <c r="D33" s="523"/>
      <c r="E33" s="148" t="s">
        <v>244</v>
      </c>
      <c r="F33" s="147" t="str">
        <f t="shared" si="0"/>
        <v>P9_INPT_8606</v>
      </c>
      <c r="G33" s="180"/>
      <c r="H33" s="144" t="s">
        <v>245</v>
      </c>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row>
    <row r="34" spans="1:38" ht="18" customHeight="1">
      <c r="A34" s="521" t="s">
        <v>246</v>
      </c>
      <c r="B34" s="522"/>
      <c r="C34" s="522"/>
      <c r="D34" s="523"/>
      <c r="E34" s="148" t="s">
        <v>247</v>
      </c>
      <c r="F34" s="147" t="str">
        <f t="shared" si="0"/>
        <v>P9_INPT_8609</v>
      </c>
      <c r="G34" s="180"/>
      <c r="H34" s="144" t="s">
        <v>248</v>
      </c>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row>
    <row r="35" spans="1:38" ht="18" customHeight="1">
      <c r="A35" s="521" t="s">
        <v>249</v>
      </c>
      <c r="B35" s="522"/>
      <c r="C35" s="522"/>
      <c r="D35" s="523"/>
      <c r="E35" s="148" t="s">
        <v>250</v>
      </c>
      <c r="F35" s="147" t="str">
        <f t="shared" si="0"/>
        <v>P9_INPT_8699</v>
      </c>
      <c r="G35" s="180"/>
      <c r="H35" s="144" t="s">
        <v>251</v>
      </c>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row>
    <row r="36" spans="1:38" ht="18" customHeight="1">
      <c r="A36" s="540" t="s">
        <v>252</v>
      </c>
      <c r="B36" s="541"/>
      <c r="C36" s="541"/>
      <c r="D36" s="542"/>
      <c r="E36" s="163" t="s">
        <v>253</v>
      </c>
      <c r="F36" s="164" t="str">
        <f t="shared" si="0"/>
        <v>P9_INPT_6399</v>
      </c>
      <c r="G36" s="180"/>
      <c r="H36" s="144" t="s">
        <v>254</v>
      </c>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6"/>
      <c r="AL36" s="296"/>
    </row>
    <row r="37" spans="1:38" ht="15.75">
      <c r="A37" s="514" t="s">
        <v>255</v>
      </c>
      <c r="B37" s="515"/>
      <c r="C37" s="515"/>
      <c r="D37" s="515"/>
      <c r="E37" s="515"/>
      <c r="F37" s="515"/>
      <c r="G37" s="51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row>
    <row r="38" spans="1:38">
      <c r="A38" s="517"/>
      <c r="B38" s="518"/>
      <c r="C38" s="518"/>
      <c r="D38" s="518"/>
      <c r="E38" s="518"/>
      <c r="F38" s="518"/>
      <c r="G38" s="519"/>
      <c r="H38" t="s">
        <v>256</v>
      </c>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6"/>
      <c r="AL38" s="296"/>
    </row>
    <row r="39" spans="1:38">
      <c r="A39" s="520"/>
      <c r="B39" s="518"/>
      <c r="C39" s="518"/>
      <c r="D39" s="518"/>
      <c r="E39" s="518"/>
      <c r="F39" s="518"/>
      <c r="G39" s="519"/>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6"/>
      <c r="AL39" s="296"/>
    </row>
    <row r="40" spans="1:38">
      <c r="A40" s="520"/>
      <c r="B40" s="518"/>
      <c r="C40" s="518"/>
      <c r="D40" s="518"/>
      <c r="E40" s="518"/>
      <c r="F40" s="518"/>
      <c r="G40" s="519"/>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row>
    <row r="41" spans="1:38">
      <c r="A41" s="298"/>
      <c r="B41" s="298"/>
      <c r="C41" s="298"/>
      <c r="D41" s="298"/>
      <c r="E41" s="298"/>
      <c r="F41" s="298"/>
      <c r="G41" s="298"/>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row>
    <row r="42" spans="1:38">
      <c r="A42" s="296"/>
      <c r="B42" s="296"/>
      <c r="C42" s="296"/>
      <c r="D42" s="296"/>
      <c r="E42" s="296"/>
      <c r="F42" s="296"/>
      <c r="G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6"/>
      <c r="AL42" s="296"/>
    </row>
    <row r="43" spans="1:38">
      <c r="A43" s="296"/>
      <c r="B43" s="296"/>
      <c r="C43" s="296"/>
      <c r="D43" s="296"/>
      <c r="E43" s="296"/>
      <c r="F43" s="296"/>
      <c r="G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6"/>
      <c r="AL43" s="296"/>
    </row>
    <row r="44" spans="1:38">
      <c r="A44" s="296"/>
      <c r="B44" s="296"/>
      <c r="C44" s="296"/>
      <c r="D44" s="296"/>
      <c r="E44" s="296"/>
      <c r="F44" s="296"/>
      <c r="G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row>
    <row r="45" spans="1:38">
      <c r="A45" s="296"/>
      <c r="B45" s="296"/>
      <c r="C45" s="296"/>
      <c r="D45" s="296"/>
      <c r="E45" s="296"/>
      <c r="F45" s="296"/>
      <c r="G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row>
    <row r="46" spans="1:38">
      <c r="A46" s="296"/>
      <c r="B46" s="296"/>
      <c r="C46" s="296"/>
      <c r="D46" s="296"/>
      <c r="E46" s="296"/>
      <c r="F46" s="296"/>
      <c r="G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6"/>
      <c r="AL46" s="296"/>
    </row>
    <row r="47" spans="1:38">
      <c r="A47" s="296"/>
      <c r="B47" s="296"/>
      <c r="C47" s="296"/>
      <c r="D47" s="296"/>
      <c r="E47" s="296"/>
      <c r="F47" s="296"/>
      <c r="G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row>
    <row r="48" spans="1:38">
      <c r="A48" s="296"/>
      <c r="B48" s="296"/>
      <c r="C48" s="296"/>
      <c r="D48" s="296"/>
      <c r="E48" s="296"/>
      <c r="F48" s="296"/>
      <c r="G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6"/>
      <c r="AL48" s="296"/>
    </row>
    <row r="49" spans="1:38">
      <c r="A49" s="296"/>
      <c r="B49" s="296"/>
      <c r="C49" s="296"/>
      <c r="D49" s="296"/>
      <c r="E49" s="296"/>
      <c r="F49" s="296"/>
      <c r="G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6"/>
      <c r="AL49" s="296"/>
    </row>
    <row r="50" spans="1:38">
      <c r="A50" s="296"/>
      <c r="B50" s="296"/>
      <c r="C50" s="296"/>
      <c r="D50" s="296"/>
      <c r="E50" s="296"/>
      <c r="F50" s="296"/>
      <c r="G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96"/>
      <c r="AL50" s="296"/>
    </row>
    <row r="51" spans="1:38">
      <c r="A51" s="296"/>
      <c r="B51" s="296"/>
      <c r="C51" s="296"/>
      <c r="D51" s="296"/>
      <c r="E51" s="296"/>
      <c r="F51" s="296"/>
      <c r="G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96"/>
      <c r="AL51" s="296"/>
    </row>
    <row r="52" spans="1:38">
      <c r="A52" s="296"/>
      <c r="B52" s="296"/>
      <c r="C52" s="296"/>
      <c r="D52" s="296"/>
      <c r="E52" s="296"/>
      <c r="F52" s="296"/>
      <c r="G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6"/>
      <c r="AL52" s="296"/>
    </row>
    <row r="53" spans="1:38">
      <c r="A53" s="296"/>
      <c r="B53" s="296"/>
      <c r="C53" s="296"/>
      <c r="D53" s="296"/>
      <c r="E53" s="296"/>
      <c r="F53" s="296"/>
      <c r="G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296"/>
      <c r="AL53" s="296"/>
    </row>
    <row r="54" spans="1:38">
      <c r="A54" s="296"/>
      <c r="B54" s="296"/>
      <c r="C54" s="296"/>
      <c r="D54" s="296"/>
      <c r="E54" s="296"/>
      <c r="F54" s="296"/>
      <c r="G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6"/>
      <c r="AL54" s="296"/>
    </row>
    <row r="55" spans="1:38">
      <c r="A55" s="296"/>
      <c r="B55" s="296"/>
      <c r="C55" s="296"/>
      <c r="D55" s="296"/>
      <c r="E55" s="296"/>
      <c r="F55" s="296"/>
      <c r="G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6"/>
      <c r="AL55" s="296"/>
    </row>
    <row r="56" spans="1:38">
      <c r="A56" s="296"/>
      <c r="B56" s="296"/>
      <c r="C56" s="296"/>
      <c r="D56" s="296"/>
      <c r="E56" s="296"/>
      <c r="F56" s="296"/>
      <c r="G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96"/>
      <c r="AL56" s="296"/>
    </row>
    <row r="57" spans="1:38">
      <c r="A57" s="296"/>
      <c r="B57" s="296"/>
      <c r="C57" s="296"/>
      <c r="D57" s="296"/>
      <c r="E57" s="296"/>
      <c r="F57" s="296"/>
      <c r="G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row>
    <row r="58" spans="1:38">
      <c r="A58" s="296"/>
      <c r="B58" s="296"/>
      <c r="C58" s="296"/>
      <c r="D58" s="296"/>
      <c r="E58" s="296"/>
      <c r="F58" s="296"/>
      <c r="G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6"/>
      <c r="AL58" s="296"/>
    </row>
    <row r="59" spans="1:38">
      <c r="A59" s="296"/>
      <c r="B59" s="296"/>
      <c r="C59" s="296"/>
      <c r="D59" s="296"/>
      <c r="E59" s="296"/>
      <c r="F59" s="296"/>
      <c r="G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96"/>
      <c r="AL59" s="296"/>
    </row>
    <row r="60" spans="1:38">
      <c r="A60" s="296"/>
      <c r="B60" s="296"/>
      <c r="C60" s="296"/>
      <c r="D60" s="296"/>
      <c r="E60" s="296"/>
      <c r="F60" s="296"/>
      <c r="G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6"/>
      <c r="AL60" s="296"/>
    </row>
    <row r="61" spans="1:38">
      <c r="A61" s="296"/>
      <c r="B61" s="296"/>
      <c r="C61" s="296"/>
      <c r="D61" s="296"/>
      <c r="E61" s="296"/>
      <c r="F61" s="296"/>
      <c r="G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6"/>
      <c r="AL61" s="296"/>
    </row>
    <row r="62" spans="1:38">
      <c r="A62" s="296"/>
      <c r="B62" s="296"/>
      <c r="C62" s="296"/>
      <c r="D62" s="296"/>
      <c r="E62" s="296"/>
      <c r="F62" s="296"/>
      <c r="G62" s="296"/>
      <c r="S62" s="296"/>
      <c r="T62" s="296"/>
      <c r="U62" s="296"/>
      <c r="V62" s="296"/>
      <c r="W62" s="296"/>
      <c r="X62" s="296"/>
      <c r="Y62" s="296"/>
      <c r="Z62" s="296"/>
      <c r="AA62" s="296"/>
      <c r="AB62" s="296"/>
      <c r="AC62" s="296"/>
      <c r="AD62" s="296"/>
      <c r="AE62" s="296"/>
      <c r="AF62" s="296"/>
      <c r="AG62" s="296"/>
      <c r="AH62" s="296"/>
      <c r="AI62" s="296"/>
      <c r="AJ62" s="296"/>
      <c r="AK62" s="296"/>
      <c r="AL62" s="296"/>
    </row>
    <row r="63" spans="1:38">
      <c r="A63" s="296"/>
      <c r="B63" s="296"/>
      <c r="C63" s="296"/>
      <c r="D63" s="296"/>
      <c r="E63" s="296"/>
      <c r="F63" s="296"/>
      <c r="G63" s="296"/>
    </row>
  </sheetData>
  <sheetProtection algorithmName="SHA-512" hashValue="Cx9+1CmoAX2j0Hd1n1Q5G401YQZNrRnnAnmu4SRBjcPHKpadif9+Zo5Fnc5iW+QUW6EyojlLQxtM7LS5q7wW7w==" saltValue="rEkHmGjyoN5FsWz7R4xdgg==" spinCount="100000" sheet="1" objects="1" scenarios="1"/>
  <protectedRanges>
    <protectedRange sqref="A38:G40 G12:G17 G19:G23 G25:G28 G30:G36" name="Range1"/>
  </protectedRanges>
  <mergeCells count="33">
    <mergeCell ref="A19:D19"/>
    <mergeCell ref="A20:D20"/>
    <mergeCell ref="A34:D34"/>
    <mergeCell ref="A35:D35"/>
    <mergeCell ref="A36:D36"/>
    <mergeCell ref="A27:D27"/>
    <mergeCell ref="A28:D28"/>
    <mergeCell ref="A29:D29"/>
    <mergeCell ref="A30:D30"/>
    <mergeCell ref="A31:D31"/>
    <mergeCell ref="A32:D32"/>
    <mergeCell ref="A33:D33"/>
    <mergeCell ref="A14:D14"/>
    <mergeCell ref="A15:D15"/>
    <mergeCell ref="A16:D16"/>
    <mergeCell ref="A17:D17"/>
    <mergeCell ref="A18:D18"/>
    <mergeCell ref="A37:G37"/>
    <mergeCell ref="A38:G40"/>
    <mergeCell ref="A21:D21"/>
    <mergeCell ref="A22:D22"/>
    <mergeCell ref="A5:G5"/>
    <mergeCell ref="A7:G7"/>
    <mergeCell ref="A9:G9"/>
    <mergeCell ref="A6:G6"/>
    <mergeCell ref="A23:D23"/>
    <mergeCell ref="A24:D24"/>
    <mergeCell ref="A25:D25"/>
    <mergeCell ref="A26:D26"/>
    <mergeCell ref="A10:G10"/>
    <mergeCell ref="A11:D11"/>
    <mergeCell ref="A12:D12"/>
    <mergeCell ref="A13:D13"/>
  </mergeCells>
  <dataValidations count="1">
    <dataValidation type="whole" allowBlank="1" showInputMessage="1" showErrorMessage="1" errorTitle="Validation Error" error="Value must be a whole number between 0 and 1,000,000,000" sqref="G12:G17 G19:G23 G25:G28 G30:G36" xr:uid="{00000000-0002-0000-0400-000000000000}">
      <formula1>0</formula1>
      <formula2>1000000000</formula2>
    </dataValidation>
  </dataValidations>
  <printOptions horizontalCentered="1"/>
  <pageMargins left="0.7" right="0.7" top="0.75" bottom="0.75" header="0.3" footer="0.3"/>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I24"/>
  <sheetViews>
    <sheetView showGridLines="0" showRowColHeaders="0" zoomScaleNormal="100" workbookViewId="0">
      <selection activeCell="E14" sqref="E14"/>
    </sheetView>
  </sheetViews>
  <sheetFormatPr defaultColWidth="9.140625" defaultRowHeight="15"/>
  <cols>
    <col min="1" max="1" width="78.5703125" customWidth="1"/>
    <col min="2" max="2" width="15.42578125" style="160" hidden="1" customWidth="1"/>
    <col min="3" max="3" width="8.7109375" customWidth="1"/>
    <col min="4" max="7" width="20.7109375" customWidth="1"/>
    <col min="8" max="8" width="13.28515625" customWidth="1"/>
    <col min="9" max="9" width="12.28515625" hidden="1" customWidth="1"/>
  </cols>
  <sheetData>
    <row r="1" spans="1:9" ht="20.25">
      <c r="A1" s="250"/>
      <c r="B1" s="267"/>
      <c r="C1" s="252"/>
      <c r="D1" s="252"/>
      <c r="E1" s="252"/>
      <c r="F1" s="252"/>
      <c r="G1" s="253" t="s">
        <v>1</v>
      </c>
    </row>
    <row r="2" spans="1:9" ht="20.25">
      <c r="A2" s="254"/>
      <c r="B2" s="268"/>
      <c r="C2" s="256"/>
      <c r="D2" s="256"/>
      <c r="E2" s="256"/>
      <c r="F2" s="256"/>
      <c r="G2" s="257" t="s">
        <v>513</v>
      </c>
    </row>
    <row r="3" spans="1:9" ht="20.25">
      <c r="A3" s="258"/>
      <c r="B3" s="269"/>
      <c r="C3" s="259"/>
      <c r="D3" s="259"/>
      <c r="E3" s="259"/>
      <c r="F3" s="259"/>
      <c r="G3" s="257" t="str">
        <f>Version</f>
        <v>Product No.:  2023.01</v>
      </c>
    </row>
    <row r="4" spans="1:9" ht="20.25">
      <c r="A4" s="258"/>
      <c r="B4" s="269"/>
      <c r="C4" s="259"/>
      <c r="D4" s="259"/>
      <c r="E4" s="259"/>
      <c r="F4" s="259"/>
      <c r="G4" s="257" t="s">
        <v>512</v>
      </c>
    </row>
    <row r="5" spans="1:9" ht="20.25">
      <c r="A5" s="448" t="s">
        <v>2</v>
      </c>
      <c r="B5" s="415"/>
      <c r="C5" s="415"/>
      <c r="D5" s="415"/>
      <c r="E5" s="415"/>
      <c r="F5" s="415"/>
      <c r="G5" s="449"/>
    </row>
    <row r="6" spans="1:9" ht="42" customHeight="1">
      <c r="A6" s="530" t="s">
        <v>516</v>
      </c>
      <c r="B6" s="531"/>
      <c r="C6" s="531"/>
      <c r="D6" s="531"/>
      <c r="E6" s="531"/>
      <c r="F6" s="531"/>
      <c r="G6" s="532"/>
    </row>
    <row r="7" spans="1:9" ht="39.75" customHeight="1">
      <c r="A7" s="550" t="s">
        <v>257</v>
      </c>
      <c r="B7" s="551"/>
      <c r="C7" s="551"/>
      <c r="D7" s="551"/>
      <c r="E7" s="551"/>
      <c r="F7" s="551"/>
      <c r="G7" s="552"/>
    </row>
    <row r="8" spans="1:9" ht="18">
      <c r="A8" s="260" t="str">
        <f>"REPORTING PERIOD:   Month: " &amp; month &amp; "   Year:  " &amp; year &amp; "    EIA ID NUMBER:  " &amp; id</f>
        <v xml:space="preserve">REPORTING PERIOD:   Month:    Year:      EIA ID NUMBER:  </v>
      </c>
      <c r="B8" s="261"/>
      <c r="C8" s="261"/>
      <c r="D8" s="264"/>
      <c r="E8" s="264"/>
      <c r="F8" s="264"/>
      <c r="G8" s="266"/>
    </row>
    <row r="9" spans="1:9" ht="36" customHeight="1">
      <c r="A9" s="553" t="s">
        <v>258</v>
      </c>
      <c r="B9" s="553"/>
      <c r="C9" s="553"/>
      <c r="D9" s="553"/>
      <c r="E9" s="553"/>
      <c r="F9" s="553"/>
      <c r="G9" s="553"/>
    </row>
    <row r="10" spans="1:9" ht="36" customHeight="1">
      <c r="A10" s="549" t="s">
        <v>259</v>
      </c>
      <c r="B10" s="549"/>
      <c r="C10" s="549"/>
      <c r="D10" s="549"/>
      <c r="E10" s="549"/>
      <c r="F10" s="549"/>
      <c r="G10" s="549"/>
    </row>
    <row r="11" spans="1:9" ht="75">
      <c r="A11" s="101" t="s">
        <v>260</v>
      </c>
      <c r="B11" s="154"/>
      <c r="C11" s="131" t="s">
        <v>261</v>
      </c>
      <c r="D11" s="284" t="s">
        <v>262</v>
      </c>
      <c r="E11" s="284" t="s">
        <v>263</v>
      </c>
      <c r="F11" s="284" t="s">
        <v>264</v>
      </c>
      <c r="G11" s="284" t="s">
        <v>265</v>
      </c>
    </row>
    <row r="12" spans="1:9" hidden="1">
      <c r="A12" s="282"/>
      <c r="B12" s="155"/>
      <c r="C12" s="114"/>
      <c r="D12" s="151" t="s">
        <v>266</v>
      </c>
      <c r="E12" s="151" t="s">
        <v>267</v>
      </c>
      <c r="F12" s="152" t="s">
        <v>65</v>
      </c>
      <c r="G12" s="151" t="s">
        <v>67</v>
      </c>
      <c r="H12" s="153" t="s">
        <v>68</v>
      </c>
      <c r="I12" s="153" t="s">
        <v>68</v>
      </c>
    </row>
    <row r="13" spans="1:9" hidden="1">
      <c r="A13" s="282"/>
      <c r="B13" s="155"/>
      <c r="C13" s="114"/>
      <c r="D13" s="151" t="s">
        <v>73</v>
      </c>
      <c r="E13" s="151" t="s">
        <v>72</v>
      </c>
      <c r="F13" s="152" t="s">
        <v>76</v>
      </c>
      <c r="G13" s="151" t="s">
        <v>78</v>
      </c>
      <c r="H13" s="153" t="s">
        <v>79</v>
      </c>
      <c r="I13" s="153" t="s">
        <v>79</v>
      </c>
    </row>
    <row r="14" spans="1:9" ht="18" customHeight="1">
      <c r="A14" s="132" t="s">
        <v>169</v>
      </c>
      <c r="B14" s="156" t="s">
        <v>268</v>
      </c>
      <c r="C14" s="133" t="s">
        <v>170</v>
      </c>
      <c r="D14" s="36"/>
      <c r="E14" s="190"/>
      <c r="F14" s="190"/>
      <c r="G14" s="190"/>
      <c r="I14" s="150" t="str">
        <f t="shared" ref="I14:I16" si="0">"P10A_" &amp; I$13 &amp; "_" &amp; $C14</f>
        <v>P10A_STKC_253</v>
      </c>
    </row>
    <row r="15" spans="1:9" ht="18" customHeight="1">
      <c r="A15" s="132" t="s">
        <v>269</v>
      </c>
      <c r="B15" s="156" t="s">
        <v>270</v>
      </c>
      <c r="C15" s="133" t="s">
        <v>271</v>
      </c>
      <c r="D15" s="36"/>
      <c r="E15" s="190"/>
      <c r="F15" s="190"/>
      <c r="G15" s="190"/>
      <c r="I15" s="150" t="str">
        <f t="shared" si="0"/>
        <v>P10A_STKC_634</v>
      </c>
    </row>
    <row r="16" spans="1:9" ht="18" customHeight="1">
      <c r="A16" s="134" t="s">
        <v>272</v>
      </c>
      <c r="B16" s="157" t="s">
        <v>273</v>
      </c>
      <c r="C16" s="124" t="s">
        <v>274</v>
      </c>
      <c r="D16" s="190"/>
      <c r="E16" s="36"/>
      <c r="F16" s="190"/>
      <c r="G16" s="190"/>
      <c r="I16" s="150" t="str">
        <f t="shared" si="0"/>
        <v>P10A_STKC_138</v>
      </c>
    </row>
    <row r="17" spans="1:9" ht="18" customHeight="1">
      <c r="A17" s="543" t="s">
        <v>275</v>
      </c>
      <c r="B17" s="544"/>
      <c r="C17" s="544"/>
      <c r="D17" s="544"/>
      <c r="E17" s="544"/>
      <c r="F17" s="544"/>
      <c r="G17" s="545"/>
    </row>
    <row r="18" spans="1:9" ht="18" customHeight="1">
      <c r="A18" s="546"/>
      <c r="B18" s="547"/>
      <c r="C18" s="547"/>
      <c r="D18" s="547"/>
      <c r="E18" s="547"/>
      <c r="F18" s="547"/>
      <c r="G18" s="548"/>
    </row>
    <row r="19" spans="1:9" ht="75">
      <c r="A19" s="101" t="s">
        <v>260</v>
      </c>
      <c r="B19" s="154"/>
      <c r="C19" s="131" t="s">
        <v>261</v>
      </c>
      <c r="D19" s="284" t="s">
        <v>262</v>
      </c>
      <c r="E19" s="284" t="s">
        <v>263</v>
      </c>
      <c r="F19" s="284" t="s">
        <v>264</v>
      </c>
      <c r="G19" s="284" t="s">
        <v>265</v>
      </c>
    </row>
    <row r="20" spans="1:9" ht="18" customHeight="1">
      <c r="A20" s="134" t="s">
        <v>276</v>
      </c>
      <c r="B20" s="157"/>
      <c r="C20" s="135"/>
      <c r="D20" s="36"/>
      <c r="E20" s="36"/>
      <c r="F20" s="36"/>
      <c r="G20" s="35"/>
    </row>
    <row r="21" spans="1:9" ht="18" customHeight="1">
      <c r="A21" s="136" t="s">
        <v>277</v>
      </c>
      <c r="B21" s="158" t="s">
        <v>278</v>
      </c>
      <c r="C21" s="133" t="s">
        <v>164</v>
      </c>
      <c r="D21" s="36"/>
      <c r="E21" s="190"/>
      <c r="F21" s="190"/>
      <c r="G21" s="190"/>
      <c r="I21" s="150" t="str">
        <f>"P10B_" &amp; I$13 &amp; "_" &amp; $C21</f>
        <v>P10B_STKC_141</v>
      </c>
    </row>
    <row r="22" spans="1:9" ht="18" customHeight="1">
      <c r="A22" s="137" t="s">
        <v>279</v>
      </c>
      <c r="B22" s="158" t="s">
        <v>280</v>
      </c>
      <c r="C22" s="133" t="s">
        <v>281</v>
      </c>
      <c r="D22" s="190"/>
      <c r="E22" s="36"/>
      <c r="F22" s="36"/>
      <c r="G22" s="36"/>
    </row>
    <row r="23" spans="1:9" ht="18" customHeight="1">
      <c r="A23" s="136" t="s">
        <v>282</v>
      </c>
      <c r="B23" s="158" t="s">
        <v>283</v>
      </c>
      <c r="C23" s="124" t="s">
        <v>284</v>
      </c>
      <c r="D23" s="190"/>
      <c r="E23" s="36"/>
      <c r="F23" s="36"/>
      <c r="G23" s="36"/>
    </row>
    <row r="24" spans="1:9" s="40" customFormat="1" ht="36" customHeight="1">
      <c r="A24" s="109" t="s">
        <v>285</v>
      </c>
      <c r="B24" s="159" t="s">
        <v>286</v>
      </c>
      <c r="C24" s="125" t="s">
        <v>287</v>
      </c>
      <c r="D24" s="190"/>
      <c r="E24" s="39"/>
      <c r="F24" s="39"/>
      <c r="G24" s="39"/>
    </row>
  </sheetData>
  <sheetProtection algorithmName="SHA-512" hashValue="RmYBRFDfJMXBZSblHnqWI+xIuN3Cne1RFvlzRxHChuf8CDjEzMTpOad2A17YM2G8rzpE58Q00VM8kPWnq253WA==" saltValue="n9lSCILHCot2ARx1Y6SVKg==" spinCount="100000" sheet="1" objects="1" scenarios="1"/>
  <protectedRanges>
    <protectedRange sqref="E14:G15 F16:G16 D16 D22:D24 E21:G21" name="Range1"/>
  </protectedRanges>
  <mergeCells count="6">
    <mergeCell ref="A17:G18"/>
    <mergeCell ref="A10:G10"/>
    <mergeCell ref="A5:G5"/>
    <mergeCell ref="A7:G7"/>
    <mergeCell ref="A9:G9"/>
    <mergeCell ref="A6:G6"/>
  </mergeCells>
  <dataValidations count="1">
    <dataValidation type="whole" allowBlank="1" showInputMessage="1" showErrorMessage="1" errorTitle="Validation Error" error="Value must be a whole number between 0 and 5,000,000" sqref="E14:G15 F16:G16 D16 D22:D24 E21:G21" xr:uid="{00000000-0002-0000-0500-000000000000}">
      <formula1>0</formula1>
      <formula2>5000000</formula2>
    </dataValidation>
  </dataValidations>
  <printOptions horizontalCentered="1" verticalCentered="1"/>
  <pageMargins left="0.25" right="0.25" top="0.25" bottom="0.25" header="0.3" footer="0.3"/>
  <pageSetup scale="78" orientation="landscape" r:id="rId1"/>
  <ignoredErrors>
    <ignoredError sqref="C14:C16 C21:C24"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O48"/>
  <sheetViews>
    <sheetView showRowColHeaders="0" zoomScaleNormal="100" workbookViewId="0">
      <selection activeCell="I13" sqref="I13"/>
    </sheetView>
  </sheetViews>
  <sheetFormatPr defaultColWidth="9.140625" defaultRowHeight="15"/>
  <cols>
    <col min="1" max="1" width="44" customWidth="1"/>
    <col min="2" max="2" width="19" customWidth="1"/>
    <col min="3" max="3" width="16.28515625" customWidth="1"/>
    <col min="4" max="4" width="8.140625" hidden="1" customWidth="1"/>
    <col min="5" max="5" width="17.42578125" customWidth="1"/>
    <col min="6" max="6" width="20.85546875" customWidth="1"/>
    <col min="7" max="7" width="1.140625" customWidth="1"/>
    <col min="8" max="8" width="32" hidden="1" customWidth="1"/>
    <col min="9" max="9" width="27.7109375" customWidth="1"/>
    <col min="10" max="10" width="2.5703125" hidden="1" customWidth="1"/>
  </cols>
  <sheetData>
    <row r="1" spans="1:41" ht="20.25">
      <c r="A1" s="250"/>
      <c r="B1" s="252"/>
      <c r="C1" s="252"/>
      <c r="D1" s="252"/>
      <c r="E1" s="252"/>
      <c r="F1" s="252"/>
      <c r="G1" s="252"/>
      <c r="H1" s="252"/>
      <c r="I1" s="253" t="s">
        <v>1</v>
      </c>
      <c r="K1" s="296"/>
      <c r="L1" s="296"/>
      <c r="M1" s="296"/>
      <c r="N1" s="296"/>
      <c r="O1" s="296"/>
      <c r="P1" s="296"/>
      <c r="Q1" s="296"/>
      <c r="R1" s="296"/>
      <c r="S1" s="296"/>
      <c r="T1" s="296"/>
      <c r="U1" s="296"/>
      <c r="V1" s="296"/>
      <c r="W1" s="296"/>
      <c r="X1" s="296"/>
      <c r="Y1" s="296"/>
      <c r="Z1" s="296"/>
      <c r="AA1" s="296"/>
      <c r="AB1" s="296"/>
      <c r="AC1" s="296"/>
      <c r="AD1" s="296"/>
      <c r="AE1" s="296"/>
      <c r="AF1" s="296"/>
      <c r="AG1" s="296"/>
      <c r="AH1" s="296"/>
      <c r="AI1" s="296"/>
      <c r="AJ1" s="296"/>
      <c r="AK1" s="296"/>
      <c r="AL1" s="296"/>
      <c r="AM1" s="296"/>
      <c r="AN1" s="296"/>
      <c r="AO1" s="296"/>
    </row>
    <row r="2" spans="1:41" ht="20.25">
      <c r="A2" s="254"/>
      <c r="B2" s="256"/>
      <c r="C2" s="256"/>
      <c r="D2" s="256"/>
      <c r="E2" s="256"/>
      <c r="F2" s="256"/>
      <c r="G2" s="256"/>
      <c r="H2" s="256"/>
      <c r="I2" s="257" t="s">
        <v>509</v>
      </c>
      <c r="K2" s="296"/>
      <c r="L2" s="296"/>
      <c r="M2" s="296"/>
      <c r="N2" s="296"/>
      <c r="O2" s="296"/>
      <c r="P2" s="296"/>
      <c r="Q2" s="296"/>
      <c r="R2" s="296"/>
      <c r="S2" s="296"/>
      <c r="T2" s="296"/>
      <c r="U2" s="296"/>
      <c r="V2" s="296"/>
      <c r="W2" s="296"/>
      <c r="X2" s="296"/>
      <c r="Y2" s="296"/>
      <c r="Z2" s="296"/>
      <c r="AA2" s="296"/>
      <c r="AB2" s="296"/>
      <c r="AC2" s="296"/>
      <c r="AD2" s="296"/>
      <c r="AE2" s="296"/>
      <c r="AF2" s="296"/>
      <c r="AG2" s="296"/>
      <c r="AH2" s="296"/>
      <c r="AI2" s="296"/>
      <c r="AJ2" s="296"/>
      <c r="AK2" s="296"/>
      <c r="AL2" s="296"/>
      <c r="AM2" s="296"/>
      <c r="AN2" s="296"/>
      <c r="AO2" s="296"/>
    </row>
    <row r="3" spans="1:41" ht="20.25">
      <c r="A3" s="258"/>
      <c r="B3" s="259"/>
      <c r="C3" s="259"/>
      <c r="D3" s="259"/>
      <c r="E3" s="259"/>
      <c r="F3" s="259"/>
      <c r="G3" s="259"/>
      <c r="H3" s="259"/>
      <c r="I3" s="257" t="str">
        <f>Version</f>
        <v>Product No.:  2023.01</v>
      </c>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row>
    <row r="4" spans="1:41" ht="20.25">
      <c r="A4" s="258"/>
      <c r="B4" s="259"/>
      <c r="C4" s="259"/>
      <c r="D4" s="259"/>
      <c r="E4" s="259"/>
      <c r="F4" s="259"/>
      <c r="G4" s="259"/>
      <c r="H4" s="259"/>
      <c r="I4" s="257" t="s">
        <v>512</v>
      </c>
      <c r="K4" s="296"/>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row>
    <row r="5" spans="1:41" ht="20.25">
      <c r="A5" s="448" t="s">
        <v>2</v>
      </c>
      <c r="B5" s="415"/>
      <c r="C5" s="415"/>
      <c r="D5" s="415"/>
      <c r="E5" s="415"/>
      <c r="F5" s="415"/>
      <c r="G5" s="415"/>
      <c r="H5" s="415"/>
      <c r="I5" s="449"/>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row>
    <row r="6" spans="1:41" ht="42" customHeight="1">
      <c r="A6" s="530" t="s">
        <v>516</v>
      </c>
      <c r="B6" s="531"/>
      <c r="C6" s="531"/>
      <c r="D6" s="531"/>
      <c r="E6" s="531"/>
      <c r="F6" s="531"/>
      <c r="G6" s="531"/>
      <c r="H6" s="531"/>
      <c r="I6" s="532"/>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row>
    <row r="7" spans="1:41" ht="20.25">
      <c r="A7" s="569" t="s">
        <v>288</v>
      </c>
      <c r="B7" s="570"/>
      <c r="C7" s="570"/>
      <c r="D7" s="570"/>
      <c r="E7" s="570"/>
      <c r="F7" s="570"/>
      <c r="G7" s="570"/>
      <c r="H7" s="570"/>
      <c r="I7" s="571"/>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row>
    <row r="8" spans="1:41" ht="18">
      <c r="A8" s="260" t="str">
        <f>"REPORTING PERIOD:   Month: " &amp; month &amp; "   Year:  " &amp; year &amp; "    EIA ID NUMBER:  " &amp; id</f>
        <v xml:space="preserve">REPORTING PERIOD:   Month:    Year:      EIA ID NUMBER:  </v>
      </c>
      <c r="B8" s="261"/>
      <c r="C8" s="261"/>
      <c r="D8" s="264"/>
      <c r="E8" s="264"/>
      <c r="F8" s="270"/>
      <c r="G8" s="264"/>
      <c r="H8" s="264"/>
      <c r="I8" s="26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row>
    <row r="9" spans="1:41" ht="75.75" customHeight="1">
      <c r="A9" s="572" t="s">
        <v>289</v>
      </c>
      <c r="B9" s="573"/>
      <c r="C9" s="573"/>
      <c r="D9" s="573"/>
      <c r="E9" s="573"/>
      <c r="F9" s="573"/>
      <c r="G9" s="573"/>
      <c r="H9" s="573"/>
      <c r="I9" s="574"/>
      <c r="K9" s="296"/>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row>
    <row r="10" spans="1:41" ht="26.25" customHeight="1">
      <c r="A10" s="288"/>
      <c r="B10" s="289"/>
      <c r="C10" s="289"/>
      <c r="D10" s="289"/>
      <c r="E10" s="289"/>
      <c r="F10" s="289"/>
      <c r="G10" s="289"/>
      <c r="H10" s="289"/>
      <c r="I10" s="290"/>
      <c r="K10" s="296"/>
      <c r="L10" s="296"/>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6"/>
    </row>
    <row r="11" spans="1:41" ht="21" customHeight="1">
      <c r="A11" s="288"/>
      <c r="B11" s="289"/>
      <c r="C11" s="289"/>
      <c r="D11" s="289"/>
      <c r="E11" s="289"/>
      <c r="F11" s="289"/>
      <c r="G11" s="289"/>
      <c r="H11" s="289"/>
      <c r="I11" s="290"/>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row>
    <row r="12" spans="1:41" ht="35.25" customHeight="1">
      <c r="A12" s="562" t="s">
        <v>290</v>
      </c>
      <c r="B12" s="563"/>
      <c r="C12" s="564"/>
      <c r="D12" s="286"/>
      <c r="E12" s="103" t="s">
        <v>44</v>
      </c>
      <c r="F12" s="575" t="s">
        <v>291</v>
      </c>
      <c r="G12" s="575"/>
      <c r="H12" s="291"/>
      <c r="I12" s="291" t="s">
        <v>292</v>
      </c>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row>
    <row r="13" spans="1:41" ht="41.1" customHeight="1">
      <c r="A13" s="565" t="s">
        <v>293</v>
      </c>
      <c r="B13" s="566"/>
      <c r="C13" s="567"/>
      <c r="D13" s="294"/>
      <c r="E13" s="121" t="s">
        <v>294</v>
      </c>
      <c r="F13" s="568" t="s">
        <v>295</v>
      </c>
      <c r="G13" s="568"/>
      <c r="H13" s="161" t="s">
        <v>296</v>
      </c>
      <c r="I13" s="295"/>
      <c r="J13" t="str">
        <f>"P11_USEL_" &amp;E13</f>
        <v>P11_USEL_105</v>
      </c>
      <c r="K13" s="296"/>
      <c r="L13" s="296"/>
      <c r="M13" s="296"/>
      <c r="N13" s="296"/>
      <c r="O13" s="296"/>
      <c r="P13" s="296"/>
      <c r="Q13" s="296"/>
      <c r="R13" s="296"/>
      <c r="S13" s="296"/>
      <c r="T13" s="296"/>
      <c r="U13" s="296"/>
      <c r="V13" s="296"/>
      <c r="W13" s="296"/>
      <c r="X13" s="296"/>
      <c r="Y13" s="296"/>
      <c r="Z13" s="296"/>
      <c r="AA13" s="296"/>
      <c r="AB13" s="296"/>
      <c r="AC13" s="296"/>
      <c r="AD13" s="296"/>
      <c r="AE13" s="296"/>
      <c r="AF13" s="296"/>
      <c r="AG13" s="296"/>
      <c r="AH13" s="296"/>
      <c r="AI13" s="296"/>
      <c r="AJ13" s="296"/>
      <c r="AK13" s="296"/>
      <c r="AL13" s="296"/>
      <c r="AM13" s="296"/>
      <c r="AN13" s="296"/>
      <c r="AO13" s="296"/>
    </row>
    <row r="14" spans="1:41" ht="18.75" customHeight="1">
      <c r="A14" s="565" t="s">
        <v>297</v>
      </c>
      <c r="B14" s="566"/>
      <c r="C14" s="567"/>
      <c r="D14" s="294"/>
      <c r="E14" s="121">
        <v>194</v>
      </c>
      <c r="F14" s="568" t="s">
        <v>295</v>
      </c>
      <c r="G14" s="568"/>
      <c r="H14" s="162" t="s">
        <v>298</v>
      </c>
      <c r="I14" s="295"/>
      <c r="J14" t="str">
        <f t="shared" ref="J14:J19" si="0">"P11_USEL_" &amp;E14</f>
        <v>P11_USEL_194</v>
      </c>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row>
    <row r="15" spans="1:41" ht="18" customHeight="1">
      <c r="A15" s="554" t="s">
        <v>299</v>
      </c>
      <c r="B15" s="555"/>
      <c r="C15" s="556"/>
      <c r="D15" s="287"/>
      <c r="E15" s="121" t="s">
        <v>300</v>
      </c>
      <c r="F15" s="568" t="s">
        <v>301</v>
      </c>
      <c r="G15" s="568"/>
      <c r="H15" s="161" t="s">
        <v>302</v>
      </c>
      <c r="I15" s="295"/>
      <c r="J15" t="str">
        <f t="shared" si="0"/>
        <v>P11_USEL_109</v>
      </c>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row>
    <row r="16" spans="1:41" ht="18" customHeight="1">
      <c r="A16" s="565" t="s">
        <v>303</v>
      </c>
      <c r="B16" s="566"/>
      <c r="C16" s="567"/>
      <c r="D16" s="294"/>
      <c r="E16" s="101">
        <v>254</v>
      </c>
      <c r="F16" s="568" t="s">
        <v>304</v>
      </c>
      <c r="G16" s="568"/>
      <c r="H16" s="161" t="s">
        <v>305</v>
      </c>
      <c r="I16" s="295"/>
      <c r="J16" t="str">
        <f t="shared" si="0"/>
        <v>P11_USEL_254</v>
      </c>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41" ht="18" customHeight="1">
      <c r="A17" s="554" t="s">
        <v>306</v>
      </c>
      <c r="B17" s="555"/>
      <c r="C17" s="556"/>
      <c r="D17" s="287"/>
      <c r="E17" s="121" t="s">
        <v>307</v>
      </c>
      <c r="F17" s="568" t="s">
        <v>308</v>
      </c>
      <c r="G17" s="568"/>
      <c r="H17" s="161" t="s">
        <v>309</v>
      </c>
      <c r="I17" s="295"/>
      <c r="J17" t="str">
        <f t="shared" si="0"/>
        <v>P11_USEL_114</v>
      </c>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row>
    <row r="18" spans="1:41" ht="18" customHeight="1">
      <c r="A18" s="554" t="s">
        <v>310</v>
      </c>
      <c r="B18" s="555"/>
      <c r="C18" s="556"/>
      <c r="D18" s="287"/>
      <c r="E18" s="121" t="s">
        <v>311</v>
      </c>
      <c r="F18" s="568" t="s">
        <v>312</v>
      </c>
      <c r="G18" s="568"/>
      <c r="H18" s="161" t="s">
        <v>313</v>
      </c>
      <c r="I18" s="295"/>
      <c r="J18" t="str">
        <f t="shared" si="0"/>
        <v>P11_USEL_113</v>
      </c>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row>
    <row r="19" spans="1:41" ht="18" customHeight="1">
      <c r="A19" s="554" t="s">
        <v>314</v>
      </c>
      <c r="B19" s="555"/>
      <c r="C19" s="556"/>
      <c r="D19" s="287"/>
      <c r="E19" s="101">
        <v>889</v>
      </c>
      <c r="F19" s="568" t="s">
        <v>312</v>
      </c>
      <c r="G19" s="568"/>
      <c r="H19" s="162" t="s">
        <v>315</v>
      </c>
      <c r="I19" s="295"/>
      <c r="J19" t="str">
        <f t="shared" si="0"/>
        <v>P11_USEL_889</v>
      </c>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row>
    <row r="20" spans="1:41" ht="18" customHeight="1">
      <c r="A20" s="557"/>
      <c r="B20" s="558"/>
      <c r="C20" s="558"/>
      <c r="D20" s="558"/>
      <c r="E20" s="558"/>
      <c r="F20" s="558"/>
      <c r="G20" s="558"/>
      <c r="H20" s="558"/>
      <c r="I20" s="559"/>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row>
    <row r="21" spans="1:41" ht="35.25" customHeight="1">
      <c r="A21" s="562" t="s">
        <v>316</v>
      </c>
      <c r="B21" s="563"/>
      <c r="C21" s="564"/>
      <c r="D21" s="286"/>
      <c r="E21" s="103" t="s">
        <v>44</v>
      </c>
      <c r="F21" s="562" t="s">
        <v>317</v>
      </c>
      <c r="G21" s="564"/>
      <c r="H21" s="292"/>
      <c r="I21" s="286" t="s">
        <v>292</v>
      </c>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row>
    <row r="22" spans="1:41" ht="18" customHeight="1">
      <c r="A22" s="554" t="s">
        <v>318</v>
      </c>
      <c r="B22" s="555"/>
      <c r="C22" s="556"/>
      <c r="D22" s="287"/>
      <c r="E22" s="121" t="s">
        <v>319</v>
      </c>
      <c r="F22" s="560" t="s">
        <v>295</v>
      </c>
      <c r="G22" s="561"/>
      <c r="H22" s="293" t="s">
        <v>320</v>
      </c>
      <c r="I22" s="295"/>
      <c r="J22" t="str">
        <f t="shared" ref="J22:J23" si="1">"P11_USEL_" &amp;E22</f>
        <v>P11_USEL_107</v>
      </c>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296"/>
      <c r="AL22" s="296"/>
      <c r="AM22" s="296"/>
      <c r="AN22" s="296"/>
      <c r="AO22" s="296"/>
    </row>
    <row r="23" spans="1:41" ht="18" customHeight="1">
      <c r="A23" s="554" t="s">
        <v>321</v>
      </c>
      <c r="B23" s="555"/>
      <c r="C23" s="556"/>
      <c r="D23" s="287"/>
      <c r="E23" s="121" t="s">
        <v>322</v>
      </c>
      <c r="F23" s="560" t="s">
        <v>295</v>
      </c>
      <c r="G23" s="561"/>
      <c r="H23" s="293" t="s">
        <v>323</v>
      </c>
      <c r="I23" s="295"/>
      <c r="J23" t="str">
        <f t="shared" si="1"/>
        <v>P11_USEL_091</v>
      </c>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296"/>
      <c r="AL23" s="296"/>
      <c r="AM23" s="296"/>
      <c r="AN23" s="296"/>
      <c r="AO23" s="296"/>
    </row>
    <row r="24" spans="1:41">
      <c r="A24" s="296"/>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c r="AL24" s="296"/>
      <c r="AM24" s="296"/>
      <c r="AN24" s="296"/>
      <c r="AO24" s="296"/>
    </row>
    <row r="25" spans="1:41">
      <c r="A25" s="296"/>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c r="AM25" s="296"/>
      <c r="AN25" s="296"/>
      <c r="AO25" s="296"/>
    </row>
    <row r="26" spans="1:41">
      <c r="A26" s="296"/>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6"/>
      <c r="AL26" s="296"/>
      <c r="AM26" s="296"/>
      <c r="AN26" s="296"/>
      <c r="AO26" s="296"/>
    </row>
    <row r="27" spans="1:41">
      <c r="A27" s="296"/>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6"/>
      <c r="AL27" s="296"/>
      <c r="AM27" s="296"/>
      <c r="AN27" s="296"/>
      <c r="AO27" s="296"/>
    </row>
    <row r="28" spans="1:41">
      <c r="A28" s="296"/>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296"/>
      <c r="AL28" s="296"/>
      <c r="AM28" s="296"/>
      <c r="AN28" s="296"/>
      <c r="AO28" s="296"/>
    </row>
    <row r="29" spans="1:41">
      <c r="A29" s="296"/>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296"/>
      <c r="AL29" s="296"/>
      <c r="AM29" s="296"/>
      <c r="AN29" s="296"/>
      <c r="AO29" s="296"/>
    </row>
    <row r="30" spans="1:41">
      <c r="A30" s="296"/>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6"/>
      <c r="AL30" s="296"/>
      <c r="AM30" s="296"/>
      <c r="AN30" s="296"/>
      <c r="AO30" s="296"/>
    </row>
    <row r="31" spans="1:41">
      <c r="A31" s="296"/>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6"/>
      <c r="AL31" s="296"/>
      <c r="AM31" s="296"/>
      <c r="AN31" s="296"/>
      <c r="AO31" s="296"/>
    </row>
    <row r="32" spans="1:41">
      <c r="A32" s="296"/>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6"/>
      <c r="AL32" s="296"/>
      <c r="AM32" s="296"/>
      <c r="AN32" s="296"/>
      <c r="AO32" s="296"/>
    </row>
    <row r="33" spans="1:41">
      <c r="A33" s="296"/>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96"/>
      <c r="AL33" s="296"/>
      <c r="AM33" s="296"/>
      <c r="AN33" s="296"/>
      <c r="AO33" s="296"/>
    </row>
    <row r="34" spans="1:41">
      <c r="A34" s="296"/>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6"/>
      <c r="AL34" s="296"/>
      <c r="AM34" s="296"/>
      <c r="AN34" s="296"/>
      <c r="AO34" s="296"/>
    </row>
    <row r="35" spans="1:41">
      <c r="A35" s="296"/>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6"/>
      <c r="AL35" s="296"/>
      <c r="AM35" s="296"/>
      <c r="AN35" s="296"/>
      <c r="AO35" s="296"/>
    </row>
    <row r="36" spans="1:41">
      <c r="A36" s="296"/>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6"/>
      <c r="AL36" s="296"/>
      <c r="AM36" s="296"/>
      <c r="AN36" s="296"/>
      <c r="AO36" s="296"/>
    </row>
    <row r="37" spans="1:41">
      <c r="A37" s="296"/>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c r="AM37" s="296"/>
      <c r="AN37" s="296"/>
      <c r="AO37" s="296"/>
    </row>
    <row r="38" spans="1:41">
      <c r="A38" s="296"/>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6"/>
      <c r="AL38" s="296"/>
      <c r="AM38" s="296"/>
      <c r="AN38" s="296"/>
      <c r="AO38" s="296"/>
    </row>
    <row r="39" spans="1:41">
      <c r="A39" s="296"/>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296"/>
      <c r="AL39" s="296"/>
      <c r="AM39" s="296"/>
      <c r="AN39" s="296"/>
      <c r="AO39" s="296"/>
    </row>
    <row r="40" spans="1:41">
      <c r="A40" s="296"/>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6"/>
      <c r="AL40" s="296"/>
      <c r="AM40" s="296"/>
      <c r="AN40" s="296"/>
      <c r="AO40" s="296"/>
    </row>
    <row r="41" spans="1:41">
      <c r="A41" s="296"/>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c r="AM41" s="296"/>
      <c r="AN41" s="296"/>
      <c r="AO41" s="296"/>
    </row>
    <row r="42" spans="1:41">
      <c r="A42" s="296"/>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6"/>
      <c r="AL42" s="296"/>
      <c r="AM42" s="296"/>
      <c r="AN42" s="296"/>
      <c r="AO42" s="296"/>
    </row>
    <row r="43" spans="1:41">
      <c r="A43" s="296"/>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6"/>
      <c r="AL43" s="296"/>
      <c r="AM43" s="296"/>
      <c r="AN43" s="296"/>
      <c r="AO43" s="296"/>
    </row>
    <row r="44" spans="1:41">
      <c r="A44" s="296"/>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c r="AM44" s="296"/>
      <c r="AN44" s="296"/>
      <c r="AO44" s="296"/>
    </row>
    <row r="45" spans="1:41">
      <c r="A45" s="296"/>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6"/>
      <c r="AL45" s="296"/>
      <c r="AM45" s="296"/>
      <c r="AN45" s="296"/>
      <c r="AO45" s="296"/>
    </row>
    <row r="46" spans="1:41">
      <c r="A46" s="296"/>
      <c r="B46" s="296"/>
      <c r="C46" s="296"/>
      <c r="D46" s="296"/>
      <c r="E46" s="296"/>
      <c r="F46" s="296"/>
      <c r="G46" s="296"/>
      <c r="H46" s="296"/>
      <c r="I46" s="296"/>
      <c r="J46" s="296"/>
      <c r="K46" s="296"/>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6"/>
      <c r="AI46" s="296"/>
      <c r="AJ46" s="296"/>
      <c r="AK46" s="296"/>
      <c r="AL46" s="296"/>
      <c r="AM46" s="296"/>
      <c r="AN46" s="296"/>
      <c r="AO46" s="296"/>
    </row>
    <row r="47" spans="1:41">
      <c r="A47" s="296"/>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c r="AM47" s="296"/>
      <c r="AN47" s="296"/>
      <c r="AO47" s="296"/>
    </row>
    <row r="48" spans="1:41">
      <c r="Q48" s="296"/>
      <c r="R48" s="296"/>
      <c r="S48" s="296"/>
      <c r="T48" s="296"/>
      <c r="U48" s="296"/>
      <c r="V48" s="296"/>
      <c r="W48" s="296"/>
      <c r="X48" s="296"/>
      <c r="Y48" s="296"/>
      <c r="Z48" s="296"/>
      <c r="AA48" s="296"/>
      <c r="AB48" s="296"/>
      <c r="AC48" s="296"/>
      <c r="AD48" s="296"/>
      <c r="AE48" s="296"/>
      <c r="AF48" s="296"/>
      <c r="AG48" s="296"/>
      <c r="AH48" s="296"/>
      <c r="AI48" s="296"/>
      <c r="AJ48" s="296"/>
      <c r="AK48" s="296"/>
      <c r="AL48" s="296"/>
      <c r="AM48" s="296"/>
      <c r="AN48" s="296"/>
      <c r="AO48" s="296"/>
    </row>
  </sheetData>
  <sheetProtection algorithmName="SHA-512" hashValue="iIFu+L001DRbcEMGKZgidsvppjzchtikFiY/cKV5dF+k/CH0XXZooNPUjDR9eo4pbmWs/ZNSQp0zBbD8nm25JQ==" saltValue="XZu9uoO3y+zgoF9i1S25Rg==" spinCount="100000" sheet="1" objects="1" scenarios="1"/>
  <protectedRanges>
    <protectedRange sqref="I13:I19 I22:I23" name="Range1"/>
  </protectedRanges>
  <mergeCells count="27">
    <mergeCell ref="A5:I5"/>
    <mergeCell ref="A7:I7"/>
    <mergeCell ref="F18:G18"/>
    <mergeCell ref="F21:G21"/>
    <mergeCell ref="A18:C18"/>
    <mergeCell ref="A19:C19"/>
    <mergeCell ref="A9:I9"/>
    <mergeCell ref="F15:G15"/>
    <mergeCell ref="F16:G16"/>
    <mergeCell ref="A6:I6"/>
    <mergeCell ref="F12:G12"/>
    <mergeCell ref="A15:C15"/>
    <mergeCell ref="A21:C21"/>
    <mergeCell ref="A23:C23"/>
    <mergeCell ref="A20:I20"/>
    <mergeCell ref="F23:G23"/>
    <mergeCell ref="A12:C12"/>
    <mergeCell ref="A13:C13"/>
    <mergeCell ref="A16:C16"/>
    <mergeCell ref="A17:C17"/>
    <mergeCell ref="F17:G17"/>
    <mergeCell ref="A14:C14"/>
    <mergeCell ref="F13:G13"/>
    <mergeCell ref="F14:G14"/>
    <mergeCell ref="F19:G19"/>
    <mergeCell ref="F22:G22"/>
    <mergeCell ref="A22:C22"/>
  </mergeCells>
  <dataValidations count="1">
    <dataValidation type="whole" operator="greaterThanOrEqual" allowBlank="1" showErrorMessage="1" errorTitle="Validation Error" error="Value must be a whole number greater than or equal to 0" sqref="I13:I19 I22:I23" xr:uid="{00000000-0002-0000-0600-000000000000}">
      <formula1>0</formula1>
    </dataValidation>
  </dataValidations>
  <pageMargins left="0.7" right="0.7" top="0.75" bottom="0.75" header="0.3" footer="0.3"/>
  <pageSetup scale="83" orientation="landscape" r:id="rId1"/>
  <ignoredErrors>
    <ignoredError sqref="E13 E15 E17:E18 E22:E23" numberStoredAsText="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2:J121"/>
  <sheetViews>
    <sheetView topLeftCell="A65" workbookViewId="0">
      <selection activeCell="G82" sqref="G82"/>
    </sheetView>
  </sheetViews>
  <sheetFormatPr defaultRowHeight="15"/>
  <cols>
    <col min="3" max="3" width="29.42578125" customWidth="1"/>
    <col min="4" max="4" width="11.85546875" customWidth="1"/>
    <col min="5" max="5" width="19" customWidth="1"/>
    <col min="6" max="6" width="31.85546875" customWidth="1"/>
    <col min="7" max="7" width="19" customWidth="1"/>
    <col min="8" max="8" width="19.42578125" customWidth="1"/>
    <col min="9" max="9" width="28.5703125" customWidth="1"/>
  </cols>
  <sheetData>
    <row r="2" spans="2:10">
      <c r="E2" t="s">
        <v>324</v>
      </c>
    </row>
    <row r="3" spans="2:10" ht="24">
      <c r="B3" s="213" t="s">
        <v>325</v>
      </c>
      <c r="C3" s="213" t="s">
        <v>326</v>
      </c>
      <c r="D3" s="213" t="s">
        <v>327</v>
      </c>
      <c r="E3" s="212" t="s">
        <v>328</v>
      </c>
      <c r="F3" s="213" t="s">
        <v>329</v>
      </c>
      <c r="G3" t="s">
        <v>330</v>
      </c>
    </row>
    <row r="4" spans="2:10" ht="15.75">
      <c r="B4" s="213"/>
      <c r="C4" s="213"/>
      <c r="D4" s="213"/>
      <c r="E4" s="218"/>
      <c r="F4" s="218"/>
    </row>
    <row r="5" spans="2:10" ht="15.75">
      <c r="B5" s="217">
        <v>75</v>
      </c>
      <c r="C5" s="218" t="s">
        <v>331</v>
      </c>
      <c r="D5" s="217">
        <v>1</v>
      </c>
      <c r="E5" s="217">
        <v>1426</v>
      </c>
      <c r="F5" s="218" t="s">
        <v>332</v>
      </c>
      <c r="G5">
        <v>1</v>
      </c>
    </row>
    <row r="6" spans="2:10" ht="15.75">
      <c r="B6" s="217">
        <v>75</v>
      </c>
      <c r="C6" s="218" t="s">
        <v>331</v>
      </c>
      <c r="D6" s="217">
        <v>2</v>
      </c>
      <c r="E6" s="217">
        <v>1427</v>
      </c>
      <c r="F6" s="218" t="s">
        <v>333</v>
      </c>
      <c r="G6">
        <v>2</v>
      </c>
    </row>
    <row r="7" spans="2:10" ht="15.75">
      <c r="B7" s="217">
        <v>75</v>
      </c>
      <c r="C7" s="218" t="s">
        <v>331</v>
      </c>
      <c r="D7" s="217">
        <v>3</v>
      </c>
      <c r="E7" s="217">
        <v>1428</v>
      </c>
      <c r="F7" s="218" t="s">
        <v>334</v>
      </c>
      <c r="G7">
        <v>3</v>
      </c>
    </row>
    <row r="8" spans="2:10" ht="15.75">
      <c r="B8" s="217">
        <v>75</v>
      </c>
      <c r="C8" s="218" t="s">
        <v>331</v>
      </c>
      <c r="D8" s="217">
        <v>4</v>
      </c>
      <c r="E8" s="217">
        <v>1429</v>
      </c>
      <c r="F8" s="218" t="s">
        <v>335</v>
      </c>
      <c r="G8">
        <v>4</v>
      </c>
    </row>
    <row r="9" spans="2:10" ht="15.75">
      <c r="B9" s="217">
        <v>75</v>
      </c>
      <c r="C9" s="218" t="s">
        <v>331</v>
      </c>
      <c r="D9" s="217">
        <v>5</v>
      </c>
      <c r="E9" s="217">
        <v>1430</v>
      </c>
      <c r="F9" s="218" t="s">
        <v>336</v>
      </c>
      <c r="G9">
        <v>5</v>
      </c>
    </row>
    <row r="11" spans="2:10">
      <c r="D11" s="214" t="s">
        <v>337</v>
      </c>
      <c r="E11" s="214"/>
      <c r="F11" s="214"/>
      <c r="H11" t="s">
        <v>338</v>
      </c>
    </row>
    <row r="12" spans="2:10">
      <c r="D12" s="214" t="s">
        <v>339</v>
      </c>
      <c r="E12" s="214" t="s">
        <v>340</v>
      </c>
      <c r="F12" s="214"/>
      <c r="H12" t="s">
        <v>339</v>
      </c>
    </row>
    <row r="13" spans="2:10" ht="15.75">
      <c r="D13" s="215"/>
      <c r="E13" s="216" t="s">
        <v>341</v>
      </c>
      <c r="F13" s="216"/>
      <c r="H13" s="210"/>
    </row>
    <row r="14" spans="2:10" ht="15.75">
      <c r="D14" s="215" t="s">
        <v>342</v>
      </c>
      <c r="E14" s="216" t="s">
        <v>343</v>
      </c>
      <c r="F14" s="216"/>
      <c r="H14" s="210" t="s">
        <v>344</v>
      </c>
      <c r="J14" s="210"/>
    </row>
    <row r="15" spans="2:10" ht="15.75">
      <c r="D15" s="215" t="s">
        <v>344</v>
      </c>
      <c r="E15" s="216" t="s">
        <v>345</v>
      </c>
      <c r="F15" s="216"/>
      <c r="H15" s="210" t="s">
        <v>342</v>
      </c>
      <c r="J15" s="210"/>
    </row>
    <row r="16" spans="2:10" ht="15.75">
      <c r="D16" s="215" t="s">
        <v>346</v>
      </c>
      <c r="E16" s="216" t="s">
        <v>347</v>
      </c>
      <c r="F16" s="216"/>
      <c r="H16" s="210" t="s">
        <v>348</v>
      </c>
      <c r="J16" s="210"/>
    </row>
    <row r="17" spans="4:10" ht="15.75">
      <c r="D17" s="215" t="s">
        <v>348</v>
      </c>
      <c r="E17" s="216" t="s">
        <v>349</v>
      </c>
      <c r="F17" s="216"/>
      <c r="H17" s="210" t="s">
        <v>346</v>
      </c>
      <c r="J17" s="210"/>
    </row>
    <row r="18" spans="4:10" ht="15.75">
      <c r="D18" s="215" t="s">
        <v>350</v>
      </c>
      <c r="E18" s="216" t="s">
        <v>351</v>
      </c>
      <c r="F18" s="216"/>
      <c r="H18" s="210" t="s">
        <v>350</v>
      </c>
      <c r="J18" s="210"/>
    </row>
    <row r="19" spans="4:10" ht="15.75">
      <c r="D19" s="215" t="s">
        <v>352</v>
      </c>
      <c r="E19" s="216" t="s">
        <v>353</v>
      </c>
      <c r="F19" s="216"/>
      <c r="H19" s="210" t="s">
        <v>352</v>
      </c>
      <c r="J19" s="210"/>
    </row>
    <row r="20" spans="4:10" ht="15.75">
      <c r="D20" s="215" t="s">
        <v>354</v>
      </c>
      <c r="E20" s="216" t="s">
        <v>355</v>
      </c>
      <c r="F20" s="216"/>
      <c r="H20" s="210" t="s">
        <v>354</v>
      </c>
      <c r="J20" s="210"/>
    </row>
    <row r="21" spans="4:10" ht="15.75">
      <c r="D21" s="215" t="s">
        <v>356</v>
      </c>
      <c r="E21" s="216" t="s">
        <v>357</v>
      </c>
      <c r="F21" s="216"/>
      <c r="H21" s="210" t="s">
        <v>356</v>
      </c>
      <c r="J21" s="210"/>
    </row>
    <row r="22" spans="4:10" ht="15.75">
      <c r="D22" s="215" t="s">
        <v>358</v>
      </c>
      <c r="E22" s="216" t="s">
        <v>359</v>
      </c>
      <c r="F22" s="216"/>
      <c r="H22" s="210" t="s">
        <v>360</v>
      </c>
      <c r="J22" s="210"/>
    </row>
    <row r="23" spans="4:10" ht="15.75">
      <c r="D23" s="215" t="s">
        <v>360</v>
      </c>
      <c r="E23" s="216" t="s">
        <v>361</v>
      </c>
      <c r="F23" s="216"/>
      <c r="H23" s="210" t="s">
        <v>358</v>
      </c>
      <c r="J23" s="210"/>
    </row>
    <row r="24" spans="4:10" ht="15.75">
      <c r="D24" s="215" t="s">
        <v>362</v>
      </c>
      <c r="E24" s="216" t="s">
        <v>363</v>
      </c>
      <c r="F24" s="216"/>
      <c r="H24" s="210" t="s">
        <v>362</v>
      </c>
      <c r="J24" s="210"/>
    </row>
    <row r="25" spans="4:10" ht="15.75">
      <c r="D25" s="215" t="s">
        <v>364</v>
      </c>
      <c r="E25" s="216" t="s">
        <v>365</v>
      </c>
      <c r="F25" s="216"/>
      <c r="H25" s="210" t="s">
        <v>364</v>
      </c>
      <c r="J25" s="210"/>
    </row>
    <row r="26" spans="4:10" ht="15.75">
      <c r="D26" s="215" t="s">
        <v>366</v>
      </c>
      <c r="E26" s="216" t="s">
        <v>367</v>
      </c>
      <c r="F26" s="216"/>
      <c r="H26" s="210" t="s">
        <v>366</v>
      </c>
      <c r="J26" s="210"/>
    </row>
    <row r="27" spans="4:10" ht="15.75">
      <c r="D27" s="215" t="s">
        <v>368</v>
      </c>
      <c r="E27" s="216" t="s">
        <v>369</v>
      </c>
      <c r="F27" s="216"/>
      <c r="H27" s="210" t="s">
        <v>370</v>
      </c>
      <c r="J27" s="210"/>
    </row>
    <row r="28" spans="4:10" ht="15.75">
      <c r="D28" s="215" t="s">
        <v>371</v>
      </c>
      <c r="E28" s="216" t="s">
        <v>372</v>
      </c>
      <c r="F28" s="216"/>
      <c r="H28" s="210" t="s">
        <v>368</v>
      </c>
      <c r="J28" s="210"/>
    </row>
    <row r="29" spans="4:10" ht="15.75">
      <c r="D29" s="215" t="s">
        <v>373</v>
      </c>
      <c r="E29" s="216" t="s">
        <v>374</v>
      </c>
      <c r="F29" s="216"/>
      <c r="H29" s="210" t="s">
        <v>371</v>
      </c>
      <c r="J29" s="210"/>
    </row>
    <row r="30" spans="4:10" ht="15.75">
      <c r="D30" s="215" t="s">
        <v>370</v>
      </c>
      <c r="E30" s="216" t="s">
        <v>375</v>
      </c>
      <c r="F30" s="216"/>
      <c r="H30" s="210" t="s">
        <v>373</v>
      </c>
      <c r="J30" s="210"/>
    </row>
    <row r="31" spans="4:10" ht="15.75">
      <c r="D31" s="215" t="s">
        <v>376</v>
      </c>
      <c r="E31" s="216" t="s">
        <v>377</v>
      </c>
      <c r="F31" s="216"/>
      <c r="H31" s="210" t="s">
        <v>376</v>
      </c>
      <c r="J31" s="210"/>
    </row>
    <row r="32" spans="4:10" ht="15.75">
      <c r="D32" s="215" t="s">
        <v>378</v>
      </c>
      <c r="E32" s="216" t="s">
        <v>379</v>
      </c>
      <c r="F32" s="216"/>
      <c r="H32" s="210" t="s">
        <v>378</v>
      </c>
      <c r="J32" s="210"/>
    </row>
    <row r="33" spans="4:10" ht="15.75">
      <c r="D33" s="215" t="s">
        <v>380</v>
      </c>
      <c r="E33" s="216" t="s">
        <v>381</v>
      </c>
      <c r="F33" s="216"/>
      <c r="H33" s="210" t="s">
        <v>380</v>
      </c>
      <c r="J33" s="210"/>
    </row>
    <row r="34" spans="4:10" ht="15.75">
      <c r="D34" s="215" t="s">
        <v>382</v>
      </c>
      <c r="E34" s="216" t="s">
        <v>383</v>
      </c>
      <c r="F34" s="216"/>
      <c r="H34" s="210" t="s">
        <v>384</v>
      </c>
      <c r="J34" s="210"/>
    </row>
    <row r="35" spans="4:10" ht="15.75">
      <c r="D35" s="215" t="s">
        <v>385</v>
      </c>
      <c r="E35" s="216" t="s">
        <v>386</v>
      </c>
      <c r="F35" s="216"/>
      <c r="H35" s="210" t="s">
        <v>385</v>
      </c>
      <c r="J35" s="210"/>
    </row>
    <row r="36" spans="4:10" ht="15.75">
      <c r="D36" s="215" t="s">
        <v>384</v>
      </c>
      <c r="E36" s="216" t="s">
        <v>387</v>
      </c>
      <c r="F36" s="216"/>
      <c r="H36" s="210" t="s">
        <v>382</v>
      </c>
      <c r="J36" s="210"/>
    </row>
    <row r="37" spans="4:10" ht="15.75">
      <c r="D37" s="215" t="s">
        <v>388</v>
      </c>
      <c r="E37" s="216" t="s">
        <v>389</v>
      </c>
      <c r="F37" s="216"/>
      <c r="H37" s="210" t="s">
        <v>388</v>
      </c>
      <c r="J37" s="210"/>
    </row>
    <row r="38" spans="4:10" ht="15.75">
      <c r="D38" s="215" t="s">
        <v>390</v>
      </c>
      <c r="E38" s="216" t="s">
        <v>391</v>
      </c>
      <c r="F38" s="216"/>
      <c r="H38" s="210" t="s">
        <v>390</v>
      </c>
      <c r="J38" s="210"/>
    </row>
    <row r="39" spans="4:10" ht="15.75">
      <c r="D39" s="215" t="s">
        <v>392</v>
      </c>
      <c r="E39" s="216" t="s">
        <v>393</v>
      </c>
      <c r="F39" s="216"/>
      <c r="H39" s="210" t="s">
        <v>394</v>
      </c>
      <c r="J39" s="210"/>
    </row>
    <row r="40" spans="4:10" ht="15.75">
      <c r="D40" s="215" t="s">
        <v>394</v>
      </c>
      <c r="E40" s="216" t="s">
        <v>395</v>
      </c>
      <c r="F40" s="216"/>
      <c r="H40" s="210" t="s">
        <v>392</v>
      </c>
      <c r="J40" s="210"/>
    </row>
    <row r="41" spans="4:10" ht="15.75">
      <c r="D41" s="215" t="s">
        <v>396</v>
      </c>
      <c r="E41" s="216" t="s">
        <v>397</v>
      </c>
      <c r="F41" s="216"/>
      <c r="H41" s="210" t="s">
        <v>396</v>
      </c>
      <c r="J41" s="210"/>
    </row>
    <row r="42" spans="4:10" ht="15.75">
      <c r="D42" s="215" t="s">
        <v>398</v>
      </c>
      <c r="E42" s="216" t="s">
        <v>399</v>
      </c>
      <c r="F42" s="216"/>
      <c r="H42" s="210" t="s">
        <v>400</v>
      </c>
      <c r="J42" s="210"/>
    </row>
    <row r="43" spans="4:10" ht="15.75">
      <c r="D43" s="215" t="s">
        <v>401</v>
      </c>
      <c r="E43" s="216" t="s">
        <v>402</v>
      </c>
      <c r="F43" s="216"/>
      <c r="H43" s="210" t="s">
        <v>403</v>
      </c>
      <c r="J43" s="210"/>
    </row>
    <row r="44" spans="4:10" ht="15.75">
      <c r="D44" s="215" t="s">
        <v>404</v>
      </c>
      <c r="E44" s="216" t="s">
        <v>405</v>
      </c>
      <c r="F44" s="216"/>
      <c r="H44" s="210" t="s">
        <v>398</v>
      </c>
      <c r="J44" s="210"/>
    </row>
    <row r="45" spans="4:10" ht="15.75">
      <c r="D45" s="215" t="s">
        <v>406</v>
      </c>
      <c r="E45" s="216" t="s">
        <v>407</v>
      </c>
      <c r="F45" s="216"/>
      <c r="H45" s="210" t="s">
        <v>404</v>
      </c>
      <c r="J45" s="210"/>
    </row>
    <row r="46" spans="4:10" ht="15.75">
      <c r="D46" s="215" t="s">
        <v>408</v>
      </c>
      <c r="E46" s="216" t="s">
        <v>409</v>
      </c>
      <c r="F46" s="216"/>
      <c r="H46" s="210" t="s">
        <v>406</v>
      </c>
      <c r="J46" s="210"/>
    </row>
    <row r="47" spans="4:10" ht="15.75">
      <c r="D47" s="215" t="s">
        <v>410</v>
      </c>
      <c r="E47" s="216" t="s">
        <v>411</v>
      </c>
      <c r="F47" s="216"/>
      <c r="H47" s="210" t="s">
        <v>408</v>
      </c>
      <c r="J47" s="210"/>
    </row>
    <row r="48" spans="4:10" ht="15.75">
      <c r="D48" s="215" t="s">
        <v>400</v>
      </c>
      <c r="E48" s="216" t="s">
        <v>412</v>
      </c>
      <c r="F48" s="216"/>
      <c r="H48" s="210" t="s">
        <v>401</v>
      </c>
      <c r="J48" s="210"/>
    </row>
    <row r="49" spans="4:10" ht="15.75">
      <c r="D49" s="215" t="s">
        <v>403</v>
      </c>
      <c r="E49" s="216" t="s">
        <v>413</v>
      </c>
      <c r="F49" s="216"/>
      <c r="H49" s="210" t="s">
        <v>410</v>
      </c>
      <c r="J49" s="210"/>
    </row>
    <row r="50" spans="4:10" ht="15.75">
      <c r="D50" s="215" t="s">
        <v>414</v>
      </c>
      <c r="E50" s="216" t="s">
        <v>415</v>
      </c>
      <c r="F50" s="216"/>
      <c r="H50" s="210" t="s">
        <v>414</v>
      </c>
      <c r="J50" s="210"/>
    </row>
    <row r="51" spans="4:10" ht="15.75">
      <c r="D51" s="215" t="s">
        <v>416</v>
      </c>
      <c r="E51" s="216" t="s">
        <v>417</v>
      </c>
      <c r="F51" s="216"/>
      <c r="H51" s="210" t="s">
        <v>416</v>
      </c>
      <c r="J51" s="210"/>
    </row>
    <row r="52" spans="4:10" ht="15.75">
      <c r="D52" s="215" t="s">
        <v>418</v>
      </c>
      <c r="E52" s="216" t="s">
        <v>419</v>
      </c>
      <c r="F52" s="216"/>
      <c r="H52" s="210" t="s">
        <v>418</v>
      </c>
      <c r="J52" s="210"/>
    </row>
    <row r="53" spans="4:10" ht="15.75">
      <c r="D53" s="215" t="s">
        <v>420</v>
      </c>
      <c r="E53" s="216" t="s">
        <v>421</v>
      </c>
      <c r="F53" s="216"/>
      <c r="H53" s="210" t="s">
        <v>420</v>
      </c>
      <c r="J53" s="210"/>
    </row>
    <row r="54" spans="4:10" ht="15.75">
      <c r="D54" s="215" t="s">
        <v>422</v>
      </c>
      <c r="E54" s="216" t="s">
        <v>423</v>
      </c>
      <c r="F54" s="216"/>
      <c r="H54" s="210" t="s">
        <v>422</v>
      </c>
      <c r="J54" s="210"/>
    </row>
    <row r="55" spans="4:10" ht="15.75">
      <c r="D55" s="215" t="s">
        <v>424</v>
      </c>
      <c r="E55" s="216" t="s">
        <v>425</v>
      </c>
      <c r="F55" s="216"/>
      <c r="H55" s="210" t="s">
        <v>424</v>
      </c>
      <c r="J55" s="210"/>
    </row>
    <row r="56" spans="4:10" ht="15.75">
      <c r="D56" s="215" t="s">
        <v>426</v>
      </c>
      <c r="E56" s="216" t="s">
        <v>427</v>
      </c>
      <c r="F56" s="216"/>
      <c r="H56" s="210" t="s">
        <v>426</v>
      </c>
      <c r="J56" s="210"/>
    </row>
    <row r="57" spans="4:10" ht="15.75">
      <c r="D57" s="215" t="s">
        <v>428</v>
      </c>
      <c r="E57" s="216" t="s">
        <v>429</v>
      </c>
      <c r="F57" s="216"/>
      <c r="H57" s="210" t="s">
        <v>428</v>
      </c>
      <c r="J57" s="210"/>
    </row>
    <row r="58" spans="4:10" ht="15.75">
      <c r="D58" s="215" t="s">
        <v>430</v>
      </c>
      <c r="E58" s="216" t="s">
        <v>431</v>
      </c>
      <c r="F58" s="216"/>
      <c r="H58" s="210" t="s">
        <v>430</v>
      </c>
      <c r="J58" s="210"/>
    </row>
    <row r="59" spans="4:10" ht="15.75">
      <c r="D59" s="215" t="s">
        <v>432</v>
      </c>
      <c r="E59" s="216" t="s">
        <v>433</v>
      </c>
      <c r="F59" s="216"/>
      <c r="H59" s="210" t="s">
        <v>432</v>
      </c>
      <c r="J59" s="2"/>
    </row>
    <row r="60" spans="4:10" ht="15.75">
      <c r="D60" s="215" t="s">
        <v>434</v>
      </c>
      <c r="E60" s="216" t="s">
        <v>435</v>
      </c>
      <c r="F60" s="216"/>
      <c r="H60" s="210" t="s">
        <v>434</v>
      </c>
      <c r="J60" s="210"/>
    </row>
    <row r="61" spans="4:10" ht="15.75">
      <c r="D61" s="215" t="s">
        <v>436</v>
      </c>
      <c r="E61" s="216" t="s">
        <v>437</v>
      </c>
      <c r="F61" s="216"/>
      <c r="H61" s="210" t="s">
        <v>438</v>
      </c>
      <c r="J61" s="2"/>
    </row>
    <row r="62" spans="4:10" ht="15.75">
      <c r="D62" s="215" t="s">
        <v>438</v>
      </c>
      <c r="E62" s="216" t="s">
        <v>439</v>
      </c>
      <c r="F62" s="216"/>
      <c r="H62" s="210" t="s">
        <v>436</v>
      </c>
      <c r="J62" s="210"/>
    </row>
    <row r="63" spans="4:10" ht="15.75">
      <c r="D63" s="215" t="s">
        <v>440</v>
      </c>
      <c r="E63" s="216" t="s">
        <v>441</v>
      </c>
      <c r="F63" s="216"/>
      <c r="H63" s="210" t="s">
        <v>440</v>
      </c>
      <c r="J63" s="210"/>
    </row>
    <row r="64" spans="4:10" ht="15.75">
      <c r="D64" s="215" t="s">
        <v>442</v>
      </c>
      <c r="E64" s="216" t="s">
        <v>443</v>
      </c>
      <c r="F64" s="216"/>
      <c r="H64" s="210" t="s">
        <v>444</v>
      </c>
      <c r="J64" s="2"/>
    </row>
    <row r="65" spans="2:10" ht="15.75">
      <c r="D65" s="215" t="s">
        <v>444</v>
      </c>
      <c r="E65" s="216" t="s">
        <v>445</v>
      </c>
      <c r="F65" s="216"/>
      <c r="H65" s="210" t="s">
        <v>442</v>
      </c>
      <c r="J65" s="2"/>
    </row>
    <row r="66" spans="2:10" ht="15.75">
      <c r="D66" s="215" t="s">
        <v>446</v>
      </c>
      <c r="E66" s="216" t="s">
        <v>447</v>
      </c>
      <c r="F66" s="216"/>
      <c r="H66" s="210" t="s">
        <v>446</v>
      </c>
      <c r="J66" s="210"/>
    </row>
    <row r="67" spans="2:10" ht="15.75">
      <c r="D67" s="2"/>
      <c r="E67" s="3"/>
      <c r="F67" s="3"/>
      <c r="H67" s="210"/>
      <c r="J67" s="210"/>
    </row>
    <row r="68" spans="2:10" ht="15.75">
      <c r="B68" t="s">
        <v>448</v>
      </c>
      <c r="D68" s="2"/>
      <c r="E68" s="3"/>
      <c r="F68" s="3"/>
      <c r="H68" s="2"/>
      <c r="J68" s="2"/>
    </row>
    <row r="69" spans="2:10" ht="24">
      <c r="B69" s="212" t="s">
        <v>449</v>
      </c>
      <c r="C69" s="212" t="s">
        <v>450</v>
      </c>
      <c r="D69" s="212" t="s">
        <v>325</v>
      </c>
      <c r="E69" s="212" t="s">
        <v>326</v>
      </c>
      <c r="F69" s="212" t="s">
        <v>327</v>
      </c>
      <c r="G69" s="212" t="s">
        <v>328</v>
      </c>
      <c r="H69" s="212" t="s">
        <v>451</v>
      </c>
      <c r="I69" s="212" t="s">
        <v>329</v>
      </c>
      <c r="J69" s="210"/>
    </row>
    <row r="70" spans="2:10" ht="15.75">
      <c r="B70" s="212"/>
      <c r="C70" s="212"/>
      <c r="D70" s="212"/>
      <c r="E70" s="212"/>
      <c r="F70" s="212"/>
      <c r="G70" s="219"/>
      <c r="H70" s="220"/>
      <c r="I70" s="220"/>
      <c r="J70" s="210"/>
    </row>
    <row r="71" spans="2:10" ht="15.75">
      <c r="B71" s="217">
        <v>7443</v>
      </c>
      <c r="C71" s="218" t="s">
        <v>452</v>
      </c>
      <c r="D71" s="217">
        <v>77</v>
      </c>
      <c r="E71" s="218" t="s">
        <v>453</v>
      </c>
      <c r="F71" s="217">
        <v>1</v>
      </c>
      <c r="G71" s="217">
        <v>1431</v>
      </c>
      <c r="H71" s="218" t="s">
        <v>454</v>
      </c>
      <c r="I71" s="218" t="s">
        <v>342</v>
      </c>
      <c r="J71" s="2"/>
    </row>
    <row r="72" spans="2:10" ht="15.75">
      <c r="B72" s="217">
        <v>7443</v>
      </c>
      <c r="C72" s="218" t="s">
        <v>452</v>
      </c>
      <c r="D72" s="217">
        <v>77</v>
      </c>
      <c r="E72" s="218" t="s">
        <v>453</v>
      </c>
      <c r="F72" s="217">
        <v>2</v>
      </c>
      <c r="G72" s="217">
        <v>1432</v>
      </c>
      <c r="H72" s="218" t="s">
        <v>455</v>
      </c>
      <c r="I72" s="218" t="s">
        <v>344</v>
      </c>
      <c r="J72" s="210"/>
    </row>
    <row r="73" spans="2:10" ht="15.75">
      <c r="B73" s="217">
        <v>7443</v>
      </c>
      <c r="C73" s="218" t="s">
        <v>452</v>
      </c>
      <c r="D73" s="217">
        <v>77</v>
      </c>
      <c r="E73" s="218" t="s">
        <v>453</v>
      </c>
      <c r="F73" s="217">
        <v>3</v>
      </c>
      <c r="G73" s="217">
        <v>1433</v>
      </c>
      <c r="H73" s="218" t="s">
        <v>456</v>
      </c>
      <c r="I73" s="218" t="s">
        <v>348</v>
      </c>
      <c r="J73" s="2"/>
    </row>
    <row r="74" spans="2:10" ht="15.75">
      <c r="B74" s="217">
        <v>7443</v>
      </c>
      <c r="C74" s="218" t="s">
        <v>452</v>
      </c>
      <c r="D74" s="217">
        <v>77</v>
      </c>
      <c r="E74" s="218" t="s">
        <v>453</v>
      </c>
      <c r="F74" s="217">
        <v>4</v>
      </c>
      <c r="G74" s="217">
        <v>1434</v>
      </c>
      <c r="H74" s="218" t="s">
        <v>457</v>
      </c>
      <c r="I74" s="218" t="s">
        <v>346</v>
      </c>
      <c r="J74" s="210"/>
    </row>
    <row r="75" spans="2:10" ht="15.75">
      <c r="B75" s="217">
        <v>7443</v>
      </c>
      <c r="C75" s="218" t="s">
        <v>452</v>
      </c>
      <c r="D75" s="217">
        <v>77</v>
      </c>
      <c r="E75" s="218" t="s">
        <v>453</v>
      </c>
      <c r="F75" s="217">
        <v>5</v>
      </c>
      <c r="G75" s="217">
        <v>1435</v>
      </c>
      <c r="H75" s="218" t="s">
        <v>458</v>
      </c>
      <c r="I75" s="218" t="s">
        <v>350</v>
      </c>
      <c r="J75" s="2"/>
    </row>
    <row r="76" spans="2:10" ht="15.75">
      <c r="B76" s="217">
        <v>7443</v>
      </c>
      <c r="C76" s="218" t="s">
        <v>452</v>
      </c>
      <c r="D76" s="217">
        <v>77</v>
      </c>
      <c r="E76" s="218" t="s">
        <v>453</v>
      </c>
      <c r="F76" s="217">
        <v>6</v>
      </c>
      <c r="G76" s="217">
        <v>1436</v>
      </c>
      <c r="H76" s="218" t="s">
        <v>459</v>
      </c>
      <c r="I76" s="218" t="s">
        <v>354</v>
      </c>
    </row>
    <row r="77" spans="2:10" ht="15.75">
      <c r="B77" s="217">
        <v>7443</v>
      </c>
      <c r="C77" s="218" t="s">
        <v>452</v>
      </c>
      <c r="D77" s="217">
        <v>77</v>
      </c>
      <c r="E77" s="218" t="s">
        <v>453</v>
      </c>
      <c r="F77" s="217">
        <v>7</v>
      </c>
      <c r="G77" s="217">
        <v>1437</v>
      </c>
      <c r="H77" s="218" t="s">
        <v>460</v>
      </c>
      <c r="I77" s="218" t="s">
        <v>356</v>
      </c>
    </row>
    <row r="78" spans="2:10" ht="15.75">
      <c r="B78" s="217">
        <v>7443</v>
      </c>
      <c r="C78" s="218" t="s">
        <v>452</v>
      </c>
      <c r="D78" s="217">
        <v>77</v>
      </c>
      <c r="E78" s="218" t="s">
        <v>453</v>
      </c>
      <c r="F78" s="217">
        <v>8</v>
      </c>
      <c r="G78" s="217">
        <v>1438</v>
      </c>
      <c r="H78" s="218" t="s">
        <v>461</v>
      </c>
      <c r="I78" s="218" t="s">
        <v>358</v>
      </c>
    </row>
    <row r="79" spans="2:10" ht="15.75">
      <c r="B79" s="217">
        <v>7443</v>
      </c>
      <c r="C79" s="218" t="s">
        <v>452</v>
      </c>
      <c r="D79" s="217">
        <v>77</v>
      </c>
      <c r="E79" s="218" t="s">
        <v>453</v>
      </c>
      <c r="F79" s="217">
        <v>9</v>
      </c>
      <c r="G79" s="217">
        <v>1439</v>
      </c>
      <c r="H79" s="218" t="s">
        <v>462</v>
      </c>
      <c r="I79" s="218" t="s">
        <v>360</v>
      </c>
    </row>
    <row r="80" spans="2:10" ht="15.75">
      <c r="B80" s="217">
        <v>7443</v>
      </c>
      <c r="C80" s="218" t="s">
        <v>452</v>
      </c>
      <c r="D80" s="217">
        <v>77</v>
      </c>
      <c r="E80" s="218" t="s">
        <v>453</v>
      </c>
      <c r="F80" s="217">
        <v>10</v>
      </c>
      <c r="G80" s="217">
        <v>1440</v>
      </c>
      <c r="H80" s="218" t="s">
        <v>463</v>
      </c>
      <c r="I80" s="218" t="s">
        <v>362</v>
      </c>
    </row>
    <row r="81" spans="2:9" ht="15.75">
      <c r="B81" s="217">
        <v>7443</v>
      </c>
      <c r="C81" s="218" t="s">
        <v>452</v>
      </c>
      <c r="D81" s="217">
        <v>77</v>
      </c>
      <c r="E81" s="218" t="s">
        <v>453</v>
      </c>
      <c r="F81" s="217">
        <v>11</v>
      </c>
      <c r="G81" s="217">
        <v>1441</v>
      </c>
      <c r="H81" s="218" t="s">
        <v>464</v>
      </c>
      <c r="I81" s="218" t="s">
        <v>364</v>
      </c>
    </row>
    <row r="82" spans="2:9" ht="15.75">
      <c r="B82" s="217">
        <v>7443</v>
      </c>
      <c r="C82" s="218" t="s">
        <v>452</v>
      </c>
      <c r="D82" s="217">
        <v>77</v>
      </c>
      <c r="E82" s="218" t="s">
        <v>453</v>
      </c>
      <c r="F82" s="217">
        <v>12</v>
      </c>
      <c r="G82" s="217">
        <v>1442</v>
      </c>
      <c r="H82" s="218" t="s">
        <v>465</v>
      </c>
      <c r="I82" s="218" t="s">
        <v>366</v>
      </c>
    </row>
    <row r="83" spans="2:9" ht="15.75">
      <c r="B83" s="217">
        <v>7443</v>
      </c>
      <c r="C83" s="218" t="s">
        <v>452</v>
      </c>
      <c r="D83" s="217">
        <v>77</v>
      </c>
      <c r="E83" s="218" t="s">
        <v>453</v>
      </c>
      <c r="F83" s="217">
        <v>13</v>
      </c>
      <c r="G83" s="217">
        <v>1443</v>
      </c>
      <c r="H83" s="218" t="s">
        <v>466</v>
      </c>
      <c r="I83" s="218" t="s">
        <v>368</v>
      </c>
    </row>
    <row r="84" spans="2:9" ht="15.75">
      <c r="B84" s="217">
        <v>7443</v>
      </c>
      <c r="C84" s="218" t="s">
        <v>452</v>
      </c>
      <c r="D84" s="217">
        <v>77</v>
      </c>
      <c r="E84" s="218" t="s">
        <v>453</v>
      </c>
      <c r="F84" s="217">
        <v>14</v>
      </c>
      <c r="G84" s="217">
        <v>1444</v>
      </c>
      <c r="H84" s="218" t="s">
        <v>467</v>
      </c>
      <c r="I84" s="218" t="s">
        <v>371</v>
      </c>
    </row>
    <row r="85" spans="2:9" ht="15.75">
      <c r="B85" s="217">
        <v>7443</v>
      </c>
      <c r="C85" s="218" t="s">
        <v>452</v>
      </c>
      <c r="D85" s="217">
        <v>77</v>
      </c>
      <c r="E85" s="218" t="s">
        <v>453</v>
      </c>
      <c r="F85" s="217">
        <v>15</v>
      </c>
      <c r="G85" s="217">
        <v>1445</v>
      </c>
      <c r="H85" s="218" t="s">
        <v>468</v>
      </c>
      <c r="I85" s="218" t="s">
        <v>373</v>
      </c>
    </row>
    <row r="86" spans="2:9" ht="15.75">
      <c r="B86" s="217">
        <v>7443</v>
      </c>
      <c r="C86" s="218" t="s">
        <v>452</v>
      </c>
      <c r="D86" s="217">
        <v>77</v>
      </c>
      <c r="E86" s="218" t="s">
        <v>453</v>
      </c>
      <c r="F86" s="217">
        <v>16</v>
      </c>
      <c r="G86" s="217">
        <v>1446</v>
      </c>
      <c r="H86" s="218" t="s">
        <v>469</v>
      </c>
      <c r="I86" s="218" t="s">
        <v>370</v>
      </c>
    </row>
    <row r="87" spans="2:9" ht="15.75">
      <c r="B87" s="217">
        <v>7443</v>
      </c>
      <c r="C87" s="218" t="s">
        <v>452</v>
      </c>
      <c r="D87" s="217">
        <v>77</v>
      </c>
      <c r="E87" s="218" t="s">
        <v>453</v>
      </c>
      <c r="F87" s="217">
        <v>17</v>
      </c>
      <c r="G87" s="217">
        <v>1447</v>
      </c>
      <c r="H87" s="218" t="s">
        <v>470</v>
      </c>
      <c r="I87" s="218" t="s">
        <v>376</v>
      </c>
    </row>
    <row r="88" spans="2:9" ht="15.75">
      <c r="B88" s="217">
        <v>7443</v>
      </c>
      <c r="C88" s="218" t="s">
        <v>452</v>
      </c>
      <c r="D88" s="217">
        <v>77</v>
      </c>
      <c r="E88" s="218" t="s">
        <v>453</v>
      </c>
      <c r="F88" s="217">
        <v>18</v>
      </c>
      <c r="G88" s="217">
        <v>1448</v>
      </c>
      <c r="H88" s="218" t="s">
        <v>471</v>
      </c>
      <c r="I88" s="218" t="s">
        <v>378</v>
      </c>
    </row>
    <row r="89" spans="2:9" ht="15.75">
      <c r="B89" s="217">
        <v>7443</v>
      </c>
      <c r="C89" s="218" t="s">
        <v>452</v>
      </c>
      <c r="D89" s="217">
        <v>77</v>
      </c>
      <c r="E89" s="218" t="s">
        <v>453</v>
      </c>
      <c r="F89" s="217">
        <v>19</v>
      </c>
      <c r="G89" s="217">
        <v>1449</v>
      </c>
      <c r="H89" s="218" t="s">
        <v>472</v>
      </c>
      <c r="I89" s="218" t="s">
        <v>380</v>
      </c>
    </row>
    <row r="90" spans="2:9" ht="15.75">
      <c r="B90" s="217">
        <v>7443</v>
      </c>
      <c r="C90" s="218" t="s">
        <v>452</v>
      </c>
      <c r="D90" s="217">
        <v>77</v>
      </c>
      <c r="E90" s="218" t="s">
        <v>453</v>
      </c>
      <c r="F90" s="217">
        <v>20</v>
      </c>
      <c r="G90" s="217">
        <v>1450</v>
      </c>
      <c r="H90" s="218" t="s">
        <v>473</v>
      </c>
      <c r="I90" s="218" t="s">
        <v>382</v>
      </c>
    </row>
    <row r="91" spans="2:9" ht="15.75">
      <c r="B91" s="217">
        <v>7443</v>
      </c>
      <c r="C91" s="218" t="s">
        <v>452</v>
      </c>
      <c r="D91" s="217">
        <v>77</v>
      </c>
      <c r="E91" s="218" t="s">
        <v>453</v>
      </c>
      <c r="F91" s="217">
        <v>21</v>
      </c>
      <c r="G91" s="217">
        <v>1451</v>
      </c>
      <c r="H91" s="218" t="s">
        <v>474</v>
      </c>
      <c r="I91" s="218" t="s">
        <v>385</v>
      </c>
    </row>
    <row r="92" spans="2:9" ht="15.75">
      <c r="B92" s="217">
        <v>7443</v>
      </c>
      <c r="C92" s="218" t="s">
        <v>452</v>
      </c>
      <c r="D92" s="217">
        <v>77</v>
      </c>
      <c r="E92" s="218" t="s">
        <v>453</v>
      </c>
      <c r="F92" s="217">
        <v>22</v>
      </c>
      <c r="G92" s="217">
        <v>1452</v>
      </c>
      <c r="H92" s="218" t="s">
        <v>475</v>
      </c>
      <c r="I92" s="218" t="s">
        <v>384</v>
      </c>
    </row>
    <row r="93" spans="2:9" ht="15.75">
      <c r="B93" s="217">
        <v>7443</v>
      </c>
      <c r="C93" s="218" t="s">
        <v>452</v>
      </c>
      <c r="D93" s="217">
        <v>77</v>
      </c>
      <c r="E93" s="218" t="s">
        <v>453</v>
      </c>
      <c r="F93" s="217">
        <v>23</v>
      </c>
      <c r="G93" s="217">
        <v>1453</v>
      </c>
      <c r="H93" s="218" t="s">
        <v>476</v>
      </c>
      <c r="I93" s="218" t="s">
        <v>388</v>
      </c>
    </row>
    <row r="94" spans="2:9" ht="15.75">
      <c r="B94" s="217">
        <v>7443</v>
      </c>
      <c r="C94" s="218" t="s">
        <v>452</v>
      </c>
      <c r="D94" s="217">
        <v>77</v>
      </c>
      <c r="E94" s="218" t="s">
        <v>453</v>
      </c>
      <c r="F94" s="217">
        <v>24</v>
      </c>
      <c r="G94" s="217">
        <v>1454</v>
      </c>
      <c r="H94" s="218" t="s">
        <v>477</v>
      </c>
      <c r="I94" s="218" t="s">
        <v>390</v>
      </c>
    </row>
    <row r="95" spans="2:9" ht="15.75">
      <c r="B95" s="217">
        <v>7443</v>
      </c>
      <c r="C95" s="218" t="s">
        <v>452</v>
      </c>
      <c r="D95" s="217">
        <v>77</v>
      </c>
      <c r="E95" s="218" t="s">
        <v>453</v>
      </c>
      <c r="F95" s="217">
        <v>25</v>
      </c>
      <c r="G95" s="217">
        <v>1455</v>
      </c>
      <c r="H95" s="218" t="s">
        <v>478</v>
      </c>
      <c r="I95" s="218" t="s">
        <v>392</v>
      </c>
    </row>
    <row r="96" spans="2:9" ht="15.75">
      <c r="B96" s="217">
        <v>7443</v>
      </c>
      <c r="C96" s="218" t="s">
        <v>452</v>
      </c>
      <c r="D96" s="217">
        <v>77</v>
      </c>
      <c r="E96" s="218" t="s">
        <v>453</v>
      </c>
      <c r="F96" s="217">
        <v>26</v>
      </c>
      <c r="G96" s="217">
        <v>1456</v>
      </c>
      <c r="H96" s="218" t="s">
        <v>479</v>
      </c>
      <c r="I96" s="218" t="s">
        <v>394</v>
      </c>
    </row>
    <row r="97" spans="2:9" ht="15.75">
      <c r="B97" s="217">
        <v>7443</v>
      </c>
      <c r="C97" s="218" t="s">
        <v>452</v>
      </c>
      <c r="D97" s="217">
        <v>77</v>
      </c>
      <c r="E97" s="218" t="s">
        <v>453</v>
      </c>
      <c r="F97" s="217">
        <v>27</v>
      </c>
      <c r="G97" s="217">
        <v>1457</v>
      </c>
      <c r="H97" s="218" t="s">
        <v>480</v>
      </c>
      <c r="I97" s="218" t="s">
        <v>396</v>
      </c>
    </row>
    <row r="98" spans="2:9" ht="15.75">
      <c r="B98" s="217">
        <v>7443</v>
      </c>
      <c r="C98" s="218" t="s">
        <v>452</v>
      </c>
      <c r="D98" s="217">
        <v>77</v>
      </c>
      <c r="E98" s="218" t="s">
        <v>453</v>
      </c>
      <c r="F98" s="217">
        <v>28</v>
      </c>
      <c r="G98" s="217">
        <v>1458</v>
      </c>
      <c r="H98" s="218" t="s">
        <v>481</v>
      </c>
      <c r="I98" s="218" t="s">
        <v>398</v>
      </c>
    </row>
    <row r="99" spans="2:9" ht="15.75">
      <c r="B99" s="217">
        <v>7443</v>
      </c>
      <c r="C99" s="218" t="s">
        <v>452</v>
      </c>
      <c r="D99" s="217">
        <v>77</v>
      </c>
      <c r="E99" s="218" t="s">
        <v>453</v>
      </c>
      <c r="F99" s="217">
        <v>29</v>
      </c>
      <c r="G99" s="217">
        <v>1459</v>
      </c>
      <c r="H99" s="218" t="s">
        <v>482</v>
      </c>
      <c r="I99" s="218" t="s">
        <v>401</v>
      </c>
    </row>
    <row r="100" spans="2:9" ht="15.75">
      <c r="B100" s="217">
        <v>7443</v>
      </c>
      <c r="C100" s="218" t="s">
        <v>452</v>
      </c>
      <c r="D100" s="217">
        <v>77</v>
      </c>
      <c r="E100" s="218" t="s">
        <v>453</v>
      </c>
      <c r="F100" s="217">
        <v>30</v>
      </c>
      <c r="G100" s="217">
        <v>1460</v>
      </c>
      <c r="H100" s="218" t="s">
        <v>483</v>
      </c>
      <c r="I100" s="218" t="s">
        <v>404</v>
      </c>
    </row>
    <row r="101" spans="2:9" ht="15.75">
      <c r="B101" s="217">
        <v>7443</v>
      </c>
      <c r="C101" s="218" t="s">
        <v>452</v>
      </c>
      <c r="D101" s="217">
        <v>77</v>
      </c>
      <c r="E101" s="218" t="s">
        <v>453</v>
      </c>
      <c r="F101" s="217">
        <v>31</v>
      </c>
      <c r="G101" s="217">
        <v>1461</v>
      </c>
      <c r="H101" s="218" t="s">
        <v>484</v>
      </c>
      <c r="I101" s="218" t="s">
        <v>406</v>
      </c>
    </row>
    <row r="102" spans="2:9" ht="15.75">
      <c r="B102" s="217">
        <v>7443</v>
      </c>
      <c r="C102" s="218" t="s">
        <v>452</v>
      </c>
      <c r="D102" s="217">
        <v>77</v>
      </c>
      <c r="E102" s="218" t="s">
        <v>453</v>
      </c>
      <c r="F102" s="217">
        <v>32</v>
      </c>
      <c r="G102" s="217">
        <v>1462</v>
      </c>
      <c r="H102" s="218" t="s">
        <v>485</v>
      </c>
      <c r="I102" s="218" t="s">
        <v>408</v>
      </c>
    </row>
    <row r="103" spans="2:9" ht="15.75">
      <c r="B103" s="217">
        <v>7443</v>
      </c>
      <c r="C103" s="218" t="s">
        <v>452</v>
      </c>
      <c r="D103" s="217">
        <v>77</v>
      </c>
      <c r="E103" s="218" t="s">
        <v>453</v>
      </c>
      <c r="F103" s="217">
        <v>33</v>
      </c>
      <c r="G103" s="217">
        <v>1463</v>
      </c>
      <c r="H103" s="218" t="s">
        <v>486</v>
      </c>
      <c r="I103" s="218" t="s">
        <v>410</v>
      </c>
    </row>
    <row r="104" spans="2:9" ht="15.75">
      <c r="B104" s="217">
        <v>7443</v>
      </c>
      <c r="C104" s="218" t="s">
        <v>452</v>
      </c>
      <c r="D104" s="217">
        <v>77</v>
      </c>
      <c r="E104" s="218" t="s">
        <v>453</v>
      </c>
      <c r="F104" s="217">
        <v>34</v>
      </c>
      <c r="G104" s="217">
        <v>1464</v>
      </c>
      <c r="H104" s="218" t="s">
        <v>487</v>
      </c>
      <c r="I104" s="218" t="s">
        <v>400</v>
      </c>
    </row>
    <row r="105" spans="2:9" ht="15.75">
      <c r="B105" s="217">
        <v>7443</v>
      </c>
      <c r="C105" s="218" t="s">
        <v>452</v>
      </c>
      <c r="D105" s="217">
        <v>77</v>
      </c>
      <c r="E105" s="218" t="s">
        <v>453</v>
      </c>
      <c r="F105" s="217">
        <v>35</v>
      </c>
      <c r="G105" s="217">
        <v>1465</v>
      </c>
      <c r="H105" s="218" t="s">
        <v>488</v>
      </c>
      <c r="I105" s="218" t="s">
        <v>403</v>
      </c>
    </row>
    <row r="106" spans="2:9" ht="15.75">
      <c r="B106" s="217">
        <v>7443</v>
      </c>
      <c r="C106" s="218" t="s">
        <v>452</v>
      </c>
      <c r="D106" s="217">
        <v>77</v>
      </c>
      <c r="E106" s="218" t="s">
        <v>453</v>
      </c>
      <c r="F106" s="217">
        <v>36</v>
      </c>
      <c r="G106" s="217">
        <v>1466</v>
      </c>
      <c r="H106" s="218" t="s">
        <v>489</v>
      </c>
      <c r="I106" s="218" t="s">
        <v>414</v>
      </c>
    </row>
    <row r="107" spans="2:9" ht="15.75">
      <c r="B107" s="217">
        <v>7443</v>
      </c>
      <c r="C107" s="218" t="s">
        <v>452</v>
      </c>
      <c r="D107" s="217">
        <v>77</v>
      </c>
      <c r="E107" s="218" t="s">
        <v>453</v>
      </c>
      <c r="F107" s="217">
        <v>37</v>
      </c>
      <c r="G107" s="217">
        <v>1467</v>
      </c>
      <c r="H107" s="218" t="s">
        <v>490</v>
      </c>
      <c r="I107" s="218" t="s">
        <v>416</v>
      </c>
    </row>
    <row r="108" spans="2:9" ht="15.75">
      <c r="B108" s="217">
        <v>7443</v>
      </c>
      <c r="C108" s="218" t="s">
        <v>452</v>
      </c>
      <c r="D108" s="217">
        <v>77</v>
      </c>
      <c r="E108" s="218" t="s">
        <v>453</v>
      </c>
      <c r="F108" s="217">
        <v>38</v>
      </c>
      <c r="G108" s="217">
        <v>1468</v>
      </c>
      <c r="H108" s="218" t="s">
        <v>491</v>
      </c>
      <c r="I108" s="218" t="s">
        <v>418</v>
      </c>
    </row>
    <row r="109" spans="2:9" ht="15.75">
      <c r="B109" s="217">
        <v>7443</v>
      </c>
      <c r="C109" s="218" t="s">
        <v>452</v>
      </c>
      <c r="D109" s="217">
        <v>77</v>
      </c>
      <c r="E109" s="218" t="s">
        <v>453</v>
      </c>
      <c r="F109" s="217">
        <v>39</v>
      </c>
      <c r="G109" s="217">
        <v>1469</v>
      </c>
      <c r="H109" s="218" t="s">
        <v>492</v>
      </c>
      <c r="I109" s="218" t="s">
        <v>420</v>
      </c>
    </row>
    <row r="110" spans="2:9" ht="15.75">
      <c r="B110" s="217">
        <v>7443</v>
      </c>
      <c r="C110" s="218" t="s">
        <v>452</v>
      </c>
      <c r="D110" s="217">
        <v>77</v>
      </c>
      <c r="E110" s="218" t="s">
        <v>453</v>
      </c>
      <c r="F110" s="217">
        <v>40</v>
      </c>
      <c r="G110" s="217">
        <v>1470</v>
      </c>
      <c r="H110" s="218" t="s">
        <v>493</v>
      </c>
      <c r="I110" s="218" t="s">
        <v>424</v>
      </c>
    </row>
    <row r="111" spans="2:9" ht="15.75">
      <c r="B111" s="217">
        <v>7443</v>
      </c>
      <c r="C111" s="218" t="s">
        <v>452</v>
      </c>
      <c r="D111" s="217">
        <v>77</v>
      </c>
      <c r="E111" s="218" t="s">
        <v>453</v>
      </c>
      <c r="F111" s="217">
        <v>41</v>
      </c>
      <c r="G111" s="217">
        <v>1471</v>
      </c>
      <c r="H111" s="218" t="s">
        <v>494</v>
      </c>
      <c r="I111" s="218" t="s">
        <v>426</v>
      </c>
    </row>
    <row r="112" spans="2:9" ht="15.75">
      <c r="B112" s="217">
        <v>7443</v>
      </c>
      <c r="C112" s="218" t="s">
        <v>452</v>
      </c>
      <c r="D112" s="217">
        <v>77</v>
      </c>
      <c r="E112" s="218" t="s">
        <v>453</v>
      </c>
      <c r="F112" s="217">
        <v>42</v>
      </c>
      <c r="G112" s="217">
        <v>1472</v>
      </c>
      <c r="H112" s="218" t="s">
        <v>495</v>
      </c>
      <c r="I112" s="218" t="s">
        <v>428</v>
      </c>
    </row>
    <row r="113" spans="2:9" ht="15.75">
      <c r="B113" s="217">
        <v>7443</v>
      </c>
      <c r="C113" s="218" t="s">
        <v>452</v>
      </c>
      <c r="D113" s="217">
        <v>77</v>
      </c>
      <c r="E113" s="218" t="s">
        <v>453</v>
      </c>
      <c r="F113" s="217">
        <v>43</v>
      </c>
      <c r="G113" s="217">
        <v>1473</v>
      </c>
      <c r="H113" s="218" t="s">
        <v>496</v>
      </c>
      <c r="I113" s="218" t="s">
        <v>430</v>
      </c>
    </row>
    <row r="114" spans="2:9" ht="15.75">
      <c r="B114" s="217">
        <v>7443</v>
      </c>
      <c r="C114" s="218" t="s">
        <v>452</v>
      </c>
      <c r="D114" s="217">
        <v>77</v>
      </c>
      <c r="E114" s="218" t="s">
        <v>453</v>
      </c>
      <c r="F114" s="217">
        <v>44</v>
      </c>
      <c r="G114" s="217">
        <v>1474</v>
      </c>
      <c r="H114" s="218" t="s">
        <v>497</v>
      </c>
      <c r="I114" s="218" t="s">
        <v>432</v>
      </c>
    </row>
    <row r="115" spans="2:9" ht="15.75">
      <c r="B115" s="217">
        <v>7443</v>
      </c>
      <c r="C115" s="218" t="s">
        <v>452</v>
      </c>
      <c r="D115" s="217">
        <v>77</v>
      </c>
      <c r="E115" s="218" t="s">
        <v>453</v>
      </c>
      <c r="F115" s="217">
        <v>45</v>
      </c>
      <c r="G115" s="217">
        <v>1475</v>
      </c>
      <c r="H115" s="218" t="s">
        <v>498</v>
      </c>
      <c r="I115" s="218" t="s">
        <v>434</v>
      </c>
    </row>
    <row r="116" spans="2:9" ht="15.75">
      <c r="B116" s="217">
        <v>7443</v>
      </c>
      <c r="C116" s="218" t="s">
        <v>452</v>
      </c>
      <c r="D116" s="217">
        <v>77</v>
      </c>
      <c r="E116" s="218" t="s">
        <v>453</v>
      </c>
      <c r="F116" s="217">
        <v>46</v>
      </c>
      <c r="G116" s="217">
        <v>1476</v>
      </c>
      <c r="H116" s="218" t="s">
        <v>499</v>
      </c>
      <c r="I116" s="218" t="s">
        <v>436</v>
      </c>
    </row>
    <row r="117" spans="2:9" ht="15.75">
      <c r="B117" s="217">
        <v>7443</v>
      </c>
      <c r="C117" s="218" t="s">
        <v>452</v>
      </c>
      <c r="D117" s="217">
        <v>77</v>
      </c>
      <c r="E117" s="218" t="s">
        <v>453</v>
      </c>
      <c r="F117" s="217">
        <v>47</v>
      </c>
      <c r="G117" s="217">
        <v>1477</v>
      </c>
      <c r="H117" s="218" t="s">
        <v>500</v>
      </c>
      <c r="I117" s="218" t="s">
        <v>438</v>
      </c>
    </row>
    <row r="118" spans="2:9" ht="15.75">
      <c r="B118" s="217">
        <v>7443</v>
      </c>
      <c r="C118" s="218" t="s">
        <v>452</v>
      </c>
      <c r="D118" s="217">
        <v>77</v>
      </c>
      <c r="E118" s="218" t="s">
        <v>453</v>
      </c>
      <c r="F118" s="217">
        <v>48</v>
      </c>
      <c r="G118" s="217">
        <v>1478</v>
      </c>
      <c r="H118" s="218" t="s">
        <v>501</v>
      </c>
      <c r="I118" s="218" t="s">
        <v>440</v>
      </c>
    </row>
    <row r="119" spans="2:9" ht="15.75">
      <c r="B119" s="217">
        <v>7443</v>
      </c>
      <c r="C119" s="218" t="s">
        <v>452</v>
      </c>
      <c r="D119" s="217">
        <v>77</v>
      </c>
      <c r="E119" s="218" t="s">
        <v>453</v>
      </c>
      <c r="F119" s="217">
        <v>49</v>
      </c>
      <c r="G119" s="217">
        <v>1479</v>
      </c>
      <c r="H119" s="218" t="s">
        <v>502</v>
      </c>
      <c r="I119" s="218" t="s">
        <v>442</v>
      </c>
    </row>
    <row r="120" spans="2:9" ht="15.75">
      <c r="B120" s="217">
        <v>7443</v>
      </c>
      <c r="C120" s="218" t="s">
        <v>452</v>
      </c>
      <c r="D120" s="217">
        <v>77</v>
      </c>
      <c r="E120" s="218" t="s">
        <v>453</v>
      </c>
      <c r="F120" s="217">
        <v>50</v>
      </c>
      <c r="G120" s="217">
        <v>1480</v>
      </c>
      <c r="H120" s="218" t="s">
        <v>503</v>
      </c>
      <c r="I120" s="218" t="s">
        <v>444</v>
      </c>
    </row>
    <row r="121" spans="2:9" ht="15.75">
      <c r="B121" s="217">
        <v>7443</v>
      </c>
      <c r="C121" s="218" t="s">
        <v>452</v>
      </c>
      <c r="D121" s="217">
        <v>77</v>
      </c>
      <c r="E121" s="218" t="s">
        <v>453</v>
      </c>
      <c r="F121" s="217">
        <v>51</v>
      </c>
      <c r="G121" s="217">
        <v>1481</v>
      </c>
      <c r="H121" s="218" t="s">
        <v>504</v>
      </c>
      <c r="I121" s="218" t="s">
        <v>446</v>
      </c>
    </row>
  </sheetData>
  <sortState xmlns:xlrd2="http://schemas.microsoft.com/office/spreadsheetml/2017/richdata2" ref="H13:H65">
    <sortCondition ref="H13:H65"/>
  </sortState>
  <pageMargins left="0.7" right="0.7" top="0.75" bottom="0.75" header="0.3" footer="0.3"/>
  <pageSetup orientation="portrait" r:id="rId1"/>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 xmlns="f1cd6c45-fa69-4f8e-b270-7cd96625a3b3">Part10 A-B, allow values up to 5,000,000 (vs 12,000 max per Field List)</Commen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C7D9CDD83B2CA41A5BA2FDFE1C63412" ma:contentTypeVersion="5" ma:contentTypeDescription="Create a new document." ma:contentTypeScope="" ma:versionID="c98d153ac0361893a38f4ad9f61fff6f">
  <xsd:schema xmlns:xsd="http://www.w3.org/2001/XMLSchema" xmlns:xs="http://www.w3.org/2001/XMLSchema" xmlns:p="http://schemas.microsoft.com/office/2006/metadata/properties" xmlns:ns2="f1cd6c45-fa69-4f8e-b270-7cd96625a3b3" xmlns:ns3="0d548f9f-5c64-4681-9eaa-aff2da4b0a3c" targetNamespace="http://schemas.microsoft.com/office/2006/metadata/properties" ma:root="true" ma:fieldsID="2361bfafb36261ebdf5da34cd2a692aa" ns2:_="" ns3:_="">
    <xsd:import namespace="f1cd6c45-fa69-4f8e-b270-7cd96625a3b3"/>
    <xsd:import namespace="0d548f9f-5c64-4681-9eaa-aff2da4b0a3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cd6c45-fa69-4f8e-b270-7cd96625a3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Comment" ma:index="12" nillable="true" ma:displayName="Comment" ma:format="Dropdown" ma:internalName="Com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d548f9f-5c64-4681-9eaa-aff2da4b0a3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D13421-816D-4A56-A4DE-BD15652CE989}">
  <ds:schemaRefs>
    <ds:schemaRef ds:uri="http://schemas.openxmlformats.org/package/2006/metadata/core-properties"/>
    <ds:schemaRef ds:uri="http://purl.org/dc/terms/"/>
    <ds:schemaRef ds:uri="http://www.w3.org/XML/1998/namespace"/>
    <ds:schemaRef ds:uri="f1cd6c45-fa69-4f8e-b270-7cd96625a3b3"/>
    <ds:schemaRef ds:uri="http://schemas.microsoft.com/office/2006/documentManagement/types"/>
    <ds:schemaRef ds:uri="http://purl.org/dc/elements/1.1/"/>
    <ds:schemaRef ds:uri="0d548f9f-5c64-4681-9eaa-aff2da4b0a3c"/>
    <ds:schemaRef ds:uri="http://schemas.microsoft.com/office/infopath/2007/PartnerControl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68E8000-F610-48D4-8F65-D1373E48BD25}">
  <ds:schemaRefs>
    <ds:schemaRef ds:uri="http://schemas.microsoft.com/sharepoint/v3/contenttype/forms"/>
  </ds:schemaRefs>
</ds:datastoreItem>
</file>

<file path=customXml/itemProps3.xml><?xml version="1.0" encoding="utf-8"?>
<ds:datastoreItem xmlns:ds="http://schemas.openxmlformats.org/officeDocument/2006/customXml" ds:itemID="{53095E32-C4C2-4598-9EE8-930C25B02F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cd6c45-fa69-4f8e-b270-7cd96625a3b3"/>
    <ds:schemaRef ds:uri="0d548f9f-5c64-4681-9eaa-aff2da4b0a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732</vt:i4>
      </vt:variant>
    </vt:vector>
  </HeadingPairs>
  <TitlesOfParts>
    <vt:vector size="740" baseType="lpstr">
      <vt:lpstr>Parts1-2</vt:lpstr>
      <vt:lpstr>Parts3-4</vt:lpstr>
      <vt:lpstr>Parts5-6</vt:lpstr>
      <vt:lpstr>Parts7-8</vt:lpstr>
      <vt:lpstr>Part9</vt:lpstr>
      <vt:lpstr>Part10</vt:lpstr>
      <vt:lpstr>Part11</vt:lpstr>
      <vt:lpstr>Picklists</vt:lpstr>
      <vt:lpstr>_VFORM</vt:lpstr>
      <vt:lpstr>company_address_1_tx</vt:lpstr>
      <vt:lpstr>company_city_tx</vt:lpstr>
      <vt:lpstr>company_name_tx</vt:lpstr>
      <vt:lpstr>company_state_tx</vt:lpstr>
      <vt:lpstr>company_zip_code</vt:lpstr>
      <vt:lpstr>company_zip_code_tx</vt:lpstr>
      <vt:lpstr>company_zip4</vt:lpstr>
      <vt:lpstr>contact_email_tx</vt:lpstr>
      <vt:lpstr>contact_fax_tx</vt:lpstr>
      <vt:lpstr>contact_name_tx</vt:lpstr>
      <vt:lpstr>contact_telephone</vt:lpstr>
      <vt:lpstr>contact_telephone_ext</vt:lpstr>
      <vt:lpstr>contact_telephone_tx</vt:lpstr>
      <vt:lpstr>contact_title_tx</vt:lpstr>
      <vt:lpstr>feedstock_comments_tx</vt:lpstr>
      <vt:lpstr>id</vt:lpstr>
      <vt:lpstr>IdChngChk</vt:lpstr>
      <vt:lpstr>month</vt:lpstr>
      <vt:lpstr>new_company_address1_tx</vt:lpstr>
      <vt:lpstr>new_company_city_tx</vt:lpstr>
      <vt:lpstr>new_company_contact_email_tx</vt:lpstr>
      <vt:lpstr>new_company_county_tx</vt:lpstr>
      <vt:lpstr>new_company_email_tx</vt:lpstr>
      <vt:lpstr>new_company_fax_tx</vt:lpstr>
      <vt:lpstr>new_company_name_tx</vt:lpstr>
      <vt:lpstr>new_company_phone</vt:lpstr>
      <vt:lpstr>new_company_phone_ext</vt:lpstr>
      <vt:lpstr>new_company_phone_tx</vt:lpstr>
      <vt:lpstr>new_company_state</vt:lpstr>
      <vt:lpstr>new_company_state_tx</vt:lpstr>
      <vt:lpstr>new_company_zip_tx</vt:lpstr>
      <vt:lpstr>op_biodiesel_prod_cap_nb</vt:lpstr>
      <vt:lpstr>op_fuel_alcohol_prod_cap_nb</vt:lpstr>
      <vt:lpstr>op_renew_prod_cap_nb</vt:lpstr>
      <vt:lpstr>P10A_ESIT_138</vt:lpstr>
      <vt:lpstr>P10A_ESIT_253</vt:lpstr>
      <vt:lpstr>P10A_ESIT_634</vt:lpstr>
      <vt:lpstr>P10A_ESOS_138</vt:lpstr>
      <vt:lpstr>P10A_ESOS_253</vt:lpstr>
      <vt:lpstr>P10A_ESOS_634</vt:lpstr>
      <vt:lpstr>P10A_GPRO_138</vt:lpstr>
      <vt:lpstr>P10A_INPT_253</vt:lpstr>
      <vt:lpstr>P10A_INPT_634</vt:lpstr>
      <vt:lpstr>P10A_STKC_138</vt:lpstr>
      <vt:lpstr>P10A_STKC_253</vt:lpstr>
      <vt:lpstr>P10A_STKC_634</vt:lpstr>
      <vt:lpstr>P10B_ESIT_141</vt:lpstr>
      <vt:lpstr>P10B_ESOS_141</vt:lpstr>
      <vt:lpstr>P10B_GPRO_142</vt:lpstr>
      <vt:lpstr>P10B_GPRO_144</vt:lpstr>
      <vt:lpstr>P10B_GPRO_445</vt:lpstr>
      <vt:lpstr>P10B_INPT_141</vt:lpstr>
      <vt:lpstr>P10B_STKC_141</vt:lpstr>
      <vt:lpstr>P11_USEL_091</vt:lpstr>
      <vt:lpstr>P11_USEL_105</vt:lpstr>
      <vt:lpstr>P11_USEL_107</vt:lpstr>
      <vt:lpstr>P11_USEL_109</vt:lpstr>
      <vt:lpstr>P11_USEL_113</vt:lpstr>
      <vt:lpstr>P11_USEL_114</vt:lpstr>
      <vt:lpstr>P11_USEL_194</vt:lpstr>
      <vt:lpstr>P11_USEL_254</vt:lpstr>
      <vt:lpstr>P11_USEL_889</vt:lpstr>
      <vt:lpstr>P4_BSOS_118</vt:lpstr>
      <vt:lpstr>P4_BSOS_138</vt:lpstr>
      <vt:lpstr>P4_BSOS_139</vt:lpstr>
      <vt:lpstr>P4_BSOS_149</vt:lpstr>
      <vt:lpstr>P4_BSOS_170</vt:lpstr>
      <vt:lpstr>P4_BSOS_171</vt:lpstr>
      <vt:lpstr>P4_BSOS_172</vt:lpstr>
      <vt:lpstr>P4_BSOS_173</vt:lpstr>
      <vt:lpstr>P4_BSOS_190</vt:lpstr>
      <vt:lpstr>P4_BSOS_195</vt:lpstr>
      <vt:lpstr>P4_BSOS_197</vt:lpstr>
      <vt:lpstr>P4_BSOS_198</vt:lpstr>
      <vt:lpstr>P4_BSOS_219</vt:lpstr>
      <vt:lpstr>P4_BSOS_220</vt:lpstr>
      <vt:lpstr>P4_BSOS_221</vt:lpstr>
      <vt:lpstr>P4_BSOS_238</vt:lpstr>
      <vt:lpstr>P4_BSOS_911</vt:lpstr>
      <vt:lpstr>P4_BSOS_998</vt:lpstr>
      <vt:lpstr>P4_BSOS_999</vt:lpstr>
      <vt:lpstr>P4_ESIT_118</vt:lpstr>
      <vt:lpstr>P4_ESIT_138</vt:lpstr>
      <vt:lpstr>P4_ESIT_139</vt:lpstr>
      <vt:lpstr>P4_ESIT_149</vt:lpstr>
      <vt:lpstr>P4_ESIT_170</vt:lpstr>
      <vt:lpstr>P4_ESIT_171</vt:lpstr>
      <vt:lpstr>P4_ESIT_172</vt:lpstr>
      <vt:lpstr>P4_ESIT_173</vt:lpstr>
      <vt:lpstr>P4_ESIT_190</vt:lpstr>
      <vt:lpstr>P4_ESIT_195</vt:lpstr>
      <vt:lpstr>P4_ESIT_197</vt:lpstr>
      <vt:lpstr>P4_ESIT_198</vt:lpstr>
      <vt:lpstr>P4_ESIT_219</vt:lpstr>
      <vt:lpstr>P4_ESIT_220</vt:lpstr>
      <vt:lpstr>P4_ESIT_221</vt:lpstr>
      <vt:lpstr>P4_ESIT_238</vt:lpstr>
      <vt:lpstr>P4_ESIT_911</vt:lpstr>
      <vt:lpstr>P4_ESIT_998</vt:lpstr>
      <vt:lpstr>P4_ESIT_999</vt:lpstr>
      <vt:lpstr>P4_ESOS_118</vt:lpstr>
      <vt:lpstr>P4_ESOS_138</vt:lpstr>
      <vt:lpstr>P4_ESOS_139</vt:lpstr>
      <vt:lpstr>P4_ESOS_149</vt:lpstr>
      <vt:lpstr>P4_ESOS_170</vt:lpstr>
      <vt:lpstr>P4_ESOS_171</vt:lpstr>
      <vt:lpstr>P4_ESOS_172</vt:lpstr>
      <vt:lpstr>P4_ESOS_173</vt:lpstr>
      <vt:lpstr>P4_ESOS_190</vt:lpstr>
      <vt:lpstr>P4_ESOS_195</vt:lpstr>
      <vt:lpstr>P4_ESOS_197</vt:lpstr>
      <vt:lpstr>P4_ESOS_198</vt:lpstr>
      <vt:lpstr>P4_ESOS_219</vt:lpstr>
      <vt:lpstr>P4_ESOS_220</vt:lpstr>
      <vt:lpstr>P4_ESOS_221</vt:lpstr>
      <vt:lpstr>P4_ESOS_238</vt:lpstr>
      <vt:lpstr>P4_ESOS_911</vt:lpstr>
      <vt:lpstr>P4_ESOS_998</vt:lpstr>
      <vt:lpstr>P4_ESOS_999</vt:lpstr>
      <vt:lpstr>P4_GPRO_118</vt:lpstr>
      <vt:lpstr>P4_GPRO_138</vt:lpstr>
      <vt:lpstr>P4_GPRO_139</vt:lpstr>
      <vt:lpstr>P4_GPRO_149</vt:lpstr>
      <vt:lpstr>P4_GPRO_170</vt:lpstr>
      <vt:lpstr>P4_GPRO_171</vt:lpstr>
      <vt:lpstr>P4_GPRO_172</vt:lpstr>
      <vt:lpstr>P4_GPRO_173</vt:lpstr>
      <vt:lpstr>P4_GPRO_190</vt:lpstr>
      <vt:lpstr>P4_GPRO_198</vt:lpstr>
      <vt:lpstr>P4_GPRO_220</vt:lpstr>
      <vt:lpstr>P4_GPRO_911</vt:lpstr>
      <vt:lpstr>P4_GPRO_998</vt:lpstr>
      <vt:lpstr>P4_GPRO_999</vt:lpstr>
      <vt:lpstr>P4_GREC_118</vt:lpstr>
      <vt:lpstr>P4_GREC_138</vt:lpstr>
      <vt:lpstr>P4_GREC_139</vt:lpstr>
      <vt:lpstr>P4_GREC_149</vt:lpstr>
      <vt:lpstr>P4_GREC_170</vt:lpstr>
      <vt:lpstr>P4_GREC_171</vt:lpstr>
      <vt:lpstr>P4_GREC_172</vt:lpstr>
      <vt:lpstr>P4_GREC_173</vt:lpstr>
      <vt:lpstr>P4_GREC_190</vt:lpstr>
      <vt:lpstr>P4_GREC_195</vt:lpstr>
      <vt:lpstr>P4_GREC_197</vt:lpstr>
      <vt:lpstr>P4_GREC_198</vt:lpstr>
      <vt:lpstr>P4_GREC_219</vt:lpstr>
      <vt:lpstr>P4_GREC_220</vt:lpstr>
      <vt:lpstr>P4_GREC_221</vt:lpstr>
      <vt:lpstr>P4_GREC_238</vt:lpstr>
      <vt:lpstr>P4_GREC_911</vt:lpstr>
      <vt:lpstr>P4_GREC_998</vt:lpstr>
      <vt:lpstr>P4_GREC_999</vt:lpstr>
      <vt:lpstr>P4_INPT_118</vt:lpstr>
      <vt:lpstr>P4_INPT_138</vt:lpstr>
      <vt:lpstr>P4_INPT_139</vt:lpstr>
      <vt:lpstr>P4_INPT_149</vt:lpstr>
      <vt:lpstr>P4_INPT_170</vt:lpstr>
      <vt:lpstr>P4_INPT_171</vt:lpstr>
      <vt:lpstr>P4_INPT_172</vt:lpstr>
      <vt:lpstr>P4_INPT_173</vt:lpstr>
      <vt:lpstr>P4_INPT_190</vt:lpstr>
      <vt:lpstr>P4_INPT_195</vt:lpstr>
      <vt:lpstr>P4_INPT_197</vt:lpstr>
      <vt:lpstr>P4_INPT_198</vt:lpstr>
      <vt:lpstr>P4_INPT_219</vt:lpstr>
      <vt:lpstr>P4_INPT_220</vt:lpstr>
      <vt:lpstr>P4_INPT_221</vt:lpstr>
      <vt:lpstr>P4_INPT_238</vt:lpstr>
      <vt:lpstr>P4_INPT_911</vt:lpstr>
      <vt:lpstr>P4_INPT_998</vt:lpstr>
      <vt:lpstr>P4_INPT_999</vt:lpstr>
      <vt:lpstr>P4_RBAL_118</vt:lpstr>
      <vt:lpstr>P4_RBAL_138</vt:lpstr>
      <vt:lpstr>P4_RBAL_139</vt:lpstr>
      <vt:lpstr>P4_RBAL_149</vt:lpstr>
      <vt:lpstr>P4_RBAL_170</vt:lpstr>
      <vt:lpstr>P4_RBAL_171</vt:lpstr>
      <vt:lpstr>P4_RBAL_172</vt:lpstr>
      <vt:lpstr>P4_RBAL_173</vt:lpstr>
      <vt:lpstr>P4_RBAL_190</vt:lpstr>
      <vt:lpstr>P4_RBAL_195</vt:lpstr>
      <vt:lpstr>P4_RBAL_197</vt:lpstr>
      <vt:lpstr>P4_RBAL_198</vt:lpstr>
      <vt:lpstr>P4_RBAL_219</vt:lpstr>
      <vt:lpstr>P4_RBAL_220</vt:lpstr>
      <vt:lpstr>P4_RBAL_221</vt:lpstr>
      <vt:lpstr>P4_RBAL_238</vt:lpstr>
      <vt:lpstr>P4_RBAL_911</vt:lpstr>
      <vt:lpstr>P4_RBAL_998</vt:lpstr>
      <vt:lpstr>P4_RBAL_999</vt:lpstr>
      <vt:lpstr>P4_RFPR_195</vt:lpstr>
      <vt:lpstr>P4_RFPR_197</vt:lpstr>
      <vt:lpstr>P4_RFPR_219</vt:lpstr>
      <vt:lpstr>P4_RFPR_221</vt:lpstr>
      <vt:lpstr>P4_RFPR_238</vt:lpstr>
      <vt:lpstr>P4_RFPR_911</vt:lpstr>
      <vt:lpstr>P4_RFPR_998</vt:lpstr>
      <vt:lpstr>P4_RFPR_999</vt:lpstr>
      <vt:lpstr>P4_SHIP_118</vt:lpstr>
      <vt:lpstr>P4_SHIP_138</vt:lpstr>
      <vt:lpstr>P4_SHIP_139</vt:lpstr>
      <vt:lpstr>P4_SHIP_149</vt:lpstr>
      <vt:lpstr>P4_SHIP_170</vt:lpstr>
      <vt:lpstr>P4_SHIP_171</vt:lpstr>
      <vt:lpstr>P4_SHIP_172</vt:lpstr>
      <vt:lpstr>P4_SHIP_173</vt:lpstr>
      <vt:lpstr>P4_SHIP_190</vt:lpstr>
      <vt:lpstr>P4_SHIP_195</vt:lpstr>
      <vt:lpstr>P4_SHIP_197</vt:lpstr>
      <vt:lpstr>P4_SHIP_198</vt:lpstr>
      <vt:lpstr>P4_SHIP_219</vt:lpstr>
      <vt:lpstr>P4_SHIP_220</vt:lpstr>
      <vt:lpstr>P4_SHIP_221</vt:lpstr>
      <vt:lpstr>P4_SHIP_238</vt:lpstr>
      <vt:lpstr>P4_SHIP_911</vt:lpstr>
      <vt:lpstr>P4_SHIP_998</vt:lpstr>
      <vt:lpstr>P4_SHIP_999</vt:lpstr>
      <vt:lpstr>P4_STKC_118</vt:lpstr>
      <vt:lpstr>P4_STKC_138</vt:lpstr>
      <vt:lpstr>P4_STKC_139</vt:lpstr>
      <vt:lpstr>P4_STKC_149</vt:lpstr>
      <vt:lpstr>P4_STKC_170</vt:lpstr>
      <vt:lpstr>P4_STKC_171</vt:lpstr>
      <vt:lpstr>P4_STKC_172</vt:lpstr>
      <vt:lpstr>P4_STKC_173</vt:lpstr>
      <vt:lpstr>P4_STKC_190</vt:lpstr>
      <vt:lpstr>P4_STKC_195</vt:lpstr>
      <vt:lpstr>P4_STKC_197</vt:lpstr>
      <vt:lpstr>P4_STKC_198</vt:lpstr>
      <vt:lpstr>P4_STKC_219</vt:lpstr>
      <vt:lpstr>P4_STKC_220</vt:lpstr>
      <vt:lpstr>P4_STKC_221</vt:lpstr>
      <vt:lpstr>P4_STKC_238</vt:lpstr>
      <vt:lpstr>P4_STKC_911</vt:lpstr>
      <vt:lpstr>P4_STKC_998</vt:lpstr>
      <vt:lpstr>P4_STKC_999</vt:lpstr>
      <vt:lpstr>P4_USEL_118</vt:lpstr>
      <vt:lpstr>P4_USEL_138</vt:lpstr>
      <vt:lpstr>P4_USEL_139</vt:lpstr>
      <vt:lpstr>P4_USEL_149</vt:lpstr>
      <vt:lpstr>P4_USEL_170</vt:lpstr>
      <vt:lpstr>P4_USEL_171</vt:lpstr>
      <vt:lpstr>P4_USEL_172</vt:lpstr>
      <vt:lpstr>P4_USEL_173</vt:lpstr>
      <vt:lpstr>P4_USEL_190</vt:lpstr>
      <vt:lpstr>P4_USEL_195</vt:lpstr>
      <vt:lpstr>P4_USEL_197</vt:lpstr>
      <vt:lpstr>P4_USEL_198</vt:lpstr>
      <vt:lpstr>P4_USEL_219</vt:lpstr>
      <vt:lpstr>P4_USEL_220</vt:lpstr>
      <vt:lpstr>P4_USEL_221</vt:lpstr>
      <vt:lpstr>P4_USEL_238</vt:lpstr>
      <vt:lpstr>P4_USEL_911</vt:lpstr>
      <vt:lpstr>P4_USEL_998</vt:lpstr>
      <vt:lpstr>P4_USEL_999</vt:lpstr>
      <vt:lpstr>P6_BSOS_206</vt:lpstr>
      <vt:lpstr>P6_BSOS_209</vt:lpstr>
      <vt:lpstr>P6_BSOS_311</vt:lpstr>
      <vt:lpstr>P6_BSOS_465</vt:lpstr>
      <vt:lpstr>P6_BSOS_466</vt:lpstr>
      <vt:lpstr>P6_BSOS_467</vt:lpstr>
      <vt:lpstr>P6_BSOS_911</vt:lpstr>
      <vt:lpstr>P6_BSOS_998</vt:lpstr>
      <vt:lpstr>P6_BSOS_999</vt:lpstr>
      <vt:lpstr>P6_ESIT_206</vt:lpstr>
      <vt:lpstr>P6_ESIT_209</vt:lpstr>
      <vt:lpstr>P6_ESIT_311</vt:lpstr>
      <vt:lpstr>P6_ESIT_465</vt:lpstr>
      <vt:lpstr>P6_ESIT_466</vt:lpstr>
      <vt:lpstr>P6_ESIT_467</vt:lpstr>
      <vt:lpstr>P6_ESIT_911</vt:lpstr>
      <vt:lpstr>P6_ESIT_998</vt:lpstr>
      <vt:lpstr>P6_ESIT_999</vt:lpstr>
      <vt:lpstr>P6_ESOS_206</vt:lpstr>
      <vt:lpstr>P6_ESOS_209</vt:lpstr>
      <vt:lpstr>P6_ESOS_311</vt:lpstr>
      <vt:lpstr>P6_ESOS_465</vt:lpstr>
      <vt:lpstr>P6_ESOS_466</vt:lpstr>
      <vt:lpstr>P6_ESOS_467</vt:lpstr>
      <vt:lpstr>P6_ESOS_911</vt:lpstr>
      <vt:lpstr>P6_ESOS_998</vt:lpstr>
      <vt:lpstr>P6_ESOS_999</vt:lpstr>
      <vt:lpstr>P6_GPRO_209</vt:lpstr>
      <vt:lpstr>P6_GPRO_311</vt:lpstr>
      <vt:lpstr>P6_GPRO_465</vt:lpstr>
      <vt:lpstr>P6_GPRO_466</vt:lpstr>
      <vt:lpstr>P6_GPRO_467</vt:lpstr>
      <vt:lpstr>P6_GPRO_911</vt:lpstr>
      <vt:lpstr>P6_GPRO_998</vt:lpstr>
      <vt:lpstr>P6_GPRO_999</vt:lpstr>
      <vt:lpstr>P6_GREC_206</vt:lpstr>
      <vt:lpstr>P6_GREC_209</vt:lpstr>
      <vt:lpstr>P6_GREC_311</vt:lpstr>
      <vt:lpstr>P6_GREC_465</vt:lpstr>
      <vt:lpstr>P6_GREC_466</vt:lpstr>
      <vt:lpstr>P6_GREC_467</vt:lpstr>
      <vt:lpstr>P6_GREC_911</vt:lpstr>
      <vt:lpstr>P6_GREC_998</vt:lpstr>
      <vt:lpstr>P6_GREC_999</vt:lpstr>
      <vt:lpstr>P6_INPT_206</vt:lpstr>
      <vt:lpstr>P6_INPT_209</vt:lpstr>
      <vt:lpstr>P6_INPT_311</vt:lpstr>
      <vt:lpstr>P6_INPT_465</vt:lpstr>
      <vt:lpstr>P6_INPT_466</vt:lpstr>
      <vt:lpstr>P6_INPT_467</vt:lpstr>
      <vt:lpstr>P6_INPT_911</vt:lpstr>
      <vt:lpstr>P6_INPT_998</vt:lpstr>
      <vt:lpstr>P6_INPT_999</vt:lpstr>
      <vt:lpstr>P6_RBAL_206</vt:lpstr>
      <vt:lpstr>P6_RBAL_209</vt:lpstr>
      <vt:lpstr>P6_RBAL_311</vt:lpstr>
      <vt:lpstr>P6_RBAL_465</vt:lpstr>
      <vt:lpstr>P6_RBAL_466</vt:lpstr>
      <vt:lpstr>P6_RBAL_467</vt:lpstr>
      <vt:lpstr>P6_RBAL_911</vt:lpstr>
      <vt:lpstr>P6_RBAL_998</vt:lpstr>
      <vt:lpstr>P6_RBAL_999</vt:lpstr>
      <vt:lpstr>P6_RFPR_206</vt:lpstr>
      <vt:lpstr>P6_RFPR_911</vt:lpstr>
      <vt:lpstr>P6_RFPR_998</vt:lpstr>
      <vt:lpstr>P6_RFPR_999</vt:lpstr>
      <vt:lpstr>P6_SHIP_206</vt:lpstr>
      <vt:lpstr>P6_SHIP_209</vt:lpstr>
      <vt:lpstr>P6_SHIP_311</vt:lpstr>
      <vt:lpstr>P6_SHIP_465</vt:lpstr>
      <vt:lpstr>P6_SHIP_466</vt:lpstr>
      <vt:lpstr>P6_SHIP_467</vt:lpstr>
      <vt:lpstr>P6_SHIP_911</vt:lpstr>
      <vt:lpstr>P6_SHIP_998</vt:lpstr>
      <vt:lpstr>P6_SHIP_999</vt:lpstr>
      <vt:lpstr>P6_STKC_206</vt:lpstr>
      <vt:lpstr>P6_STKC_209</vt:lpstr>
      <vt:lpstr>P6_USEL_206</vt:lpstr>
      <vt:lpstr>P6_USEL_209</vt:lpstr>
      <vt:lpstr>P6_USEL_311</vt:lpstr>
      <vt:lpstr>P6_USEL_465</vt:lpstr>
      <vt:lpstr>P6_USEL_466</vt:lpstr>
      <vt:lpstr>P6_USEL_467</vt:lpstr>
      <vt:lpstr>P6_USEL_911</vt:lpstr>
      <vt:lpstr>P6_USEL_998</vt:lpstr>
      <vt:lpstr>P6_USEL_999</vt:lpstr>
      <vt:lpstr>P8_BSOS_118</vt:lpstr>
      <vt:lpstr>P8_BSOS_138</vt:lpstr>
      <vt:lpstr>P8_BSOS_139</vt:lpstr>
      <vt:lpstr>P8_BSOS_141</vt:lpstr>
      <vt:lpstr>P8_BSOS_149</vt:lpstr>
      <vt:lpstr>P8_BSOS_170</vt:lpstr>
      <vt:lpstr>P8_BSOS_171</vt:lpstr>
      <vt:lpstr>P8_BSOS_172</vt:lpstr>
      <vt:lpstr>P8_BSOS_173</vt:lpstr>
      <vt:lpstr>P8_BSOS_180</vt:lpstr>
      <vt:lpstr>P8_BSOS_181</vt:lpstr>
      <vt:lpstr>P8_BSOS_182</vt:lpstr>
      <vt:lpstr>P8_BSOS_183</vt:lpstr>
      <vt:lpstr>P8_BSOS_184</vt:lpstr>
      <vt:lpstr>P8_BSOS_185</vt:lpstr>
      <vt:lpstr>P8_BSOS_186</vt:lpstr>
      <vt:lpstr>P8_BSOS_187</vt:lpstr>
      <vt:lpstr>P8_BSOS_205</vt:lpstr>
      <vt:lpstr>P8_BSOS_208</vt:lpstr>
      <vt:lpstr>P8_BSOS_213</vt:lpstr>
      <vt:lpstr>P8_BSOS_219</vt:lpstr>
      <vt:lpstr>P8_BSOS_220</vt:lpstr>
      <vt:lpstr>P8_BSOS_252</vt:lpstr>
      <vt:lpstr>P8_BSOS_253</vt:lpstr>
      <vt:lpstr>P8_BSOS_311</vt:lpstr>
      <vt:lpstr>P8_BSOS_465</vt:lpstr>
      <vt:lpstr>P8_BSOS_466</vt:lpstr>
      <vt:lpstr>P8_BSOS_467</vt:lpstr>
      <vt:lpstr>P8_BSOS_911</vt:lpstr>
      <vt:lpstr>P8_BSOS_998</vt:lpstr>
      <vt:lpstr>P8_BSOS_999</vt:lpstr>
      <vt:lpstr>P8_ESIT_118</vt:lpstr>
      <vt:lpstr>P8_ESIT_138</vt:lpstr>
      <vt:lpstr>P8_ESIT_139</vt:lpstr>
      <vt:lpstr>P8_ESIT_141</vt:lpstr>
      <vt:lpstr>P8_ESIT_149</vt:lpstr>
      <vt:lpstr>P8_ESIT_170</vt:lpstr>
      <vt:lpstr>P8_ESIT_171</vt:lpstr>
      <vt:lpstr>P8_ESIT_172</vt:lpstr>
      <vt:lpstr>P8_ESIT_173</vt:lpstr>
      <vt:lpstr>P8_ESIT_180</vt:lpstr>
      <vt:lpstr>P8_ESIT_181</vt:lpstr>
      <vt:lpstr>P8_ESIT_182</vt:lpstr>
      <vt:lpstr>P8_ESIT_183</vt:lpstr>
      <vt:lpstr>P8_ESIT_184</vt:lpstr>
      <vt:lpstr>P8_ESIT_185</vt:lpstr>
      <vt:lpstr>P8_ESIT_186</vt:lpstr>
      <vt:lpstr>P8_ESIT_187</vt:lpstr>
      <vt:lpstr>P8_ESIT_205</vt:lpstr>
      <vt:lpstr>P8_ESIT_208</vt:lpstr>
      <vt:lpstr>P8_ESIT_213</vt:lpstr>
      <vt:lpstr>P8_ESIT_219</vt:lpstr>
      <vt:lpstr>P8_ESIT_220</vt:lpstr>
      <vt:lpstr>P8_ESIT_252</vt:lpstr>
      <vt:lpstr>P8_ESIT_253</vt:lpstr>
      <vt:lpstr>P8_ESIT_311</vt:lpstr>
      <vt:lpstr>P8_ESIT_465</vt:lpstr>
      <vt:lpstr>P8_ESIT_466</vt:lpstr>
      <vt:lpstr>P8_ESIT_467</vt:lpstr>
      <vt:lpstr>P8_ESIT_911</vt:lpstr>
      <vt:lpstr>P8_ESIT_998</vt:lpstr>
      <vt:lpstr>P8_ESIT_999</vt:lpstr>
      <vt:lpstr>P8_ESOS_118</vt:lpstr>
      <vt:lpstr>P8_ESOS_138</vt:lpstr>
      <vt:lpstr>P8_ESOS_139</vt:lpstr>
      <vt:lpstr>P8_ESOS_141</vt:lpstr>
      <vt:lpstr>P8_ESOS_149</vt:lpstr>
      <vt:lpstr>P8_ESOS_170</vt:lpstr>
      <vt:lpstr>P8_ESOS_171</vt:lpstr>
      <vt:lpstr>P8_ESOS_172</vt:lpstr>
      <vt:lpstr>P8_ESOS_173</vt:lpstr>
      <vt:lpstr>P8_ESOS_180</vt:lpstr>
      <vt:lpstr>P8_ESOS_181</vt:lpstr>
      <vt:lpstr>P8_ESOS_182</vt:lpstr>
      <vt:lpstr>P8_ESOS_183</vt:lpstr>
      <vt:lpstr>P8_ESOS_184</vt:lpstr>
      <vt:lpstr>P8_ESOS_185</vt:lpstr>
      <vt:lpstr>P8_ESOS_186</vt:lpstr>
      <vt:lpstr>P8_ESOS_187</vt:lpstr>
      <vt:lpstr>P8_ESOS_205</vt:lpstr>
      <vt:lpstr>P8_ESOS_208</vt:lpstr>
      <vt:lpstr>P8_ESOS_213</vt:lpstr>
      <vt:lpstr>P8_ESOS_219</vt:lpstr>
      <vt:lpstr>P8_ESOS_220</vt:lpstr>
      <vt:lpstr>P8_ESOS_252</vt:lpstr>
      <vt:lpstr>P8_ESOS_253</vt:lpstr>
      <vt:lpstr>P8_ESOS_311</vt:lpstr>
      <vt:lpstr>P8_ESOS_465</vt:lpstr>
      <vt:lpstr>P8_ESOS_466</vt:lpstr>
      <vt:lpstr>P8_ESOS_467</vt:lpstr>
      <vt:lpstr>P8_ESOS_911</vt:lpstr>
      <vt:lpstr>P8_ESOS_998</vt:lpstr>
      <vt:lpstr>P8_ESOS_999</vt:lpstr>
      <vt:lpstr>P8_GPRO_118</vt:lpstr>
      <vt:lpstr>P8_GPRO_138</vt:lpstr>
      <vt:lpstr>P8_GPRO_139</vt:lpstr>
      <vt:lpstr>P8_GPRO_141</vt:lpstr>
      <vt:lpstr>P8_GPRO_149</vt:lpstr>
      <vt:lpstr>P8_GPRO_170</vt:lpstr>
      <vt:lpstr>P8_GPRO_171</vt:lpstr>
      <vt:lpstr>P8_GPRO_172</vt:lpstr>
      <vt:lpstr>P8_GPRO_173</vt:lpstr>
      <vt:lpstr>P8_GPRO_184</vt:lpstr>
      <vt:lpstr>P8_GPRO_185</vt:lpstr>
      <vt:lpstr>P8_GPRO_186</vt:lpstr>
      <vt:lpstr>P8_GPRO_187</vt:lpstr>
      <vt:lpstr>P8_GPRO_208</vt:lpstr>
      <vt:lpstr>P8_GPRO_213</vt:lpstr>
      <vt:lpstr>P8_GPRO_219</vt:lpstr>
      <vt:lpstr>P8_GPRO_220</vt:lpstr>
      <vt:lpstr>P8_GPRO_252</vt:lpstr>
      <vt:lpstr>P8_GPRO_253</vt:lpstr>
      <vt:lpstr>P8_GPRO_311</vt:lpstr>
      <vt:lpstr>P8_GPRO_465</vt:lpstr>
      <vt:lpstr>P8_GPRO_466</vt:lpstr>
      <vt:lpstr>P8_GPRO_467</vt:lpstr>
      <vt:lpstr>P8_GPRO_911</vt:lpstr>
      <vt:lpstr>P8_GPRO_998</vt:lpstr>
      <vt:lpstr>P8_GPRO_999</vt:lpstr>
      <vt:lpstr>P8_GREC_118</vt:lpstr>
      <vt:lpstr>P8_GREC_138</vt:lpstr>
      <vt:lpstr>P8_GREC_139</vt:lpstr>
      <vt:lpstr>P8_GREC_141</vt:lpstr>
      <vt:lpstr>P8_GREC_149</vt:lpstr>
      <vt:lpstr>P8_GREC_170</vt:lpstr>
      <vt:lpstr>P8_GREC_171</vt:lpstr>
      <vt:lpstr>P8_GREC_172</vt:lpstr>
      <vt:lpstr>P8_GREC_173</vt:lpstr>
      <vt:lpstr>P8_GREC_180</vt:lpstr>
      <vt:lpstr>P8_GREC_181</vt:lpstr>
      <vt:lpstr>P8_GREC_182</vt:lpstr>
      <vt:lpstr>P8_GREC_183</vt:lpstr>
      <vt:lpstr>P8_GREC_184</vt:lpstr>
      <vt:lpstr>P8_GREC_185</vt:lpstr>
      <vt:lpstr>P8_GREC_186</vt:lpstr>
      <vt:lpstr>P8_GREC_187</vt:lpstr>
      <vt:lpstr>P8_GREC_205</vt:lpstr>
      <vt:lpstr>P8_GREC_208</vt:lpstr>
      <vt:lpstr>P8_GREC_213</vt:lpstr>
      <vt:lpstr>P8_GREC_219</vt:lpstr>
      <vt:lpstr>P8_GREC_220</vt:lpstr>
      <vt:lpstr>P8_GREC_252</vt:lpstr>
      <vt:lpstr>P8_GREC_253</vt:lpstr>
      <vt:lpstr>P8_GREC_311</vt:lpstr>
      <vt:lpstr>P8_GREC_465</vt:lpstr>
      <vt:lpstr>P8_GREC_466</vt:lpstr>
      <vt:lpstr>P8_GREC_467</vt:lpstr>
      <vt:lpstr>P8_GREC_911</vt:lpstr>
      <vt:lpstr>P8_GREC_998</vt:lpstr>
      <vt:lpstr>P8_GREC_999</vt:lpstr>
      <vt:lpstr>P8_INPT_118</vt:lpstr>
      <vt:lpstr>P8_INPT_138</vt:lpstr>
      <vt:lpstr>P8_INPT_139</vt:lpstr>
      <vt:lpstr>P8_INPT_141</vt:lpstr>
      <vt:lpstr>P8_INPT_149</vt:lpstr>
      <vt:lpstr>P8_INPT_170</vt:lpstr>
      <vt:lpstr>P8_INPT_171</vt:lpstr>
      <vt:lpstr>P8_INPT_172</vt:lpstr>
      <vt:lpstr>P8_INPT_173</vt:lpstr>
      <vt:lpstr>P8_INPT_180</vt:lpstr>
      <vt:lpstr>P8_INPT_181</vt:lpstr>
      <vt:lpstr>P8_INPT_182</vt:lpstr>
      <vt:lpstr>P8_INPT_183</vt:lpstr>
      <vt:lpstr>P8_INPT_184</vt:lpstr>
      <vt:lpstr>P8_INPT_185</vt:lpstr>
      <vt:lpstr>P8_INPT_186</vt:lpstr>
      <vt:lpstr>P8_INPT_187</vt:lpstr>
      <vt:lpstr>P8_INPT_205</vt:lpstr>
      <vt:lpstr>P8_INPT_208</vt:lpstr>
      <vt:lpstr>P8_INPT_213</vt:lpstr>
      <vt:lpstr>P8_INPT_219</vt:lpstr>
      <vt:lpstr>P8_INPT_220</vt:lpstr>
      <vt:lpstr>P8_INPT_252</vt:lpstr>
      <vt:lpstr>P8_INPT_253</vt:lpstr>
      <vt:lpstr>P8_INPT_311</vt:lpstr>
      <vt:lpstr>P8_INPT_465</vt:lpstr>
      <vt:lpstr>P8_INPT_466</vt:lpstr>
      <vt:lpstr>P8_INPT_467</vt:lpstr>
      <vt:lpstr>P8_INPT_911</vt:lpstr>
      <vt:lpstr>P8_INPT_998</vt:lpstr>
      <vt:lpstr>P8_INPT_999</vt:lpstr>
      <vt:lpstr>P8_RBAL_118</vt:lpstr>
      <vt:lpstr>P8_RBAL_138</vt:lpstr>
      <vt:lpstr>P8_RBAL_139</vt:lpstr>
      <vt:lpstr>P8_RBAL_141</vt:lpstr>
      <vt:lpstr>P8_RBAL_149</vt:lpstr>
      <vt:lpstr>P8_RBAL_170</vt:lpstr>
      <vt:lpstr>P8_RBAL_171</vt:lpstr>
      <vt:lpstr>P8_RBAL_172</vt:lpstr>
      <vt:lpstr>P8_RBAL_173</vt:lpstr>
      <vt:lpstr>P8_RBAL_180</vt:lpstr>
      <vt:lpstr>P8_RBAL_181</vt:lpstr>
      <vt:lpstr>P8_RBAL_182</vt:lpstr>
      <vt:lpstr>P8_RBAL_183</vt:lpstr>
      <vt:lpstr>P8_RBAL_184</vt:lpstr>
      <vt:lpstr>P8_RBAL_185</vt:lpstr>
      <vt:lpstr>P8_RBAL_186</vt:lpstr>
      <vt:lpstr>P8_RBAL_187</vt:lpstr>
      <vt:lpstr>P8_RBAL_205</vt:lpstr>
      <vt:lpstr>P8_RBAL_208</vt:lpstr>
      <vt:lpstr>P8_RBAL_213</vt:lpstr>
      <vt:lpstr>P8_RBAL_219</vt:lpstr>
      <vt:lpstr>P8_RBAL_220</vt:lpstr>
      <vt:lpstr>P8_RBAL_252</vt:lpstr>
      <vt:lpstr>P8_RBAL_253</vt:lpstr>
      <vt:lpstr>P8_RBAL_311</vt:lpstr>
      <vt:lpstr>P8_RBAL_465</vt:lpstr>
      <vt:lpstr>P8_RBAL_466</vt:lpstr>
      <vt:lpstr>P8_RBAL_467</vt:lpstr>
      <vt:lpstr>P8_RBAL_911</vt:lpstr>
      <vt:lpstr>P8_RBAL_998</vt:lpstr>
      <vt:lpstr>P8_RBAL_999</vt:lpstr>
      <vt:lpstr>P8_RFPR_180</vt:lpstr>
      <vt:lpstr>P8_RFPR_181</vt:lpstr>
      <vt:lpstr>P8_RFPR_182</vt:lpstr>
      <vt:lpstr>P8_RFPR_183</vt:lpstr>
      <vt:lpstr>P8_RFPR_205</vt:lpstr>
      <vt:lpstr>P8_RFPR_911</vt:lpstr>
      <vt:lpstr>P8_RFPR_998</vt:lpstr>
      <vt:lpstr>P8_RFPR_999</vt:lpstr>
      <vt:lpstr>P8_SHIP_118</vt:lpstr>
      <vt:lpstr>P8_SHIP_138</vt:lpstr>
      <vt:lpstr>P8_SHIP_139</vt:lpstr>
      <vt:lpstr>P8_SHIP_141</vt:lpstr>
      <vt:lpstr>P8_SHIP_149</vt:lpstr>
      <vt:lpstr>P8_SHIP_170</vt:lpstr>
      <vt:lpstr>P8_SHIP_171</vt:lpstr>
      <vt:lpstr>P8_SHIP_172</vt:lpstr>
      <vt:lpstr>P8_SHIP_173</vt:lpstr>
      <vt:lpstr>P8_SHIP_180</vt:lpstr>
      <vt:lpstr>P8_SHIP_181</vt:lpstr>
      <vt:lpstr>P8_SHIP_182</vt:lpstr>
      <vt:lpstr>P8_SHIP_183</vt:lpstr>
      <vt:lpstr>P8_SHIP_184</vt:lpstr>
      <vt:lpstr>P8_SHIP_185</vt:lpstr>
      <vt:lpstr>P8_SHIP_186</vt:lpstr>
      <vt:lpstr>P8_SHIP_187</vt:lpstr>
      <vt:lpstr>P8_SHIP_205</vt:lpstr>
      <vt:lpstr>P8_SHIP_208</vt:lpstr>
      <vt:lpstr>P8_SHIP_213</vt:lpstr>
      <vt:lpstr>P8_SHIP_219</vt:lpstr>
      <vt:lpstr>P8_SHIP_220</vt:lpstr>
      <vt:lpstr>P8_SHIP_252</vt:lpstr>
      <vt:lpstr>P8_SHIP_253</vt:lpstr>
      <vt:lpstr>P8_SHIP_311</vt:lpstr>
      <vt:lpstr>P8_SHIP_465</vt:lpstr>
      <vt:lpstr>P8_SHIP_466</vt:lpstr>
      <vt:lpstr>P8_SHIP_467</vt:lpstr>
      <vt:lpstr>P8_SHIP_911</vt:lpstr>
      <vt:lpstr>P8_SHIP_998</vt:lpstr>
      <vt:lpstr>P8_SHIP_999</vt:lpstr>
      <vt:lpstr>P8_STKC_118</vt:lpstr>
      <vt:lpstr>P8_STKC_138</vt:lpstr>
      <vt:lpstr>P8_STKC_139</vt:lpstr>
      <vt:lpstr>P8_STKC_141</vt:lpstr>
      <vt:lpstr>P8_STKC_149</vt:lpstr>
      <vt:lpstr>P8_STKC_170</vt:lpstr>
      <vt:lpstr>P8_STKC_171</vt:lpstr>
      <vt:lpstr>P8_STKC_172</vt:lpstr>
      <vt:lpstr>P8_STKC_173</vt:lpstr>
      <vt:lpstr>P8_STKC_180</vt:lpstr>
      <vt:lpstr>P8_STKC_181</vt:lpstr>
      <vt:lpstr>P8_STKC_182</vt:lpstr>
      <vt:lpstr>P8_STKC_183</vt:lpstr>
      <vt:lpstr>P8_STKC_184</vt:lpstr>
      <vt:lpstr>P8_STKC_185</vt:lpstr>
      <vt:lpstr>P8_STKC_186</vt:lpstr>
      <vt:lpstr>P8_STKC_187</vt:lpstr>
      <vt:lpstr>P8_STKC_205</vt:lpstr>
      <vt:lpstr>P8_STKC_208</vt:lpstr>
      <vt:lpstr>P8_STKC_213</vt:lpstr>
      <vt:lpstr>P8_STKC_219</vt:lpstr>
      <vt:lpstr>P8_STKC_220</vt:lpstr>
      <vt:lpstr>P8_STKC_252</vt:lpstr>
      <vt:lpstr>P8_STKC_253</vt:lpstr>
      <vt:lpstr>P8_STKC_311</vt:lpstr>
      <vt:lpstr>P8_STKC_465</vt:lpstr>
      <vt:lpstr>P8_STKC_466</vt:lpstr>
      <vt:lpstr>P8_STKC_467</vt:lpstr>
      <vt:lpstr>P8_STKC_911</vt:lpstr>
      <vt:lpstr>P8_STKC_998</vt:lpstr>
      <vt:lpstr>P8_STKC_999</vt:lpstr>
      <vt:lpstr>P8_USEL_118</vt:lpstr>
      <vt:lpstr>P8_USEL_138</vt:lpstr>
      <vt:lpstr>P8_USEL_139</vt:lpstr>
      <vt:lpstr>P8_USEL_141</vt:lpstr>
      <vt:lpstr>P8_USEL_149</vt:lpstr>
      <vt:lpstr>P8_USEL_170</vt:lpstr>
      <vt:lpstr>P8_USEL_171</vt:lpstr>
      <vt:lpstr>P8_USEL_172</vt:lpstr>
      <vt:lpstr>P8_USEL_173</vt:lpstr>
      <vt:lpstr>P8_USEL_180</vt:lpstr>
      <vt:lpstr>P8_USEL_181</vt:lpstr>
      <vt:lpstr>P8_USEL_182</vt:lpstr>
      <vt:lpstr>P8_USEL_183</vt:lpstr>
      <vt:lpstr>P8_USEL_184</vt:lpstr>
      <vt:lpstr>P8_USEL_185</vt:lpstr>
      <vt:lpstr>P8_USEL_186</vt:lpstr>
      <vt:lpstr>P8_USEL_187</vt:lpstr>
      <vt:lpstr>P8_USEL_205</vt:lpstr>
      <vt:lpstr>P8_USEL_208</vt:lpstr>
      <vt:lpstr>P8_USEL_213</vt:lpstr>
      <vt:lpstr>P8_USEL_219</vt:lpstr>
      <vt:lpstr>P8_USEL_220</vt:lpstr>
      <vt:lpstr>P8_USEL_252</vt:lpstr>
      <vt:lpstr>P8_USEL_253</vt:lpstr>
      <vt:lpstr>P8_USEL_311</vt:lpstr>
      <vt:lpstr>P8_USEL_465</vt:lpstr>
      <vt:lpstr>P8_USEL_466</vt:lpstr>
      <vt:lpstr>P8_USEL_467</vt:lpstr>
      <vt:lpstr>P8_USEL_911</vt:lpstr>
      <vt:lpstr>P8_USEL_998</vt:lpstr>
      <vt:lpstr>P8_USEL_999</vt:lpstr>
      <vt:lpstr>P9_INPT_2303</vt:lpstr>
      <vt:lpstr>P9_INPT_2306</vt:lpstr>
      <vt:lpstr>P9_INPT_2308</vt:lpstr>
      <vt:lpstr>P9_INPT_2312</vt:lpstr>
      <vt:lpstr>P9_INPT_2399</vt:lpstr>
      <vt:lpstr>P9_INPT_2401</vt:lpstr>
      <vt:lpstr>P9_INPT_6201</vt:lpstr>
      <vt:lpstr>P9_INPT_6399</vt:lpstr>
      <vt:lpstr>P9_INPT_7303</vt:lpstr>
      <vt:lpstr>P9_INPT_7306</vt:lpstr>
      <vt:lpstr>P9_INPT_7399</vt:lpstr>
      <vt:lpstr>P9_INPT_8602</vt:lpstr>
      <vt:lpstr>P9_INPT_8603</vt:lpstr>
      <vt:lpstr>P9_INPT_8604</vt:lpstr>
      <vt:lpstr>P9_INPT_8606</vt:lpstr>
      <vt:lpstr>P9_INPT_8609</vt:lpstr>
      <vt:lpstr>P9_INPT_8699</vt:lpstr>
      <vt:lpstr>P9_INPT_9603</vt:lpstr>
      <vt:lpstr>P9_INPT_9606</vt:lpstr>
      <vt:lpstr>P9_INPT_9609</vt:lpstr>
      <vt:lpstr>P9_INPT_9612</vt:lpstr>
      <vt:lpstr>P9_INPT_9699</vt:lpstr>
      <vt:lpstr>parent_company_name_tx</vt:lpstr>
      <vt:lpstr>planned_transaction_dt</vt:lpstr>
      <vt:lpstr>plant_address_tx</vt:lpstr>
      <vt:lpstr>plant_city_tx</vt:lpstr>
      <vt:lpstr>plant_contact_email_tx</vt:lpstr>
      <vt:lpstr>plant_contact_fax_tx</vt:lpstr>
      <vt:lpstr>plant_contact_name_tx</vt:lpstr>
      <vt:lpstr>plant_contact_telephone</vt:lpstr>
      <vt:lpstr>plant_contact_telephone_ext</vt:lpstr>
      <vt:lpstr>plant_contact_telephone_tx</vt:lpstr>
      <vt:lpstr>plant_contact_title_tx</vt:lpstr>
      <vt:lpstr>plant_name_tx</vt:lpstr>
      <vt:lpstr>plant_operating_status</vt:lpstr>
      <vt:lpstr>plant_operating_status_tx</vt:lpstr>
      <vt:lpstr>plant_state_tx</vt:lpstr>
      <vt:lpstr>plant_zip</vt:lpstr>
      <vt:lpstr>plant_zip_tx</vt:lpstr>
      <vt:lpstr>plant_zip4</vt:lpstr>
      <vt:lpstr>preparer_address_tx</vt:lpstr>
      <vt:lpstr>preparer_city_tx</vt:lpstr>
      <vt:lpstr>preparer_email_tx</vt:lpstr>
      <vt:lpstr>preparer_fax_tx</vt:lpstr>
      <vt:lpstr>preparer_name_tx</vt:lpstr>
      <vt:lpstr>preparer_state_tx</vt:lpstr>
      <vt:lpstr>preparer_telephone</vt:lpstr>
      <vt:lpstr>preparer_telephone_ext</vt:lpstr>
      <vt:lpstr>preparer_telephone_tx</vt:lpstr>
      <vt:lpstr>preparer_zip</vt:lpstr>
      <vt:lpstr>preparer_zip_tx</vt:lpstr>
      <vt:lpstr>preparer_zip4</vt:lpstr>
      <vt:lpstr>Part10!Print_Area</vt:lpstr>
      <vt:lpstr>Part11!Print_Area</vt:lpstr>
      <vt:lpstr>Part9!Print_Area</vt:lpstr>
      <vt:lpstr>'Parts1-2'!Print_Area</vt:lpstr>
      <vt:lpstr>'Parts3-4'!Print_Area</vt:lpstr>
      <vt:lpstr>'Parts5-6'!Print_Area</vt:lpstr>
      <vt:lpstr>'Parts7-8'!Print_Area</vt:lpstr>
      <vt:lpstr>'Parts7-8'!Print_Titles</vt:lpstr>
      <vt:lpstr>section_1_comments_tx</vt:lpstr>
      <vt:lpstr>supervisor_city_tx</vt:lpstr>
      <vt:lpstr>supervisor_company_address1_tx</vt:lpstr>
      <vt:lpstr>supervisor_email_tx</vt:lpstr>
      <vt:lpstr>supervisor_fax_tx</vt:lpstr>
      <vt:lpstr>supervisor_name_tx</vt:lpstr>
      <vt:lpstr>supervisor_state_tx</vt:lpstr>
      <vt:lpstr>supervisor_telephone</vt:lpstr>
      <vt:lpstr>supervisor_telephone_ext</vt:lpstr>
      <vt:lpstr>supervisor_telephone_tx</vt:lpstr>
      <vt:lpstr>supervisor_title_tx</vt:lpstr>
      <vt:lpstr>supervisor_zip_tx</vt:lpstr>
      <vt:lpstr>Tbl_NewComp_State_List</vt:lpstr>
      <vt:lpstr>Tbl_Plant_Op_Status_Value_List</vt:lpstr>
      <vt:lpstr>Tbl_State_Abbr_List</vt:lpstr>
      <vt:lpstr>Version</vt:lpstr>
      <vt:lpstr>year</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Conner, Michael (EIA)</dc:creator>
  <cp:keywords/>
  <dc:description/>
  <cp:lastModifiedBy>Miller, Dan</cp:lastModifiedBy>
  <cp:revision/>
  <cp:lastPrinted>2021-03-24T16:39:28Z</cp:lastPrinted>
  <dcterms:created xsi:type="dcterms:W3CDTF">2018-03-26T15:45:46Z</dcterms:created>
  <dcterms:modified xsi:type="dcterms:W3CDTF">2023-08-22T19:25:43Z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0x010100BC7D9CDD83B2CA41A5BA2FDFE1C63412</vt:lpwstr>
  </property>
</Properties>
</file>