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24DD587E-30D3-4BE4-8AF9-6624B0DFD48D}" xr6:coauthVersionLast="47" xr6:coauthVersionMax="47" xr10:uidLastSave="{00000000-0000-0000-0000-000000000000}"/>
  <bookViews>
    <workbookView xWindow="-120" yWindow="-120" windowWidth="29040" windowHeight="17640" xr2:uid="{ABBF3A63-D8B1-4D0A-8689-9CA44E15934A}"/>
  </bookViews>
  <sheets>
    <sheet name="26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3" i="2" l="1"/>
  <c r="A82" i="2"/>
  <c r="E82" i="2" s="1"/>
  <c r="A81" i="2"/>
  <c r="E81" i="2" s="1"/>
  <c r="A80" i="2"/>
  <c r="E80" i="2" s="1"/>
  <c r="A79" i="2"/>
  <c r="E79" i="2" s="1"/>
  <c r="E78" i="2"/>
  <c r="A78" i="2"/>
  <c r="A77" i="2"/>
  <c r="E77" i="2" s="1"/>
  <c r="A76" i="2"/>
  <c r="E76" i="2" s="1"/>
  <c r="A75" i="2"/>
  <c r="A74" i="2"/>
  <c r="A73" i="2"/>
  <c r="E73" i="2" s="1"/>
  <c r="A72" i="2"/>
  <c r="A71" i="2"/>
  <c r="A70" i="2"/>
  <c r="E70" i="2" s="1"/>
  <c r="A69" i="2"/>
  <c r="E69" i="2" s="1"/>
  <c r="A68" i="2"/>
  <c r="A67" i="2"/>
  <c r="E67" i="2" s="1"/>
  <c r="A66" i="2"/>
  <c r="E66" i="2" s="1"/>
  <c r="A65" i="2"/>
  <c r="E65" i="2" s="1"/>
  <c r="A64" i="2"/>
  <c r="E64" i="2" s="1"/>
  <c r="A63" i="2"/>
  <c r="E63" i="2" s="1"/>
  <c r="A62" i="2"/>
  <c r="E62" i="2" s="1"/>
  <c r="A61" i="2"/>
  <c r="E61" i="2" s="1"/>
  <c r="A60" i="2"/>
  <c r="A59" i="2"/>
  <c r="A58" i="2"/>
  <c r="E58" i="2" s="1"/>
  <c r="A57" i="2"/>
  <c r="E57" i="2" s="1"/>
  <c r="A56" i="2"/>
  <c r="E56" i="2" s="1"/>
  <c r="A55" i="2"/>
  <c r="E55" i="2" s="1"/>
  <c r="A54" i="2"/>
  <c r="E54" i="2" s="1"/>
  <c r="A53" i="2"/>
  <c r="A52" i="2"/>
  <c r="E52" i="2" s="1"/>
  <c r="A51" i="2"/>
  <c r="E51" i="2" s="1"/>
  <c r="A50" i="2"/>
  <c r="E50" i="2" s="1"/>
  <c r="A49" i="2"/>
  <c r="E49" i="2" s="1"/>
  <c r="A48" i="2"/>
  <c r="A47" i="2"/>
  <c r="A46" i="2"/>
  <c r="E46" i="2" s="1"/>
  <c r="A45" i="2"/>
  <c r="E45" i="2" s="1"/>
  <c r="A44" i="2"/>
  <c r="E44" i="2" s="1"/>
  <c r="A43" i="2"/>
  <c r="E43" i="2" s="1"/>
  <c r="A42" i="2"/>
  <c r="E38" i="2" s="1"/>
  <c r="A41" i="2"/>
  <c r="E41" i="2" s="1"/>
  <c r="E40" i="2"/>
  <c r="A40" i="2"/>
  <c r="A39" i="2"/>
  <c r="E39" i="2" s="1"/>
  <c r="A38" i="2"/>
  <c r="A37" i="2"/>
  <c r="E37" i="2" s="1"/>
  <c r="A36" i="2"/>
  <c r="G29" i="2"/>
  <c r="L29" i="2" s="1"/>
  <c r="F29" i="2"/>
  <c r="K29" i="2" s="1"/>
  <c r="E29" i="2"/>
  <c r="J29" i="2" s="1"/>
  <c r="D29" i="2"/>
  <c r="I29" i="2" s="1"/>
  <c r="C29" i="2"/>
  <c r="L28" i="2"/>
  <c r="K28" i="2"/>
  <c r="J28" i="2"/>
  <c r="I28" i="2"/>
  <c r="L27" i="2"/>
  <c r="K27" i="2"/>
  <c r="J27" i="2"/>
  <c r="I27" i="2"/>
  <c r="L26" i="2"/>
  <c r="K26" i="2"/>
  <c r="J26" i="2"/>
  <c r="I26" i="2"/>
  <c r="J30" i="2" l="1"/>
  <c r="I30" i="2"/>
  <c r="K30" i="2"/>
  <c r="L30" i="2"/>
  <c r="E75" i="2"/>
  <c r="E74" i="2"/>
  <c r="E68" i="2"/>
  <c r="E42" i="2"/>
  <c r="E53" i="2"/>
</calcChain>
</file>

<file path=xl/sharedStrings.xml><?xml version="1.0" encoding="utf-8"?>
<sst xmlns="http://schemas.openxmlformats.org/spreadsheetml/2006/main" count="29" uniqueCount="23">
  <si>
    <t>U.S. Energy Information Administration, Short-Term Energy Outlook, September 2024</t>
  </si>
  <si>
    <t>Series names for chart</t>
  </si>
  <si>
    <t>electric power</t>
  </si>
  <si>
    <t>NGEPCON</t>
  </si>
  <si>
    <t>industrial</t>
  </si>
  <si>
    <t>NGINX</t>
  </si>
  <si>
    <t>residential</t>
  </si>
  <si>
    <t>NGRCPUS</t>
  </si>
  <si>
    <t>commercial</t>
  </si>
  <si>
    <t>NGCCPUS</t>
  </si>
  <si>
    <t>U.S. natural gas consumption</t>
  </si>
  <si>
    <t>NGTCPUS</t>
  </si>
  <si>
    <t>Consumption (billion cubic feet per day)</t>
  </si>
  <si>
    <t>Consumption Growth (bcf per day)</t>
  </si>
  <si>
    <t>residential and commercial</t>
  </si>
  <si>
    <t>other</t>
  </si>
  <si>
    <t>total</t>
  </si>
  <si>
    <t>Data source: U.S. Energy Information Administration, Short-Term Energy Outlook, September 2024</t>
  </si>
  <si>
    <t>total monthly consumption</t>
  </si>
  <si>
    <t xml:space="preserve"> forecast</t>
  </si>
  <si>
    <t>annual average</t>
  </si>
  <si>
    <t>all months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</si>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</sst>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yyyy"/>
    <numFmt numFmtId="165" formatCode="0.0"/>
    <numFmt numFmtId="166" formatCode="0.0%"/>
    <numFmt numFmtId="167" formatCode="mmm\ yyyy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2"/>
    <xf numFmtId="164" fontId="4" fillId="0" borderId="0" xfId="2" applyNumberFormat="1" applyFont="1"/>
    <xf numFmtId="0" fontId="5" fillId="0" borderId="0" xfId="3" applyAlignment="1" applyProtection="1"/>
    <xf numFmtId="0" fontId="1" fillId="0" borderId="0" xfId="1" quotePrefix="1"/>
    <xf numFmtId="0" fontId="1" fillId="2" borderId="0" xfId="1" applyFill="1"/>
    <xf numFmtId="0" fontId="6" fillId="0" borderId="1" xfId="4" applyFont="1" applyBorder="1"/>
    <xf numFmtId="0" fontId="3" fillId="0" borderId="2" xfId="4" applyBorder="1"/>
    <xf numFmtId="0" fontId="7" fillId="0" borderId="3" xfId="2" applyFont="1" applyBorder="1"/>
    <xf numFmtId="0" fontId="3" fillId="3" borderId="4" xfId="2" applyFill="1" applyBorder="1"/>
    <xf numFmtId="0" fontId="7" fillId="0" borderId="5" xfId="2" applyFont="1" applyBorder="1"/>
    <xf numFmtId="0" fontId="3" fillId="3" borderId="6" xfId="2" applyFill="1" applyBorder="1"/>
    <xf numFmtId="0" fontId="1" fillId="0" borderId="7" xfId="1" applyBorder="1"/>
    <xf numFmtId="0" fontId="1" fillId="3" borderId="8" xfId="1" applyFill="1" applyBorder="1"/>
    <xf numFmtId="0" fontId="2" fillId="2" borderId="0" xfId="1" applyFont="1" applyFill="1"/>
    <xf numFmtId="0" fontId="8" fillId="0" borderId="9" xfId="2" applyFont="1" applyBorder="1" applyAlignment="1">
      <alignment horizontal="center"/>
    </xf>
    <xf numFmtId="0" fontId="9" fillId="0" borderId="0" xfId="2" applyFont="1"/>
    <xf numFmtId="0" fontId="3" fillId="0" borderId="9" xfId="2" applyBorder="1"/>
    <xf numFmtId="0" fontId="8" fillId="0" borderId="9" xfId="2" applyFont="1" applyBorder="1"/>
    <xf numFmtId="0" fontId="9" fillId="0" borderId="9" xfId="2" applyFont="1" applyBorder="1"/>
    <xf numFmtId="2" fontId="3" fillId="0" borderId="0" xfId="2" applyNumberFormat="1"/>
    <xf numFmtId="2" fontId="3" fillId="0" borderId="9" xfId="2" applyNumberFormat="1" applyBorder="1"/>
    <xf numFmtId="0" fontId="3" fillId="0" borderId="0" xfId="2" applyAlignment="1">
      <alignment horizontal="right"/>
    </xf>
    <xf numFmtId="165" fontId="3" fillId="0" borderId="0" xfId="2" applyNumberFormat="1"/>
    <xf numFmtId="0" fontId="9" fillId="0" borderId="0" xfId="2" quotePrefix="1" applyFont="1"/>
    <xf numFmtId="166" fontId="3" fillId="0" borderId="0" xfId="2" applyNumberFormat="1" applyAlignment="1">
      <alignment horizontal="right"/>
    </xf>
    <xf numFmtId="0" fontId="10" fillId="0" borderId="0" xfId="1" applyFont="1"/>
    <xf numFmtId="0" fontId="10" fillId="0" borderId="9" xfId="1" applyFont="1" applyBorder="1"/>
    <xf numFmtId="167" fontId="10" fillId="0" borderId="0" xfId="1" applyNumberFormat="1" applyFont="1"/>
    <xf numFmtId="2" fontId="3" fillId="0" borderId="10" xfId="2" quotePrefix="1" applyNumberFormat="1" applyBorder="1" applyAlignment="1">
      <alignment horizontal="center"/>
    </xf>
    <xf numFmtId="2" fontId="3" fillId="0" borderId="10" xfId="2" applyNumberFormat="1" applyBorder="1" applyAlignment="1">
      <alignment horizontal="center"/>
    </xf>
    <xf numFmtId="2" fontId="10" fillId="0" borderId="0" xfId="1" applyNumberFormat="1" applyFont="1"/>
    <xf numFmtId="0" fontId="1" fillId="0" borderId="0" xfId="1" applyAlignment="1">
      <alignment horizontal="right"/>
    </xf>
    <xf numFmtId="168" fontId="10" fillId="0" borderId="0" xfId="1" applyNumberFormat="1" applyFont="1"/>
    <xf numFmtId="0" fontId="3" fillId="0" borderId="9" xfId="2" applyBorder="1" applyAlignment="1">
      <alignment horizontal="right"/>
    </xf>
    <xf numFmtId="167" fontId="1" fillId="0" borderId="0" xfId="1" applyNumberFormat="1"/>
    <xf numFmtId="168" fontId="1" fillId="0" borderId="0" xfId="1" applyNumberFormat="1"/>
    <xf numFmtId="168" fontId="11" fillId="0" borderId="10" xfId="2" quotePrefix="1" applyNumberFormat="1" applyFont="1" applyBorder="1" applyAlignment="1">
      <alignment horizontal="center"/>
    </xf>
  </cellXfs>
  <cellStyles count="5">
    <cellStyle name="Hyperlink" xfId="3" builtinId="8"/>
    <cellStyle name="Normal" xfId="0" builtinId="0"/>
    <cellStyle name="Normal 2" xfId="4" xr:uid="{FE7F59FC-C265-4630-8B68-094984BB2662}"/>
    <cellStyle name="Normal 3 2" xfId="2" xr:uid="{E83ACD91-CA94-489C-87E4-64978744BD37}"/>
    <cellStyle name="Normal 4 2" xfId="1" xr:uid="{E57FE7CF-12BB-43DB-840E-E4AC4C101B09}"/>
  </cellStyles>
  <dxfs count="2"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90215806357542"/>
          <c:y val="0.1380914885639295"/>
          <c:w val="0.81249599008457274"/>
          <c:h val="0.713519560054993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'26'!$H$26</c:f>
              <c:strCache>
                <c:ptCount val="1"/>
                <c:pt idx="0">
                  <c:v>electric power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'26'!$I$25:$L$25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'26'!$I$26:$L$26</c:f>
              <c:numCache>
                <c:formatCode>0.00</c:formatCode>
                <c:ptCount val="4"/>
                <c:pt idx="0">
                  <c:v>2.3642736709999994</c:v>
                </c:pt>
                <c:pt idx="1">
                  <c:v>2.2978954680000001</c:v>
                </c:pt>
                <c:pt idx="2">
                  <c:v>0.63950940900000575</c:v>
                </c:pt>
                <c:pt idx="3">
                  <c:v>-1.3750851040000001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5-4C72-8BAD-4F66A4B8B989}"/>
            </c:ext>
          </c:extLst>
        </c:ser>
        <c:ser>
          <c:idx val="2"/>
          <c:order val="1"/>
          <c:tx>
            <c:strRef>
              <c:f>'26'!$H$27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'26'!$I$25:$L$25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'26'!$I$27:$L$27</c:f>
              <c:numCache>
                <c:formatCode>0.00</c:formatCode>
                <c:ptCount val="4"/>
                <c:pt idx="0">
                  <c:v>0.44441095899999894</c:v>
                </c:pt>
                <c:pt idx="1">
                  <c:v>2.273969999997405E-4</c:v>
                </c:pt>
                <c:pt idx="2">
                  <c:v>-0.1578825999999971</c:v>
                </c:pt>
                <c:pt idx="3">
                  <c:v>7.8658845999999727E-2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5-4C72-8BAD-4F66A4B8B989}"/>
            </c:ext>
          </c:extLst>
        </c:ser>
        <c:ser>
          <c:idx val="4"/>
          <c:order val="2"/>
          <c:tx>
            <c:strRef>
              <c:f>'26'!$H$28</c:f>
              <c:strCache>
                <c:ptCount val="1"/>
                <c:pt idx="0">
                  <c:v>residential and commercial</c:v>
                </c:pt>
              </c:strCache>
            </c:strRef>
          </c:tx>
          <c:spPr>
            <a:solidFill>
              <a:schemeClr val="accent4"/>
            </a:solidFill>
            <a:ln w="28575" cap="rnd">
              <a:noFill/>
              <a:round/>
            </a:ln>
            <a:effectLst/>
          </c:spPr>
          <c:invertIfNegative val="0"/>
          <c:cat>
            <c:numRef>
              <c:f>'26'!$I$25:$L$25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'26'!$I$28:$L$28</c:f>
              <c:numCache>
                <c:formatCode>0.00</c:formatCode>
                <c:ptCount val="4"/>
                <c:pt idx="0">
                  <c:v>1.2808410953000013</c:v>
                </c:pt>
                <c:pt idx="1">
                  <c:v>-1.8631753427</c:v>
                </c:pt>
                <c:pt idx="2">
                  <c:v>0.24917483669999996</c:v>
                </c:pt>
                <c:pt idx="3">
                  <c:v>0.8408254731999989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B5-4C72-8BAD-4F66A4B8B989}"/>
            </c:ext>
          </c:extLst>
        </c:ser>
        <c:ser>
          <c:idx val="0"/>
          <c:order val="3"/>
          <c:tx>
            <c:strRef>
              <c:f>'26'!$H$29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8575">
              <a:noFill/>
            </a:ln>
          </c:spPr>
          <c:invertIfNegative val="0"/>
          <c:cat>
            <c:numRef>
              <c:f>'26'!$I$25:$L$25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'26'!$I$29:$L$29</c:f>
              <c:numCache>
                <c:formatCode>0.00</c:formatCode>
                <c:ptCount val="4"/>
                <c:pt idx="0">
                  <c:v>0.41054002869999806</c:v>
                </c:pt>
                <c:pt idx="1">
                  <c:v>0.18648611870000309</c:v>
                </c:pt>
                <c:pt idx="2">
                  <c:v>4.5747144299994602E-2</c:v>
                </c:pt>
                <c:pt idx="3">
                  <c:v>7.4623312800000008E-2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B5-4C72-8BAD-4F66A4B8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75119808"/>
        <c:axId val="-975131232"/>
      </c:barChart>
      <c:lineChart>
        <c:grouping val="stacked"/>
        <c:varyColors val="0"/>
        <c:ser>
          <c:idx val="3"/>
          <c:order val="4"/>
          <c:tx>
            <c:strRef>
              <c:f>'26'!$B$30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5"/>
            <c:spPr>
              <a:solidFill>
                <a:schemeClr val="tx1"/>
              </a:solidFill>
              <a:ln w="38100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6.0776590736952997E-2"/>
                  <c:y val="-2.5011877219700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B5-4C72-8BAD-4F66A4B8B989}"/>
                </c:ext>
              </c:extLst>
            </c:dLbl>
            <c:dLbl>
              <c:idx val="2"/>
              <c:layout>
                <c:manualLayout>
                  <c:x val="-6.4220567072792417E-2"/>
                  <c:y val="-4.9714031203320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B5-4C72-8BAD-4F66A4B8B989}"/>
                </c:ext>
              </c:extLst>
            </c:dLbl>
            <c:dLbl>
              <c:idx val="3"/>
              <c:layout>
                <c:manualLayout>
                  <c:x val="-7.1990405476349287E-2"/>
                  <c:y val="3.7046749150778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B5-4C72-8BAD-4F66A4B8B9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'26'!$I$25:$L$25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'26'!$I$30:$L$30</c:f>
              <c:numCache>
                <c:formatCode>0.0</c:formatCode>
                <c:ptCount val="4"/>
                <c:pt idx="0">
                  <c:v>4.5000657539999978</c:v>
                </c:pt>
                <c:pt idx="1">
                  <c:v>0.62143364100000298</c:v>
                </c:pt>
                <c:pt idx="2">
                  <c:v>0.77654879000000321</c:v>
                </c:pt>
                <c:pt idx="3">
                  <c:v>-0.38097747200000143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B5-4C72-8BAD-4F66A4B8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5119808"/>
        <c:axId val="-975131232"/>
      </c:lineChart>
      <c:scatterChart>
        <c:scatterStyle val="lineMarker"/>
        <c:varyColors val="0"/>
        <c:ser>
          <c:idx val="5"/>
          <c:order val="5"/>
          <c:tx>
            <c:strRef>
              <c:f>'26'!$B$89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'26'!$A$90:$A$91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'26'!$B$90:$B$91</c:f>
              <c:numCache>
                <c:formatCode>0.00</c:formatCode>
                <c:ptCount val="2"/>
                <c:pt idx="0">
                  <c:v>-2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B5-4C72-8BAD-4F66A4B8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5117088"/>
        <c:axId val="-975110016"/>
      </c:scatterChart>
      <c:catAx>
        <c:axId val="-975119808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75131232"/>
        <c:crosses val="autoZero"/>
        <c:auto val="1"/>
        <c:lblAlgn val="ctr"/>
        <c:lblOffset val="100"/>
        <c:tickLblSkip val="1"/>
        <c:noMultiLvlLbl val="0"/>
      </c:catAx>
      <c:valAx>
        <c:axId val="-975131232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75119808"/>
        <c:crosses val="autoZero"/>
        <c:crossBetween val="between"/>
        <c:majorUnit val="1"/>
      </c:valAx>
      <c:valAx>
        <c:axId val="-975110016"/>
        <c:scaling>
          <c:orientation val="minMax"/>
          <c:max val="4"/>
          <c:min val="-2"/>
        </c:scaling>
        <c:delete val="0"/>
        <c:axPos val="r"/>
        <c:numFmt formatCode="0.00" sourceLinked="1"/>
        <c:majorTickMark val="none"/>
        <c:minorTickMark val="none"/>
        <c:tickLblPos val="none"/>
        <c:spPr>
          <a:ln>
            <a:solidFill>
              <a:schemeClr val="bg1">
                <a:lumMod val="85000"/>
              </a:schemeClr>
            </a:solidFill>
          </a:ln>
        </c:spPr>
        <c:crossAx val="-975117088"/>
        <c:crosses val="max"/>
        <c:crossBetween val="midCat"/>
      </c:valAx>
      <c:valAx>
        <c:axId val="-97511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7511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26771653543307"/>
          <c:y val="0.14321428571428574"/>
          <c:w val="0.78747302420530763"/>
          <c:h val="0.70917354080739903"/>
        </c:manualLayout>
      </c:layout>
      <c:lineChart>
        <c:grouping val="standard"/>
        <c:varyColors val="0"/>
        <c:ser>
          <c:idx val="0"/>
          <c:order val="0"/>
          <c:tx>
            <c:v>monthly history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'26'!$A$36:$A$83</c:f>
              <c:numCache>
                <c:formatCode>General</c:formatCode>
                <c:ptCount val="48"/>
                <c:pt idx="0">
                  <c:v>2022</c:v>
                </c:pt>
                <c:pt idx="1">
                  <c:v>2022</c:v>
                </c:pt>
                <c:pt idx="2">
                  <c:v>2022</c:v>
                </c:pt>
                <c:pt idx="3">
                  <c:v>2022</c:v>
                </c:pt>
                <c:pt idx="4">
                  <c:v>2022</c:v>
                </c:pt>
                <c:pt idx="5">
                  <c:v>2022</c:v>
                </c:pt>
                <c:pt idx="6">
                  <c:v>2022</c:v>
                </c:pt>
                <c:pt idx="7">
                  <c:v>2022</c:v>
                </c:pt>
                <c:pt idx="8">
                  <c:v>2022</c:v>
                </c:pt>
                <c:pt idx="9">
                  <c:v>2022</c:v>
                </c:pt>
                <c:pt idx="10">
                  <c:v>2022</c:v>
                </c:pt>
                <c:pt idx="11">
                  <c:v>2022</c:v>
                </c:pt>
                <c:pt idx="12">
                  <c:v>2023</c:v>
                </c:pt>
                <c:pt idx="13">
                  <c:v>2023</c:v>
                </c:pt>
                <c:pt idx="14">
                  <c:v>2023</c:v>
                </c:pt>
                <c:pt idx="15">
                  <c:v>2023</c:v>
                </c:pt>
                <c:pt idx="16">
                  <c:v>2023</c:v>
                </c:pt>
                <c:pt idx="17">
                  <c:v>2023</c:v>
                </c:pt>
                <c:pt idx="18">
                  <c:v>2023</c:v>
                </c:pt>
                <c:pt idx="19">
                  <c:v>2023</c:v>
                </c:pt>
                <c:pt idx="20">
                  <c:v>2023</c:v>
                </c:pt>
                <c:pt idx="21">
                  <c:v>2023</c:v>
                </c:pt>
                <c:pt idx="22">
                  <c:v>2023</c:v>
                </c:pt>
                <c:pt idx="23">
                  <c:v>2023</c:v>
                </c:pt>
                <c:pt idx="24">
                  <c:v>2024</c:v>
                </c:pt>
                <c:pt idx="25">
                  <c:v>2024</c:v>
                </c:pt>
                <c:pt idx="26">
                  <c:v>2024</c:v>
                </c:pt>
                <c:pt idx="27">
                  <c:v>2024</c:v>
                </c:pt>
                <c:pt idx="28">
                  <c:v>2024</c:v>
                </c:pt>
                <c:pt idx="29">
                  <c:v>2024</c:v>
                </c:pt>
                <c:pt idx="30">
                  <c:v>2024</c:v>
                </c:pt>
                <c:pt idx="31">
                  <c:v>2024</c:v>
                </c:pt>
                <c:pt idx="32">
                  <c:v>2024</c:v>
                </c:pt>
                <c:pt idx="33">
                  <c:v>2024</c:v>
                </c:pt>
                <c:pt idx="34">
                  <c:v>2024</c:v>
                </c:pt>
                <c:pt idx="35">
                  <c:v>2024</c:v>
                </c:pt>
                <c:pt idx="36">
                  <c:v>2025</c:v>
                </c:pt>
                <c:pt idx="37">
                  <c:v>2025</c:v>
                </c:pt>
                <c:pt idx="38">
                  <c:v>2025</c:v>
                </c:pt>
                <c:pt idx="39">
                  <c:v>2025</c:v>
                </c:pt>
                <c:pt idx="40">
                  <c:v>2025</c:v>
                </c:pt>
                <c:pt idx="41">
                  <c:v>2025</c:v>
                </c:pt>
                <c:pt idx="42">
                  <c:v>2025</c:v>
                </c:pt>
                <c:pt idx="43">
                  <c:v>2025</c:v>
                </c:pt>
                <c:pt idx="44">
                  <c:v>2025</c:v>
                </c:pt>
                <c:pt idx="45">
                  <c:v>2025</c:v>
                </c:pt>
                <c:pt idx="46">
                  <c:v>2025</c:v>
                </c:pt>
                <c:pt idx="47">
                  <c:v>2025</c:v>
                </c:pt>
              </c:numCache>
            </c:numRef>
          </c:cat>
          <c:val>
            <c:numRef>
              <c:f>'26'!$C$36:$C$83</c:f>
              <c:numCache>
                <c:formatCode>0.00</c:formatCode>
                <c:ptCount val="48"/>
                <c:pt idx="0">
                  <c:v>115.91280645000001</c:v>
                </c:pt>
                <c:pt idx="1">
                  <c:v>109.255</c:v>
                </c:pt>
                <c:pt idx="2">
                  <c:v>89.695580645000007</c:v>
                </c:pt>
                <c:pt idx="3">
                  <c:v>78.679466667</c:v>
                </c:pt>
                <c:pt idx="4">
                  <c:v>72.303193547999996</c:v>
                </c:pt>
                <c:pt idx="5">
                  <c:v>77.226066666999998</c:v>
                </c:pt>
                <c:pt idx="6">
                  <c:v>83.316903225999994</c:v>
                </c:pt>
                <c:pt idx="7">
                  <c:v>82.559096773999997</c:v>
                </c:pt>
                <c:pt idx="8">
                  <c:v>76.266033332999996</c:v>
                </c:pt>
                <c:pt idx="9">
                  <c:v>76.248548387</c:v>
                </c:pt>
                <c:pt idx="10">
                  <c:v>92.231733332999994</c:v>
                </c:pt>
                <c:pt idx="11">
                  <c:v>108.89893548000001</c:v>
                </c:pt>
                <c:pt idx="12">
                  <c:v>106.58989809000001</c:v>
                </c:pt>
                <c:pt idx="13">
                  <c:v>105.32684450000001</c:v>
                </c:pt>
                <c:pt idx="14">
                  <c:v>97.238683320999996</c:v>
                </c:pt>
                <c:pt idx="15">
                  <c:v>80.724469497000001</c:v>
                </c:pt>
                <c:pt idx="16">
                  <c:v>74.693447488000004</c:v>
                </c:pt>
                <c:pt idx="17">
                  <c:v>78.802723436999997</c:v>
                </c:pt>
                <c:pt idx="18">
                  <c:v>86.016445254000004</c:v>
                </c:pt>
                <c:pt idx="19">
                  <c:v>86.257775680999998</c:v>
                </c:pt>
                <c:pt idx="20">
                  <c:v>79.134556536999995</c:v>
                </c:pt>
                <c:pt idx="21">
                  <c:v>78.669448357999997</c:v>
                </c:pt>
                <c:pt idx="22">
                  <c:v>94.096170263000005</c:v>
                </c:pt>
                <c:pt idx="23">
                  <c:v>102.24914183999999</c:v>
                </c:pt>
                <c:pt idx="24">
                  <c:v>119.24482971</c:v>
                </c:pt>
                <c:pt idx="25">
                  <c:v>102.39377231</c:v>
                </c:pt>
                <c:pt idx="26">
                  <c:v>90.129958970000004</c:v>
                </c:pt>
                <c:pt idx="27">
                  <c:v>79.879803037000002</c:v>
                </c:pt>
                <c:pt idx="28">
                  <c:v>75.153083194000004</c:v>
                </c:pt>
                <c:pt idx="29">
                  <c:v>80.973898867000003</c:v>
                </c:pt>
                <c:pt idx="30">
                  <c:v>85.729958300000007</c:v>
                </c:pt>
                <c:pt idx="31">
                  <c:v>85.999934300000007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6B-4C01-80BC-DC776824478D}"/>
            </c:ext>
          </c:extLst>
        </c:ser>
        <c:ser>
          <c:idx val="2"/>
          <c:order val="1"/>
          <c:tx>
            <c:v>monthly forecast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'26'!$A$36:$A$83</c:f>
              <c:numCache>
                <c:formatCode>General</c:formatCode>
                <c:ptCount val="48"/>
                <c:pt idx="0">
                  <c:v>2022</c:v>
                </c:pt>
                <c:pt idx="1">
                  <c:v>2022</c:v>
                </c:pt>
                <c:pt idx="2">
                  <c:v>2022</c:v>
                </c:pt>
                <c:pt idx="3">
                  <c:v>2022</c:v>
                </c:pt>
                <c:pt idx="4">
                  <c:v>2022</c:v>
                </c:pt>
                <c:pt idx="5">
                  <c:v>2022</c:v>
                </c:pt>
                <c:pt idx="6">
                  <c:v>2022</c:v>
                </c:pt>
                <c:pt idx="7">
                  <c:v>2022</c:v>
                </c:pt>
                <c:pt idx="8">
                  <c:v>2022</c:v>
                </c:pt>
                <c:pt idx="9">
                  <c:v>2022</c:v>
                </c:pt>
                <c:pt idx="10">
                  <c:v>2022</c:v>
                </c:pt>
                <c:pt idx="11">
                  <c:v>2022</c:v>
                </c:pt>
                <c:pt idx="12">
                  <c:v>2023</c:v>
                </c:pt>
                <c:pt idx="13">
                  <c:v>2023</c:v>
                </c:pt>
                <c:pt idx="14">
                  <c:v>2023</c:v>
                </c:pt>
                <c:pt idx="15">
                  <c:v>2023</c:v>
                </c:pt>
                <c:pt idx="16">
                  <c:v>2023</c:v>
                </c:pt>
                <c:pt idx="17">
                  <c:v>2023</c:v>
                </c:pt>
                <c:pt idx="18">
                  <c:v>2023</c:v>
                </c:pt>
                <c:pt idx="19">
                  <c:v>2023</c:v>
                </c:pt>
                <c:pt idx="20">
                  <c:v>2023</c:v>
                </c:pt>
                <c:pt idx="21">
                  <c:v>2023</c:v>
                </c:pt>
                <c:pt idx="22">
                  <c:v>2023</c:v>
                </c:pt>
                <c:pt idx="23">
                  <c:v>2023</c:v>
                </c:pt>
                <c:pt idx="24">
                  <c:v>2024</c:v>
                </c:pt>
                <c:pt idx="25">
                  <c:v>2024</c:v>
                </c:pt>
                <c:pt idx="26">
                  <c:v>2024</c:v>
                </c:pt>
                <c:pt idx="27">
                  <c:v>2024</c:v>
                </c:pt>
                <c:pt idx="28">
                  <c:v>2024</c:v>
                </c:pt>
                <c:pt idx="29">
                  <c:v>2024</c:v>
                </c:pt>
                <c:pt idx="30">
                  <c:v>2024</c:v>
                </c:pt>
                <c:pt idx="31">
                  <c:v>2024</c:v>
                </c:pt>
                <c:pt idx="32">
                  <c:v>2024</c:v>
                </c:pt>
                <c:pt idx="33">
                  <c:v>2024</c:v>
                </c:pt>
                <c:pt idx="34">
                  <c:v>2024</c:v>
                </c:pt>
                <c:pt idx="35">
                  <c:v>2024</c:v>
                </c:pt>
                <c:pt idx="36">
                  <c:v>2025</c:v>
                </c:pt>
                <c:pt idx="37">
                  <c:v>2025</c:v>
                </c:pt>
                <c:pt idx="38">
                  <c:v>2025</c:v>
                </c:pt>
                <c:pt idx="39">
                  <c:v>2025</c:v>
                </c:pt>
                <c:pt idx="40">
                  <c:v>2025</c:v>
                </c:pt>
                <c:pt idx="41">
                  <c:v>2025</c:v>
                </c:pt>
                <c:pt idx="42">
                  <c:v>2025</c:v>
                </c:pt>
                <c:pt idx="43">
                  <c:v>2025</c:v>
                </c:pt>
                <c:pt idx="44">
                  <c:v>2025</c:v>
                </c:pt>
                <c:pt idx="45">
                  <c:v>2025</c:v>
                </c:pt>
                <c:pt idx="46">
                  <c:v>2025</c:v>
                </c:pt>
                <c:pt idx="47">
                  <c:v>2025</c:v>
                </c:pt>
              </c:numCache>
            </c:numRef>
          </c:cat>
          <c:val>
            <c:numRef>
              <c:f>'26'!$D$36:$D$83</c:f>
              <c:numCache>
                <c:formatCode>0.00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85.999934300000007</c:v>
                </c:pt>
                <c:pt idx="32">
                  <c:v>79.402659999999997</c:v>
                </c:pt>
                <c:pt idx="33">
                  <c:v>81.166910000000001</c:v>
                </c:pt>
                <c:pt idx="34">
                  <c:v>92.363169999999997</c:v>
                </c:pt>
                <c:pt idx="35">
                  <c:v>105.8122</c:v>
                </c:pt>
                <c:pt idx="36">
                  <c:v>115.2649</c:v>
                </c:pt>
                <c:pt idx="37">
                  <c:v>106.62350000000001</c:v>
                </c:pt>
                <c:pt idx="38">
                  <c:v>93.847459999999998</c:v>
                </c:pt>
                <c:pt idx="39">
                  <c:v>80.962350000000001</c:v>
                </c:pt>
                <c:pt idx="40">
                  <c:v>74.131389999999996</c:v>
                </c:pt>
                <c:pt idx="41">
                  <c:v>77.647540000000006</c:v>
                </c:pt>
                <c:pt idx="42">
                  <c:v>84.381240000000005</c:v>
                </c:pt>
                <c:pt idx="43">
                  <c:v>86.438540000000003</c:v>
                </c:pt>
                <c:pt idx="44">
                  <c:v>78.524749999999997</c:v>
                </c:pt>
                <c:pt idx="45">
                  <c:v>80.80668</c:v>
                </c:pt>
                <c:pt idx="46">
                  <c:v>91.269319999999993</c:v>
                </c:pt>
                <c:pt idx="47">
                  <c:v>104.5445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B-4C01-80BC-DC776824478D}"/>
            </c:ext>
          </c:extLst>
        </c:ser>
        <c:ser>
          <c:idx val="1"/>
          <c:order val="2"/>
          <c:tx>
            <c:strRef>
              <c:f>'26'!$E$35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tx1">
                  <a:alpha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'26'!$A$36:$A$83</c:f>
              <c:numCache>
                <c:formatCode>General</c:formatCode>
                <c:ptCount val="48"/>
                <c:pt idx="0">
                  <c:v>2022</c:v>
                </c:pt>
                <c:pt idx="1">
                  <c:v>2022</c:v>
                </c:pt>
                <c:pt idx="2">
                  <c:v>2022</c:v>
                </c:pt>
                <c:pt idx="3">
                  <c:v>2022</c:v>
                </c:pt>
                <c:pt idx="4">
                  <c:v>2022</c:v>
                </c:pt>
                <c:pt idx="5">
                  <c:v>2022</c:v>
                </c:pt>
                <c:pt idx="6">
                  <c:v>2022</c:v>
                </c:pt>
                <c:pt idx="7">
                  <c:v>2022</c:v>
                </c:pt>
                <c:pt idx="8">
                  <c:v>2022</c:v>
                </c:pt>
                <c:pt idx="9">
                  <c:v>2022</c:v>
                </c:pt>
                <c:pt idx="10">
                  <c:v>2022</c:v>
                </c:pt>
                <c:pt idx="11">
                  <c:v>2022</c:v>
                </c:pt>
                <c:pt idx="12">
                  <c:v>2023</c:v>
                </c:pt>
                <c:pt idx="13">
                  <c:v>2023</c:v>
                </c:pt>
                <c:pt idx="14">
                  <c:v>2023</c:v>
                </c:pt>
                <c:pt idx="15">
                  <c:v>2023</c:v>
                </c:pt>
                <c:pt idx="16">
                  <c:v>2023</c:v>
                </c:pt>
                <c:pt idx="17">
                  <c:v>2023</c:v>
                </c:pt>
                <c:pt idx="18">
                  <c:v>2023</c:v>
                </c:pt>
                <c:pt idx="19">
                  <c:v>2023</c:v>
                </c:pt>
                <c:pt idx="20">
                  <c:v>2023</c:v>
                </c:pt>
                <c:pt idx="21">
                  <c:v>2023</c:v>
                </c:pt>
                <c:pt idx="22">
                  <c:v>2023</c:v>
                </c:pt>
                <c:pt idx="23">
                  <c:v>2023</c:v>
                </c:pt>
                <c:pt idx="24">
                  <c:v>2024</c:v>
                </c:pt>
                <c:pt idx="25">
                  <c:v>2024</c:v>
                </c:pt>
                <c:pt idx="26">
                  <c:v>2024</c:v>
                </c:pt>
                <c:pt idx="27">
                  <c:v>2024</c:v>
                </c:pt>
                <c:pt idx="28">
                  <c:v>2024</c:v>
                </c:pt>
                <c:pt idx="29">
                  <c:v>2024</c:v>
                </c:pt>
                <c:pt idx="30">
                  <c:v>2024</c:v>
                </c:pt>
                <c:pt idx="31">
                  <c:v>2024</c:v>
                </c:pt>
                <c:pt idx="32">
                  <c:v>2024</c:v>
                </c:pt>
                <c:pt idx="33">
                  <c:v>2024</c:v>
                </c:pt>
                <c:pt idx="34">
                  <c:v>2024</c:v>
                </c:pt>
                <c:pt idx="35">
                  <c:v>2024</c:v>
                </c:pt>
                <c:pt idx="36">
                  <c:v>2025</c:v>
                </c:pt>
                <c:pt idx="37">
                  <c:v>2025</c:v>
                </c:pt>
                <c:pt idx="38">
                  <c:v>2025</c:v>
                </c:pt>
                <c:pt idx="39">
                  <c:v>2025</c:v>
                </c:pt>
                <c:pt idx="40">
                  <c:v>2025</c:v>
                </c:pt>
                <c:pt idx="41">
                  <c:v>2025</c:v>
                </c:pt>
                <c:pt idx="42">
                  <c:v>2025</c:v>
                </c:pt>
                <c:pt idx="43">
                  <c:v>2025</c:v>
                </c:pt>
                <c:pt idx="44">
                  <c:v>2025</c:v>
                </c:pt>
                <c:pt idx="45">
                  <c:v>2025</c:v>
                </c:pt>
                <c:pt idx="46">
                  <c:v>2025</c:v>
                </c:pt>
                <c:pt idx="47">
                  <c:v>2025</c:v>
                </c:pt>
              </c:numCache>
            </c:numRef>
          </c:cat>
          <c:val>
            <c:numRef>
              <c:f>'26'!$E$36:$E$83</c:f>
              <c:numCache>
                <c:formatCode>0.00</c:formatCode>
                <c:ptCount val="48"/>
                <c:pt idx="1">
                  <c:v>88.549447042500006</c:v>
                </c:pt>
                <c:pt idx="2">
                  <c:v>88.549447042500006</c:v>
                </c:pt>
                <c:pt idx="3">
                  <c:v>88.549447042500006</c:v>
                </c:pt>
                <c:pt idx="4">
                  <c:v>88.549447042500006</c:v>
                </c:pt>
                <c:pt idx="5">
                  <c:v>88.549447042500006</c:v>
                </c:pt>
                <c:pt idx="6">
                  <c:v>88.549447042500006</c:v>
                </c:pt>
                <c:pt idx="7">
                  <c:v>88.549447042500006</c:v>
                </c:pt>
                <c:pt idx="8">
                  <c:v>88.549447042500006</c:v>
                </c:pt>
                <c:pt idx="9">
                  <c:v>88.549447042500006</c:v>
                </c:pt>
                <c:pt idx="10">
                  <c:v>88.549447042500006</c:v>
                </c:pt>
                <c:pt idx="13">
                  <c:v>89.149967022166663</c:v>
                </c:pt>
                <c:pt idx="14">
                  <c:v>89.149967022166663</c:v>
                </c:pt>
                <c:pt idx="15">
                  <c:v>89.149967022166663</c:v>
                </c:pt>
                <c:pt idx="16">
                  <c:v>89.149967022166663</c:v>
                </c:pt>
                <c:pt idx="17">
                  <c:v>89.149967022166663</c:v>
                </c:pt>
                <c:pt idx="18">
                  <c:v>89.149967022166663</c:v>
                </c:pt>
                <c:pt idx="19">
                  <c:v>89.149967022166663</c:v>
                </c:pt>
                <c:pt idx="20">
                  <c:v>89.149967022166663</c:v>
                </c:pt>
                <c:pt idx="21">
                  <c:v>89.149967022166663</c:v>
                </c:pt>
                <c:pt idx="22">
                  <c:v>89.149967022166663</c:v>
                </c:pt>
                <c:pt idx="25">
                  <c:v>89.854181557333334</c:v>
                </c:pt>
                <c:pt idx="26">
                  <c:v>89.854181557333334</c:v>
                </c:pt>
                <c:pt idx="27">
                  <c:v>89.854181557333334</c:v>
                </c:pt>
                <c:pt idx="28">
                  <c:v>89.854181557333334</c:v>
                </c:pt>
                <c:pt idx="29">
                  <c:v>89.854181557333334</c:v>
                </c:pt>
                <c:pt idx="30">
                  <c:v>89.854181557333334</c:v>
                </c:pt>
                <c:pt idx="31">
                  <c:v>89.854181557333334</c:v>
                </c:pt>
                <c:pt idx="32">
                  <c:v>89.854181557333334</c:v>
                </c:pt>
                <c:pt idx="33">
                  <c:v>89.854181557333334</c:v>
                </c:pt>
                <c:pt idx="34">
                  <c:v>89.854181557333334</c:v>
                </c:pt>
                <c:pt idx="37">
                  <c:v>89.536847500000022</c:v>
                </c:pt>
                <c:pt idx="38">
                  <c:v>89.536847500000022</c:v>
                </c:pt>
                <c:pt idx="39">
                  <c:v>89.536847500000022</c:v>
                </c:pt>
                <c:pt idx="40">
                  <c:v>89.536847500000022</c:v>
                </c:pt>
                <c:pt idx="41">
                  <c:v>89.536847500000022</c:v>
                </c:pt>
                <c:pt idx="42">
                  <c:v>89.536847500000022</c:v>
                </c:pt>
                <c:pt idx="43">
                  <c:v>89.536847500000022</c:v>
                </c:pt>
                <c:pt idx="44">
                  <c:v>89.536847500000022</c:v>
                </c:pt>
                <c:pt idx="45">
                  <c:v>89.536847500000022</c:v>
                </c:pt>
                <c:pt idx="46">
                  <c:v>89.536847500000022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6B-4C01-80BC-DC7768244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75127424"/>
        <c:axId val="-975129056"/>
      </c:lineChart>
      <c:catAx>
        <c:axId val="-975127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75129056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-9751290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75127424"/>
        <c:crosses val="autoZero"/>
        <c:crossBetween val="midCat"/>
        <c:majorUnit val="10"/>
        <c:minorUnit val="0.5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4021824507744163"/>
          <c:y val="0.56384096985561272"/>
          <c:w val="0.56349591717701952"/>
          <c:h val="0.1493069616297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</xdr:row>
      <xdr:rowOff>19050</xdr:rowOff>
    </xdr:from>
    <xdr:to>
      <xdr:col>9</xdr:col>
      <xdr:colOff>295275</xdr:colOff>
      <xdr:row>19</xdr:row>
      <xdr:rowOff>177772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7D5F54A-70BF-4E38-BA35-8D3EA23D2696}"/>
            </a:ext>
          </a:extLst>
        </xdr:cNvPr>
        <xdr:cNvGrpSpPr/>
      </xdr:nvGrpSpPr>
      <xdr:grpSpPr>
        <a:xfrm>
          <a:off x="666749" y="600075"/>
          <a:ext cx="5562601" cy="3206722"/>
          <a:chOff x="628649" y="600075"/>
          <a:chExt cx="5495926" cy="32004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532A8887-5A5D-4385-BDA7-98925CBF5D19}"/>
              </a:ext>
            </a:extLst>
          </xdr:cNvPr>
          <xdr:cNvGraphicFramePr>
            <a:graphicFrameLocks/>
          </xdr:cNvGraphicFramePr>
        </xdr:nvGraphicFramePr>
        <xdr:xfrm>
          <a:off x="3381374" y="600075"/>
          <a:ext cx="2743201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A44DBCCD-AA9B-2EAA-12F7-417343204A39}"/>
              </a:ext>
            </a:extLst>
          </xdr:cNvPr>
          <xdr:cNvGraphicFramePr>
            <a:graphicFrameLocks/>
          </xdr:cNvGraphicFramePr>
        </xdr:nvGraphicFramePr>
        <xdr:xfrm>
          <a:off x="647700" y="600075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A$31">
        <xdr:nvSpPr>
          <xdr:cNvPr id="5" name="TextBox 1">
            <a:extLst>
              <a:ext uri="{FF2B5EF4-FFF2-40B4-BE49-F238E27FC236}">
                <a16:creationId xmlns:a16="http://schemas.microsoft.com/office/drawing/2014/main" id="{9F08DDEE-86D2-B30F-AC12-65AC73AFEF88}"/>
              </a:ext>
            </a:extLst>
          </xdr:cNvPr>
          <xdr:cNvSpPr txBox="1"/>
        </xdr:nvSpPr>
        <xdr:spPr>
          <a:xfrm>
            <a:off x="628649" y="3632560"/>
            <a:ext cx="5125094" cy="1616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07026D1A-8D92-4C4E-827B-340ABE517855}" type="TxLink">
              <a:rPr lang="en-US" sz="9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Data source: U.S. Energy Information Administration, Short-Term Energy Outlook, September 2024</a:t>
            </a:fld>
            <a:endParaRPr lang="en-US" sz="1100"/>
          </a:p>
        </xdr:txBody>
      </xdr:sp>
      <xdr:pic>
        <xdr:nvPicPr>
          <xdr:cNvPr id="6" name="Picture 1">
            <a:extLst>
              <a:ext uri="{FF2B5EF4-FFF2-40B4-BE49-F238E27FC236}">
                <a16:creationId xmlns:a16="http://schemas.microsoft.com/office/drawing/2014/main" id="{3EC4C645-C59E-FD34-2441-99B81FFB46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54968" y="3486151"/>
            <a:ext cx="339438" cy="29075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</cdr:x>
      <cdr:y>0</cdr:y>
    </cdr:from>
    <cdr:to>
      <cdr:x>0.97222</cdr:x>
      <cdr:y>0.14205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76" y="0"/>
          <a:ext cx="2634624" cy="454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Components of annual change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billion cubic feet per day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0.62429</cdr:x>
      <cdr:y>0.18915</cdr:y>
    </cdr:from>
    <cdr:to>
      <cdr:x>0.92891</cdr:x>
      <cdr:y>0.47749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26653" y="590550"/>
          <a:ext cx="891311" cy="900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 change</a:t>
          </a:r>
          <a:endParaRPr lang="en-US" sz="900" b="1" baseline="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 b="1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industrial</a:t>
          </a:r>
        </a:p>
        <a:p xmlns:a="http://schemas.openxmlformats.org/drawingml/2006/main">
          <a:r>
            <a:rPr lang="en-US" sz="9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electric power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accent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residential and 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accent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commercial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bg1">
                  <a:lumMod val="6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other</a:t>
          </a:r>
          <a:endParaRPr lang="en-US" sz="900">
            <a:solidFill>
              <a:schemeClr val="bg1">
                <a:lumMod val="65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1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0.54437</cdr:x>
      <cdr:y>0.13034</cdr:y>
    </cdr:from>
    <cdr:to>
      <cdr:x>0.76659</cdr:x>
      <cdr:y>0.21537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68697" y="402675"/>
          <a:ext cx="640367" cy="262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0.01215</cdr:x>
      <cdr:y>0</cdr:y>
    </cdr:from>
    <cdr:to>
      <cdr:x>0.95139</cdr:x>
      <cdr:y>0.20238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8" y="0"/>
          <a:ext cx="2576512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natural gas consumption  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billion cubic feet per day 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5">
          <cell r="I25">
            <v>2022</v>
          </cell>
          <cell r="J25">
            <v>2023</v>
          </cell>
          <cell r="K25">
            <v>2024</v>
          </cell>
          <cell r="L25">
            <v>2025</v>
          </cell>
        </row>
        <row r="26">
          <cell r="H26" t="str">
            <v>electric power</v>
          </cell>
          <cell r="I26">
            <v>2.3642736709999994</v>
          </cell>
          <cell r="J26">
            <v>2.2978954680000001</v>
          </cell>
          <cell r="K26">
            <v>0.63950940900000575</v>
          </cell>
          <cell r="L26">
            <v>-1.3750851040000001</v>
          </cell>
        </row>
        <row r="27">
          <cell r="H27" t="str">
            <v>industrial</v>
          </cell>
          <cell r="I27">
            <v>0.44441095899999894</v>
          </cell>
          <cell r="J27">
            <v>2.273969999997405E-4</v>
          </cell>
          <cell r="K27">
            <v>-0.1578825999999971</v>
          </cell>
          <cell r="L27">
            <v>7.8658845999999727E-2</v>
          </cell>
        </row>
        <row r="28">
          <cell r="H28" t="str">
            <v>residential and commercial</v>
          </cell>
          <cell r="I28">
            <v>1.2808410953000013</v>
          </cell>
          <cell r="J28">
            <v>-1.8631753427</v>
          </cell>
          <cell r="K28">
            <v>0.24917483669999996</v>
          </cell>
          <cell r="L28">
            <v>0.8408254731999989</v>
          </cell>
        </row>
        <row r="29">
          <cell r="H29" t="str">
            <v>other</v>
          </cell>
          <cell r="I29">
            <v>0.41054002869999806</v>
          </cell>
          <cell r="J29">
            <v>0.18648611870000309</v>
          </cell>
          <cell r="K29">
            <v>4.5747144299994602E-2</v>
          </cell>
          <cell r="L29">
            <v>7.4623312800000008E-2</v>
          </cell>
        </row>
        <row r="30">
          <cell r="B30" t="str">
            <v>total</v>
          </cell>
          <cell r="I30">
            <v>4.5000657539999978</v>
          </cell>
          <cell r="J30">
            <v>0.62143364100000298</v>
          </cell>
          <cell r="K30">
            <v>0.77654879000000321</v>
          </cell>
          <cell r="L30">
            <v>-0.38097747200000143</v>
          </cell>
        </row>
        <row r="35">
          <cell r="E35" t="str">
            <v>annual average</v>
          </cell>
        </row>
        <row r="36">
          <cell r="A36">
            <v>2022</v>
          </cell>
          <cell r="C36">
            <v>115.91280645000001</v>
          </cell>
          <cell r="D36" t="e">
            <v>#N/A</v>
          </cell>
        </row>
        <row r="37">
          <cell r="A37">
            <v>2022</v>
          </cell>
          <cell r="C37">
            <v>109.255</v>
          </cell>
          <cell r="D37" t="e">
            <v>#N/A</v>
          </cell>
          <cell r="E37">
            <v>88.549447042500006</v>
          </cell>
        </row>
        <row r="38">
          <cell r="A38">
            <v>2022</v>
          </cell>
          <cell r="C38">
            <v>89.695580645000007</v>
          </cell>
          <cell r="D38" t="e">
            <v>#N/A</v>
          </cell>
          <cell r="E38">
            <v>88.549447042500006</v>
          </cell>
        </row>
        <row r="39">
          <cell r="A39">
            <v>2022</v>
          </cell>
          <cell r="C39">
            <v>78.679466667</v>
          </cell>
          <cell r="D39" t="e">
            <v>#N/A</v>
          </cell>
          <cell r="E39">
            <v>88.549447042500006</v>
          </cell>
        </row>
        <row r="40">
          <cell r="A40">
            <v>2022</v>
          </cell>
          <cell r="C40">
            <v>72.303193547999996</v>
          </cell>
          <cell r="D40" t="e">
            <v>#N/A</v>
          </cell>
          <cell r="E40">
            <v>88.549447042500006</v>
          </cell>
        </row>
        <row r="41">
          <cell r="A41">
            <v>2022</v>
          </cell>
          <cell r="C41">
            <v>77.226066666999998</v>
          </cell>
          <cell r="D41" t="e">
            <v>#N/A</v>
          </cell>
          <cell r="E41">
            <v>88.549447042500006</v>
          </cell>
        </row>
        <row r="42">
          <cell r="A42">
            <v>2022</v>
          </cell>
          <cell r="C42">
            <v>83.316903225999994</v>
          </cell>
          <cell r="D42" t="e">
            <v>#N/A</v>
          </cell>
          <cell r="E42">
            <v>88.549447042500006</v>
          </cell>
        </row>
        <row r="43">
          <cell r="A43">
            <v>2022</v>
          </cell>
          <cell r="C43">
            <v>82.559096773999997</v>
          </cell>
          <cell r="D43" t="e">
            <v>#N/A</v>
          </cell>
          <cell r="E43">
            <v>88.549447042500006</v>
          </cell>
        </row>
        <row r="44">
          <cell r="A44">
            <v>2022</v>
          </cell>
          <cell r="C44">
            <v>76.266033332999996</v>
          </cell>
          <cell r="D44" t="e">
            <v>#N/A</v>
          </cell>
          <cell r="E44">
            <v>88.549447042500006</v>
          </cell>
        </row>
        <row r="45">
          <cell r="A45">
            <v>2022</v>
          </cell>
          <cell r="C45">
            <v>76.248548387</v>
          </cell>
          <cell r="D45" t="e">
            <v>#N/A</v>
          </cell>
          <cell r="E45">
            <v>88.549447042500006</v>
          </cell>
        </row>
        <row r="46">
          <cell r="A46">
            <v>2022</v>
          </cell>
          <cell r="C46">
            <v>92.231733332999994</v>
          </cell>
          <cell r="D46" t="e">
            <v>#N/A</v>
          </cell>
          <cell r="E46">
            <v>88.549447042500006</v>
          </cell>
        </row>
        <row r="47">
          <cell r="A47">
            <v>2022</v>
          </cell>
          <cell r="C47">
            <v>108.89893548000001</v>
          </cell>
          <cell r="D47" t="e">
            <v>#N/A</v>
          </cell>
        </row>
        <row r="48">
          <cell r="A48">
            <v>2023</v>
          </cell>
          <cell r="C48">
            <v>106.58989809000001</v>
          </cell>
          <cell r="D48" t="e">
            <v>#N/A</v>
          </cell>
        </row>
        <row r="49">
          <cell r="A49">
            <v>2023</v>
          </cell>
          <cell r="C49">
            <v>105.32684450000001</v>
          </cell>
          <cell r="D49" t="e">
            <v>#N/A</v>
          </cell>
          <cell r="E49">
            <v>89.149967022166663</v>
          </cell>
        </row>
        <row r="50">
          <cell r="A50">
            <v>2023</v>
          </cell>
          <cell r="C50">
            <v>97.238683320999996</v>
          </cell>
          <cell r="D50" t="e">
            <v>#N/A</v>
          </cell>
          <cell r="E50">
            <v>89.149967022166663</v>
          </cell>
        </row>
        <row r="51">
          <cell r="A51">
            <v>2023</v>
          </cell>
          <cell r="C51">
            <v>80.724469497000001</v>
          </cell>
          <cell r="D51" t="e">
            <v>#N/A</v>
          </cell>
          <cell r="E51">
            <v>89.149967022166663</v>
          </cell>
        </row>
        <row r="52">
          <cell r="A52">
            <v>2023</v>
          </cell>
          <cell r="C52">
            <v>74.693447488000004</v>
          </cell>
          <cell r="D52" t="e">
            <v>#N/A</v>
          </cell>
          <cell r="E52">
            <v>89.149967022166663</v>
          </cell>
        </row>
        <row r="53">
          <cell r="A53">
            <v>2023</v>
          </cell>
          <cell r="C53">
            <v>78.802723436999997</v>
          </cell>
          <cell r="D53" t="e">
            <v>#N/A</v>
          </cell>
          <cell r="E53">
            <v>89.149967022166663</v>
          </cell>
        </row>
        <row r="54">
          <cell r="A54">
            <v>2023</v>
          </cell>
          <cell r="C54">
            <v>86.016445254000004</v>
          </cell>
          <cell r="D54" t="e">
            <v>#N/A</v>
          </cell>
          <cell r="E54">
            <v>89.149967022166663</v>
          </cell>
        </row>
        <row r="55">
          <cell r="A55">
            <v>2023</v>
          </cell>
          <cell r="C55">
            <v>86.257775680999998</v>
          </cell>
          <cell r="D55" t="e">
            <v>#N/A</v>
          </cell>
          <cell r="E55">
            <v>89.149967022166663</v>
          </cell>
        </row>
        <row r="56">
          <cell r="A56">
            <v>2023</v>
          </cell>
          <cell r="C56">
            <v>79.134556536999995</v>
          </cell>
          <cell r="D56" t="e">
            <v>#N/A</v>
          </cell>
          <cell r="E56">
            <v>89.149967022166663</v>
          </cell>
        </row>
        <row r="57">
          <cell r="A57">
            <v>2023</v>
          </cell>
          <cell r="C57">
            <v>78.669448357999997</v>
          </cell>
          <cell r="D57" t="e">
            <v>#N/A</v>
          </cell>
          <cell r="E57">
            <v>89.149967022166663</v>
          </cell>
        </row>
        <row r="58">
          <cell r="A58">
            <v>2023</v>
          </cell>
          <cell r="C58">
            <v>94.096170263000005</v>
          </cell>
          <cell r="D58" t="e">
            <v>#N/A</v>
          </cell>
          <cell r="E58">
            <v>89.149967022166663</v>
          </cell>
        </row>
        <row r="59">
          <cell r="A59">
            <v>2023</v>
          </cell>
          <cell r="C59">
            <v>102.24914183999999</v>
          </cell>
          <cell r="D59" t="e">
            <v>#N/A</v>
          </cell>
        </row>
        <row r="60">
          <cell r="A60">
            <v>2024</v>
          </cell>
          <cell r="C60">
            <v>119.24482971</v>
          </cell>
          <cell r="D60" t="e">
            <v>#N/A</v>
          </cell>
        </row>
        <row r="61">
          <cell r="A61">
            <v>2024</v>
          </cell>
          <cell r="C61">
            <v>102.39377231</v>
          </cell>
          <cell r="D61" t="e">
            <v>#N/A</v>
          </cell>
          <cell r="E61">
            <v>89.854181557333334</v>
          </cell>
        </row>
        <row r="62">
          <cell r="A62">
            <v>2024</v>
          </cell>
          <cell r="C62">
            <v>90.129958970000004</v>
          </cell>
          <cell r="D62" t="e">
            <v>#N/A</v>
          </cell>
          <cell r="E62">
            <v>89.854181557333334</v>
          </cell>
        </row>
        <row r="63">
          <cell r="A63">
            <v>2024</v>
          </cell>
          <cell r="C63">
            <v>79.879803037000002</v>
          </cell>
          <cell r="D63" t="e">
            <v>#N/A</v>
          </cell>
          <cell r="E63">
            <v>89.854181557333334</v>
          </cell>
        </row>
        <row r="64">
          <cell r="A64">
            <v>2024</v>
          </cell>
          <cell r="C64">
            <v>75.153083194000004</v>
          </cell>
          <cell r="D64" t="e">
            <v>#N/A</v>
          </cell>
          <cell r="E64">
            <v>89.854181557333334</v>
          </cell>
        </row>
        <row r="65">
          <cell r="A65">
            <v>2024</v>
          </cell>
          <cell r="C65">
            <v>80.973898867000003</v>
          </cell>
          <cell r="D65" t="e">
            <v>#N/A</v>
          </cell>
          <cell r="E65">
            <v>89.854181557333334</v>
          </cell>
        </row>
        <row r="66">
          <cell r="A66">
            <v>2024</v>
          </cell>
          <cell r="C66">
            <v>85.729958300000007</v>
          </cell>
          <cell r="D66" t="e">
            <v>#N/A</v>
          </cell>
          <cell r="E66">
            <v>89.854181557333334</v>
          </cell>
        </row>
        <row r="67">
          <cell r="A67">
            <v>2024</v>
          </cell>
          <cell r="C67">
            <v>85.999934300000007</v>
          </cell>
          <cell r="D67">
            <v>85.999934300000007</v>
          </cell>
          <cell r="E67">
            <v>89.854181557333334</v>
          </cell>
        </row>
        <row r="68">
          <cell r="A68">
            <v>2024</v>
          </cell>
          <cell r="C68" t="e">
            <v>#N/A</v>
          </cell>
          <cell r="D68">
            <v>79.402659999999997</v>
          </cell>
          <cell r="E68">
            <v>89.854181557333334</v>
          </cell>
        </row>
        <row r="69">
          <cell r="A69">
            <v>2024</v>
          </cell>
          <cell r="C69" t="e">
            <v>#N/A</v>
          </cell>
          <cell r="D69">
            <v>81.166910000000001</v>
          </cell>
          <cell r="E69">
            <v>89.854181557333334</v>
          </cell>
        </row>
        <row r="70">
          <cell r="A70">
            <v>2024</v>
          </cell>
          <cell r="C70" t="e">
            <v>#N/A</v>
          </cell>
          <cell r="D70">
            <v>92.363169999999997</v>
          </cell>
          <cell r="E70">
            <v>89.854181557333334</v>
          </cell>
        </row>
        <row r="71">
          <cell r="A71">
            <v>2024</v>
          </cell>
          <cell r="C71" t="e">
            <v>#N/A</v>
          </cell>
          <cell r="D71">
            <v>105.8122</v>
          </cell>
        </row>
        <row r="72">
          <cell r="A72">
            <v>2025</v>
          </cell>
          <cell r="C72" t="e">
            <v>#N/A</v>
          </cell>
          <cell r="D72">
            <v>115.2649</v>
          </cell>
        </row>
        <row r="73">
          <cell r="A73">
            <v>2025</v>
          </cell>
          <cell r="C73" t="e">
            <v>#N/A</v>
          </cell>
          <cell r="D73">
            <v>106.62350000000001</v>
          </cell>
          <cell r="E73">
            <v>89.536847500000022</v>
          </cell>
        </row>
        <row r="74">
          <cell r="A74">
            <v>2025</v>
          </cell>
          <cell r="C74" t="e">
            <v>#N/A</v>
          </cell>
          <cell r="D74">
            <v>93.847459999999998</v>
          </cell>
          <cell r="E74">
            <v>89.536847500000022</v>
          </cell>
        </row>
        <row r="75">
          <cell r="A75">
            <v>2025</v>
          </cell>
          <cell r="C75" t="e">
            <v>#N/A</v>
          </cell>
          <cell r="D75">
            <v>80.962350000000001</v>
          </cell>
          <cell r="E75">
            <v>89.536847500000022</v>
          </cell>
        </row>
        <row r="76">
          <cell r="A76">
            <v>2025</v>
          </cell>
          <cell r="C76" t="e">
            <v>#N/A</v>
          </cell>
          <cell r="D76">
            <v>74.131389999999996</v>
          </cell>
          <cell r="E76">
            <v>89.536847500000022</v>
          </cell>
        </row>
        <row r="77">
          <cell r="A77">
            <v>2025</v>
          </cell>
          <cell r="C77" t="e">
            <v>#N/A</v>
          </cell>
          <cell r="D77">
            <v>77.647540000000006</v>
          </cell>
          <cell r="E77">
            <v>89.536847500000022</v>
          </cell>
        </row>
        <row r="78">
          <cell r="A78">
            <v>2025</v>
          </cell>
          <cell r="C78" t="e">
            <v>#N/A</v>
          </cell>
          <cell r="D78">
            <v>84.381240000000005</v>
          </cell>
          <cell r="E78">
            <v>89.536847500000022</v>
          </cell>
        </row>
        <row r="79">
          <cell r="A79">
            <v>2025</v>
          </cell>
          <cell r="C79" t="e">
            <v>#N/A</v>
          </cell>
          <cell r="D79">
            <v>86.438540000000003</v>
          </cell>
          <cell r="E79">
            <v>89.536847500000022</v>
          </cell>
        </row>
        <row r="80">
          <cell r="A80">
            <v>2025</v>
          </cell>
          <cell r="C80" t="e">
            <v>#N/A</v>
          </cell>
          <cell r="D80">
            <v>78.524749999999997</v>
          </cell>
          <cell r="E80">
            <v>89.536847500000022</v>
          </cell>
        </row>
        <row r="81">
          <cell r="A81">
            <v>2025</v>
          </cell>
          <cell r="C81" t="e">
            <v>#N/A</v>
          </cell>
          <cell r="D81">
            <v>80.80668</v>
          </cell>
          <cell r="E81">
            <v>89.536847500000022</v>
          </cell>
        </row>
        <row r="82">
          <cell r="A82">
            <v>2025</v>
          </cell>
          <cell r="C82" t="e">
            <v>#N/A</v>
          </cell>
          <cell r="D82">
            <v>91.269319999999993</v>
          </cell>
          <cell r="E82">
            <v>89.536847500000022</v>
          </cell>
        </row>
        <row r="83">
          <cell r="A83">
            <v>2025</v>
          </cell>
          <cell r="C83" t="e">
            <v>#N/A</v>
          </cell>
          <cell r="D83">
            <v>104.5445</v>
          </cell>
        </row>
        <row r="89">
          <cell r="B89" t="str">
            <v>Forecast</v>
          </cell>
        </row>
        <row r="90">
          <cell r="A90">
            <v>2.5</v>
          </cell>
          <cell r="B90">
            <v>-2</v>
          </cell>
        </row>
        <row r="91">
          <cell r="A91">
            <v>2.5</v>
          </cell>
          <cell r="B91">
            <v>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418F-E2DB-4247-A9E3-3ACCE9908E0F}">
  <dimension ref="A1:AB131"/>
  <sheetViews>
    <sheetView tabSelected="1" zoomScaleNormal="100" workbookViewId="0"/>
  </sheetViews>
  <sheetFormatPr defaultColWidth="9.28515625" defaultRowHeight="15" x14ac:dyDescent="0.25"/>
  <cols>
    <col min="1" max="1" width="9.28515625" style="1"/>
    <col min="2" max="2" width="14.7109375" style="1" customWidth="1"/>
    <col min="3" max="13" width="9.28515625" style="1"/>
    <col min="14" max="15" width="9.28515625" style="3"/>
    <col min="16" max="16" width="9.28515625" style="1"/>
    <col min="17" max="17" width="25.7109375" style="1" customWidth="1"/>
    <col min="18" max="18" width="11" style="1" customWidth="1"/>
    <col min="19" max="26" width="9.28515625" style="1"/>
    <col min="27" max="28" width="9.28515625" style="3"/>
    <col min="29" max="16384" width="9.28515625" style="1"/>
  </cols>
  <sheetData>
    <row r="1" spans="1:18" x14ac:dyDescent="0.25">
      <c r="N1" s="2"/>
      <c r="Q1" s="2"/>
    </row>
    <row r="2" spans="1:18" ht="15.75" x14ac:dyDescent="0.25">
      <c r="A2" s="4" t="s">
        <v>0</v>
      </c>
    </row>
    <row r="3" spans="1:18" x14ac:dyDescent="0.25">
      <c r="A3" s="5"/>
      <c r="L3" s="3"/>
      <c r="M3" s="3"/>
      <c r="Q3" s="6"/>
    </row>
    <row r="4" spans="1:18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3"/>
      <c r="M4" s="3"/>
      <c r="Q4" s="6"/>
    </row>
    <row r="5" spans="1:1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3"/>
      <c r="M5" s="3"/>
      <c r="Q5" s="8" t="s">
        <v>1</v>
      </c>
      <c r="R5" s="9"/>
    </row>
    <row r="6" spans="1:18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3"/>
      <c r="M6" s="3"/>
      <c r="Q6" s="10" t="s">
        <v>2</v>
      </c>
      <c r="R6" s="11" t="s">
        <v>3</v>
      </c>
    </row>
    <row r="7" spans="1:1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3"/>
      <c r="Q7" s="12" t="s">
        <v>4</v>
      </c>
      <c r="R7" s="13" t="s">
        <v>5</v>
      </c>
    </row>
    <row r="8" spans="1:1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3"/>
      <c r="M8" s="3"/>
      <c r="Q8" s="12" t="s">
        <v>6</v>
      </c>
      <c r="R8" s="13" t="s">
        <v>7</v>
      </c>
    </row>
    <row r="9" spans="1:18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3"/>
      <c r="M9" s="3"/>
      <c r="Q9" s="12" t="s">
        <v>8</v>
      </c>
      <c r="R9" s="13" t="s">
        <v>9</v>
      </c>
    </row>
    <row r="10" spans="1:18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3"/>
      <c r="M10" s="3"/>
      <c r="Q10" s="14" t="s">
        <v>10</v>
      </c>
      <c r="R10" s="15" t="s">
        <v>11</v>
      </c>
    </row>
    <row r="11" spans="1:18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3"/>
      <c r="M11" s="3"/>
    </row>
    <row r="12" spans="1: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3"/>
      <c r="M12" s="3"/>
    </row>
    <row r="13" spans="1:18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3"/>
      <c r="M13" s="3"/>
    </row>
    <row r="14" spans="1:1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3"/>
      <c r="M14" s="3"/>
    </row>
    <row r="15" spans="1:18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3"/>
      <c r="M15" s="3"/>
    </row>
    <row r="16" spans="1:18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3"/>
      <c r="M16" s="3"/>
    </row>
    <row r="17" spans="1:1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3"/>
      <c r="M17" s="3"/>
    </row>
    <row r="18" spans="1:13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3"/>
      <c r="M18" s="3"/>
    </row>
    <row r="19" spans="1:13" x14ac:dyDescent="0.25">
      <c r="A19" s="7"/>
      <c r="B19" s="7"/>
      <c r="C19" s="7"/>
      <c r="D19" s="7"/>
      <c r="E19" s="7"/>
      <c r="F19" s="7"/>
      <c r="G19" s="16"/>
      <c r="H19" s="16"/>
      <c r="I19" s="7"/>
      <c r="J19" s="7"/>
      <c r="K19" s="7"/>
      <c r="L19" s="3"/>
      <c r="M19" s="3"/>
    </row>
    <row r="20" spans="1:1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3"/>
      <c r="M20" s="3"/>
    </row>
    <row r="21" spans="1:13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3"/>
      <c r="M21" s="3"/>
    </row>
    <row r="24" spans="1:13" x14ac:dyDescent="0.25">
      <c r="A24" s="3"/>
      <c r="B24" s="3"/>
      <c r="C24" s="17" t="s">
        <v>12</v>
      </c>
      <c r="D24" s="17"/>
      <c r="E24" s="17"/>
      <c r="F24" s="17"/>
      <c r="G24" s="17"/>
      <c r="H24" s="18"/>
      <c r="I24" s="17" t="s">
        <v>13</v>
      </c>
      <c r="J24" s="17"/>
      <c r="K24" s="17"/>
      <c r="L24" s="17"/>
    </row>
    <row r="25" spans="1:13" x14ac:dyDescent="0.25">
      <c r="A25" s="3"/>
      <c r="B25" s="19"/>
      <c r="C25" s="20">
        <v>2021</v>
      </c>
      <c r="D25" s="20">
        <v>2022</v>
      </c>
      <c r="E25" s="20">
        <v>2023</v>
      </c>
      <c r="F25" s="20">
        <v>2024</v>
      </c>
      <c r="G25" s="20">
        <v>2025</v>
      </c>
      <c r="H25" s="21"/>
      <c r="I25" s="20">
        <v>2022</v>
      </c>
      <c r="J25" s="20">
        <v>2023</v>
      </c>
      <c r="K25" s="20">
        <v>2024</v>
      </c>
      <c r="L25" s="20">
        <v>2025</v>
      </c>
    </row>
    <row r="26" spans="1:13" x14ac:dyDescent="0.25">
      <c r="A26" s="3"/>
      <c r="B26" s="3" t="s">
        <v>2</v>
      </c>
      <c r="C26" s="22">
        <v>30.763250802999998</v>
      </c>
      <c r="D26" s="22">
        <v>33.127524473999998</v>
      </c>
      <c r="E26" s="22">
        <v>35.425419941999998</v>
      </c>
      <c r="F26" s="22">
        <v>36.064929351000004</v>
      </c>
      <c r="G26" s="22">
        <v>34.689844247000003</v>
      </c>
      <c r="H26" s="22" t="s">
        <v>2</v>
      </c>
      <c r="I26" s="22">
        <f t="shared" ref="I26:L29" si="0">D26-C26</f>
        <v>2.3642736709999994</v>
      </c>
      <c r="J26" s="22">
        <f t="shared" si="0"/>
        <v>2.2978954680000001</v>
      </c>
      <c r="K26" s="22">
        <f t="shared" si="0"/>
        <v>0.63950940900000575</v>
      </c>
      <c r="L26" s="22">
        <f t="shared" si="0"/>
        <v>-1.3750851040000001</v>
      </c>
    </row>
    <row r="27" spans="1:13" x14ac:dyDescent="0.25">
      <c r="A27" s="3"/>
      <c r="B27" s="3" t="s">
        <v>4</v>
      </c>
      <c r="C27" s="22">
        <v>22.944293151</v>
      </c>
      <c r="D27" s="22">
        <v>23.388704109999999</v>
      </c>
      <c r="E27" s="22">
        <v>23.388931506999999</v>
      </c>
      <c r="F27" s="22">
        <v>23.231048907000002</v>
      </c>
      <c r="G27" s="22">
        <v>23.309707753000001</v>
      </c>
      <c r="H27" s="22" t="s">
        <v>4</v>
      </c>
      <c r="I27" s="22">
        <f t="shared" si="0"/>
        <v>0.44441095899999894</v>
      </c>
      <c r="J27" s="22">
        <f t="shared" si="0"/>
        <v>2.273969999997405E-4</v>
      </c>
      <c r="K27" s="22">
        <f t="shared" si="0"/>
        <v>-0.1578825999999971</v>
      </c>
      <c r="L27" s="22">
        <f t="shared" si="0"/>
        <v>7.8658845999999727E-2</v>
      </c>
    </row>
    <row r="28" spans="1:13" x14ac:dyDescent="0.25">
      <c r="A28" s="3"/>
      <c r="B28" s="3" t="s">
        <v>14</v>
      </c>
      <c r="C28" s="22">
        <v>21.9334821922</v>
      </c>
      <c r="D28" s="22">
        <v>23.214323287500001</v>
      </c>
      <c r="E28" s="22">
        <v>21.351147944800001</v>
      </c>
      <c r="F28" s="22">
        <v>21.600322781500001</v>
      </c>
      <c r="G28" s="22">
        <v>22.4411482547</v>
      </c>
      <c r="H28" s="22" t="s">
        <v>14</v>
      </c>
      <c r="I28" s="22">
        <f t="shared" si="0"/>
        <v>1.2808410953000013</v>
      </c>
      <c r="J28" s="22">
        <f t="shared" si="0"/>
        <v>-1.8631753427</v>
      </c>
      <c r="K28" s="22">
        <f t="shared" si="0"/>
        <v>0.24917483669999996</v>
      </c>
      <c r="L28" s="22">
        <f t="shared" si="0"/>
        <v>0.8408254731999989</v>
      </c>
    </row>
    <row r="29" spans="1:13" x14ac:dyDescent="0.25">
      <c r="A29" s="3"/>
      <c r="B29" s="19" t="s">
        <v>15</v>
      </c>
      <c r="C29" s="23">
        <f>+C30-SUM(C26:C28)</f>
        <v>8.3198012507999977</v>
      </c>
      <c r="D29" s="23">
        <f>+D30-SUM(D26:D28)</f>
        <v>8.7303412794999957</v>
      </c>
      <c r="E29" s="23">
        <f>+E30-SUM(E26:E28)</f>
        <v>8.9168273981999988</v>
      </c>
      <c r="F29" s="23">
        <f>+F30-SUM(F26:F28)</f>
        <v>8.9625745424999934</v>
      </c>
      <c r="G29" s="23">
        <f>+G30-SUM(G26:G28)</f>
        <v>9.0371978552999934</v>
      </c>
      <c r="H29" s="23" t="s">
        <v>15</v>
      </c>
      <c r="I29" s="23">
        <f t="shared" si="0"/>
        <v>0.41054002869999806</v>
      </c>
      <c r="J29" s="23">
        <f t="shared" si="0"/>
        <v>0.18648611870000309</v>
      </c>
      <c r="K29" s="23">
        <f t="shared" si="0"/>
        <v>4.5747144299994602E-2</v>
      </c>
      <c r="L29" s="23">
        <f t="shared" si="0"/>
        <v>7.4623312800000008E-2</v>
      </c>
    </row>
    <row r="30" spans="1:13" x14ac:dyDescent="0.25">
      <c r="A30" s="3"/>
      <c r="B30" s="24" t="s">
        <v>16</v>
      </c>
      <c r="C30" s="22">
        <v>83.960827397000003</v>
      </c>
      <c r="D30" s="22">
        <v>88.460893150999993</v>
      </c>
      <c r="E30" s="22">
        <v>89.082326792000003</v>
      </c>
      <c r="F30" s="22">
        <v>89.858875581999996</v>
      </c>
      <c r="G30" s="22">
        <v>89.477898109999998</v>
      </c>
      <c r="H30" s="22"/>
      <c r="I30" s="25">
        <f>+SUM(I26:I29)</f>
        <v>4.5000657539999978</v>
      </c>
      <c r="J30" s="25">
        <f>+SUM(J26:J29)</f>
        <v>0.62143364100000298</v>
      </c>
      <c r="K30" s="25">
        <f>+SUM(K26:K29)</f>
        <v>0.77654879000000321</v>
      </c>
      <c r="L30" s="25">
        <f>+SUM(L26:L29)</f>
        <v>-0.38097747200000143</v>
      </c>
    </row>
    <row r="31" spans="1:13" x14ac:dyDescent="0.25">
      <c r="A31" s="26" t="s">
        <v>17</v>
      </c>
      <c r="B31" s="3"/>
      <c r="C31" s="3"/>
      <c r="D31" s="24"/>
      <c r="E31" s="3"/>
      <c r="F31" s="3"/>
      <c r="G31" s="3"/>
      <c r="H31" s="3"/>
      <c r="I31" s="24"/>
      <c r="J31" s="27"/>
      <c r="K31" s="27"/>
      <c r="L31" s="27"/>
    </row>
    <row r="35" spans="1:7" x14ac:dyDescent="0.25">
      <c r="A35" s="28"/>
      <c r="B35" s="28"/>
      <c r="C35" s="28" t="s">
        <v>18</v>
      </c>
      <c r="D35" s="28" t="s">
        <v>19</v>
      </c>
      <c r="E35" s="29" t="s">
        <v>20</v>
      </c>
      <c r="F35" s="29" t="s">
        <v>21</v>
      </c>
    </row>
    <row r="36" spans="1:7" x14ac:dyDescent="0.25">
      <c r="A36" s="28">
        <f t="shared" ref="A36:A83" si="1">YEAR(B36)</f>
        <v>2022</v>
      </c>
      <c r="B36" s="30">
        <v>44562</v>
      </c>
      <c r="C36" s="31">
        <v>115.91280645000001</v>
      </c>
      <c r="D36" s="32" t="e">
        <v>#N/A</v>
      </c>
      <c r="E36" s="33"/>
      <c r="F36" s="33">
        <v>115.91280645000001</v>
      </c>
      <c r="G36" s="34"/>
    </row>
    <row r="37" spans="1:7" x14ac:dyDescent="0.25">
      <c r="A37" s="28">
        <f t="shared" si="1"/>
        <v>2022</v>
      </c>
      <c r="B37" s="30">
        <v>44593</v>
      </c>
      <c r="C37" s="31">
        <v>109.255</v>
      </c>
      <c r="D37" s="32" t="e">
        <v>#N/A</v>
      </c>
      <c r="E37" s="33">
        <f t="shared" ref="E37:E46" si="2">AVERAGEIF($A$36:$A$97,A37,$F$36:$F$97)</f>
        <v>88.549447042500006</v>
      </c>
      <c r="F37" s="33">
        <v>109.255</v>
      </c>
      <c r="G37" s="34"/>
    </row>
    <row r="38" spans="1:7" x14ac:dyDescent="0.25">
      <c r="A38" s="28">
        <f t="shared" si="1"/>
        <v>2022</v>
      </c>
      <c r="B38" s="30">
        <v>44621</v>
      </c>
      <c r="C38" s="31">
        <v>89.695580645000007</v>
      </c>
      <c r="D38" s="32" t="e">
        <v>#N/A</v>
      </c>
      <c r="E38" s="33">
        <f t="shared" si="2"/>
        <v>88.549447042500006</v>
      </c>
      <c r="F38" s="33">
        <v>89.695580645000007</v>
      </c>
      <c r="G38" s="34"/>
    </row>
    <row r="39" spans="1:7" x14ac:dyDescent="0.25">
      <c r="A39" s="28">
        <f t="shared" si="1"/>
        <v>2022</v>
      </c>
      <c r="B39" s="30">
        <v>44652</v>
      </c>
      <c r="C39" s="31">
        <v>78.679466667</v>
      </c>
      <c r="D39" s="32" t="e">
        <v>#N/A</v>
      </c>
      <c r="E39" s="33">
        <f t="shared" si="2"/>
        <v>88.549447042500006</v>
      </c>
      <c r="F39" s="33">
        <v>78.679466667</v>
      </c>
      <c r="G39" s="34"/>
    </row>
    <row r="40" spans="1:7" x14ac:dyDescent="0.25">
      <c r="A40" s="28">
        <f t="shared" si="1"/>
        <v>2022</v>
      </c>
      <c r="B40" s="30">
        <v>44682</v>
      </c>
      <c r="C40" s="31">
        <v>72.303193547999996</v>
      </c>
      <c r="D40" s="32" t="e">
        <v>#N/A</v>
      </c>
      <c r="E40" s="33">
        <f t="shared" si="2"/>
        <v>88.549447042500006</v>
      </c>
      <c r="F40" s="33">
        <v>72.303193547999996</v>
      </c>
      <c r="G40" s="34"/>
    </row>
    <row r="41" spans="1:7" x14ac:dyDescent="0.25">
      <c r="A41" s="28">
        <f t="shared" si="1"/>
        <v>2022</v>
      </c>
      <c r="B41" s="30">
        <v>44713</v>
      </c>
      <c r="C41" s="31">
        <v>77.226066666999998</v>
      </c>
      <c r="D41" s="32" t="e">
        <v>#N/A</v>
      </c>
      <c r="E41" s="33">
        <f t="shared" si="2"/>
        <v>88.549447042500006</v>
      </c>
      <c r="F41" s="33">
        <v>77.226066666999998</v>
      </c>
      <c r="G41" s="34"/>
    </row>
    <row r="42" spans="1:7" x14ac:dyDescent="0.25">
      <c r="A42" s="28">
        <f t="shared" si="1"/>
        <v>2022</v>
      </c>
      <c r="B42" s="30">
        <v>44743</v>
      </c>
      <c r="C42" s="31">
        <v>83.316903225999994</v>
      </c>
      <c r="D42" s="32" t="e">
        <v>#N/A</v>
      </c>
      <c r="E42" s="33">
        <f t="shared" si="2"/>
        <v>88.549447042500006</v>
      </c>
      <c r="F42" s="33">
        <v>83.316903225999994</v>
      </c>
      <c r="G42" s="34"/>
    </row>
    <row r="43" spans="1:7" x14ac:dyDescent="0.25">
      <c r="A43" s="28">
        <f t="shared" si="1"/>
        <v>2022</v>
      </c>
      <c r="B43" s="30">
        <v>44774</v>
      </c>
      <c r="C43" s="31">
        <v>82.559096773999997</v>
      </c>
      <c r="D43" s="32" t="e">
        <v>#N/A</v>
      </c>
      <c r="E43" s="33">
        <f t="shared" si="2"/>
        <v>88.549447042500006</v>
      </c>
      <c r="F43" s="33">
        <v>82.559096773999997</v>
      </c>
      <c r="G43" s="34"/>
    </row>
    <row r="44" spans="1:7" x14ac:dyDescent="0.25">
      <c r="A44" s="28">
        <f t="shared" si="1"/>
        <v>2022</v>
      </c>
      <c r="B44" s="30">
        <v>44805</v>
      </c>
      <c r="C44" s="31">
        <v>76.266033332999996</v>
      </c>
      <c r="D44" s="32" t="e">
        <v>#N/A</v>
      </c>
      <c r="E44" s="33">
        <f t="shared" si="2"/>
        <v>88.549447042500006</v>
      </c>
      <c r="F44" s="33">
        <v>76.266033332999996</v>
      </c>
      <c r="G44" s="34"/>
    </row>
    <row r="45" spans="1:7" x14ac:dyDescent="0.25">
      <c r="A45" s="28">
        <f t="shared" si="1"/>
        <v>2022</v>
      </c>
      <c r="B45" s="30">
        <v>44835</v>
      </c>
      <c r="C45" s="31">
        <v>76.248548387</v>
      </c>
      <c r="D45" s="32" t="e">
        <v>#N/A</v>
      </c>
      <c r="E45" s="33">
        <f t="shared" si="2"/>
        <v>88.549447042500006</v>
      </c>
      <c r="F45" s="33">
        <v>76.248548387</v>
      </c>
      <c r="G45" s="34"/>
    </row>
    <row r="46" spans="1:7" x14ac:dyDescent="0.25">
      <c r="A46" s="28">
        <f t="shared" si="1"/>
        <v>2022</v>
      </c>
      <c r="B46" s="30">
        <v>44866</v>
      </c>
      <c r="C46" s="31">
        <v>92.231733332999994</v>
      </c>
      <c r="D46" s="32" t="e">
        <v>#N/A</v>
      </c>
      <c r="E46" s="33">
        <f t="shared" si="2"/>
        <v>88.549447042500006</v>
      </c>
      <c r="F46" s="33">
        <v>92.231733332999994</v>
      </c>
      <c r="G46" s="34"/>
    </row>
    <row r="47" spans="1:7" x14ac:dyDescent="0.25">
      <c r="A47" s="28">
        <f t="shared" si="1"/>
        <v>2022</v>
      </c>
      <c r="B47" s="30">
        <v>44896</v>
      </c>
      <c r="C47" s="31">
        <v>108.89893548000001</v>
      </c>
      <c r="D47" s="32" t="e">
        <v>#N/A</v>
      </c>
      <c r="E47" s="33"/>
      <c r="F47" s="33">
        <v>108.89893548000001</v>
      </c>
      <c r="G47" s="34"/>
    </row>
    <row r="48" spans="1:7" x14ac:dyDescent="0.25">
      <c r="A48" s="28">
        <f t="shared" si="1"/>
        <v>2023</v>
      </c>
      <c r="B48" s="30">
        <v>44927</v>
      </c>
      <c r="C48" s="31">
        <v>106.58989809000001</v>
      </c>
      <c r="D48" s="32" t="e">
        <v>#N/A</v>
      </c>
      <c r="E48" s="33"/>
      <c r="F48" s="33">
        <v>106.58989809000001</v>
      </c>
      <c r="G48" s="34"/>
    </row>
    <row r="49" spans="1:7" x14ac:dyDescent="0.25">
      <c r="A49" s="28">
        <f t="shared" si="1"/>
        <v>2023</v>
      </c>
      <c r="B49" s="30">
        <v>44958</v>
      </c>
      <c r="C49" s="31">
        <v>105.32684450000001</v>
      </c>
      <c r="D49" s="32" t="e">
        <v>#N/A</v>
      </c>
      <c r="E49" s="33">
        <f>AVERAGEIF($A$36:$A$97,A49,$F$36:$F$97)</f>
        <v>89.149967022166663</v>
      </c>
      <c r="F49" s="33">
        <v>105.32684450000001</v>
      </c>
      <c r="G49" s="34"/>
    </row>
    <row r="50" spans="1:7" x14ac:dyDescent="0.25">
      <c r="A50" s="28">
        <f t="shared" si="1"/>
        <v>2023</v>
      </c>
      <c r="B50" s="30">
        <v>44986</v>
      </c>
      <c r="C50" s="31">
        <v>97.238683320999996</v>
      </c>
      <c r="D50" s="32" t="e">
        <v>#N/A</v>
      </c>
      <c r="E50" s="33">
        <f>AVERAGEIF($A$36:$A$97,A50,$F$36:$F$97)</f>
        <v>89.149967022166663</v>
      </c>
      <c r="F50" s="33">
        <v>97.238683320999996</v>
      </c>
      <c r="G50" s="34"/>
    </row>
    <row r="51" spans="1:7" x14ac:dyDescent="0.25">
      <c r="A51" s="28">
        <f t="shared" si="1"/>
        <v>2023</v>
      </c>
      <c r="B51" s="30">
        <v>45017</v>
      </c>
      <c r="C51" s="31">
        <v>80.724469497000001</v>
      </c>
      <c r="D51" s="32" t="e">
        <v>#N/A</v>
      </c>
      <c r="E51" s="33">
        <f t="shared" ref="E51:E58" si="3">AVERAGEIF($A$36:$A$97,A51,$F$36:$F$97)</f>
        <v>89.149967022166663</v>
      </c>
      <c r="F51" s="33">
        <v>80.724469497000001</v>
      </c>
      <c r="G51" s="34"/>
    </row>
    <row r="52" spans="1:7" x14ac:dyDescent="0.25">
      <c r="A52" s="28">
        <f t="shared" si="1"/>
        <v>2023</v>
      </c>
      <c r="B52" s="30">
        <v>45047</v>
      </c>
      <c r="C52" s="31">
        <v>74.693447488000004</v>
      </c>
      <c r="D52" s="32" t="e">
        <v>#N/A</v>
      </c>
      <c r="E52" s="33">
        <f t="shared" si="3"/>
        <v>89.149967022166663</v>
      </c>
      <c r="F52" s="33">
        <v>74.693447488000004</v>
      </c>
      <c r="G52" s="34"/>
    </row>
    <row r="53" spans="1:7" x14ac:dyDescent="0.25">
      <c r="A53" s="28">
        <f t="shared" si="1"/>
        <v>2023</v>
      </c>
      <c r="B53" s="30">
        <v>45078</v>
      </c>
      <c r="C53" s="31">
        <v>78.802723436999997</v>
      </c>
      <c r="D53" s="32" t="e">
        <v>#N/A</v>
      </c>
      <c r="E53" s="33">
        <f t="shared" si="3"/>
        <v>89.149967022166663</v>
      </c>
      <c r="F53" s="33">
        <v>78.802723436999997</v>
      </c>
      <c r="G53" s="34"/>
    </row>
    <row r="54" spans="1:7" x14ac:dyDescent="0.25">
      <c r="A54" s="28">
        <f t="shared" si="1"/>
        <v>2023</v>
      </c>
      <c r="B54" s="30">
        <v>45108</v>
      </c>
      <c r="C54" s="31">
        <v>86.016445254000004</v>
      </c>
      <c r="D54" s="32" t="e">
        <v>#N/A</v>
      </c>
      <c r="E54" s="33">
        <f t="shared" si="3"/>
        <v>89.149967022166663</v>
      </c>
      <c r="F54" s="33">
        <v>86.016445254000004</v>
      </c>
      <c r="G54" s="34"/>
    </row>
    <row r="55" spans="1:7" x14ac:dyDescent="0.25">
      <c r="A55" s="28">
        <f t="shared" si="1"/>
        <v>2023</v>
      </c>
      <c r="B55" s="30">
        <v>45139</v>
      </c>
      <c r="C55" s="31">
        <v>86.257775680999998</v>
      </c>
      <c r="D55" s="32" t="e">
        <v>#N/A</v>
      </c>
      <c r="E55" s="33">
        <f t="shared" si="3"/>
        <v>89.149967022166663</v>
      </c>
      <c r="F55" s="33">
        <v>86.257775680999998</v>
      </c>
      <c r="G55" s="34"/>
    </row>
    <row r="56" spans="1:7" x14ac:dyDescent="0.25">
      <c r="A56" s="28">
        <f t="shared" si="1"/>
        <v>2023</v>
      </c>
      <c r="B56" s="30">
        <v>45170</v>
      </c>
      <c r="C56" s="31">
        <v>79.134556536999995</v>
      </c>
      <c r="D56" s="32" t="e">
        <v>#N/A</v>
      </c>
      <c r="E56" s="33">
        <f t="shared" si="3"/>
        <v>89.149967022166663</v>
      </c>
      <c r="F56" s="33">
        <v>79.134556536999995</v>
      </c>
      <c r="G56" s="34"/>
    </row>
    <row r="57" spans="1:7" x14ac:dyDescent="0.25">
      <c r="A57" s="28">
        <f t="shared" si="1"/>
        <v>2023</v>
      </c>
      <c r="B57" s="30">
        <v>45200</v>
      </c>
      <c r="C57" s="31">
        <v>78.669448357999997</v>
      </c>
      <c r="D57" s="32" t="e">
        <v>#N/A</v>
      </c>
      <c r="E57" s="33">
        <f t="shared" si="3"/>
        <v>89.149967022166663</v>
      </c>
      <c r="F57" s="33">
        <v>78.669448357999997</v>
      </c>
      <c r="G57" s="34"/>
    </row>
    <row r="58" spans="1:7" x14ac:dyDescent="0.25">
      <c r="A58" s="28">
        <f t="shared" si="1"/>
        <v>2023</v>
      </c>
      <c r="B58" s="30">
        <v>45231</v>
      </c>
      <c r="C58" s="31">
        <v>94.096170263000005</v>
      </c>
      <c r="D58" s="32" t="e">
        <v>#N/A</v>
      </c>
      <c r="E58" s="33">
        <f t="shared" si="3"/>
        <v>89.149967022166663</v>
      </c>
      <c r="F58" s="33">
        <v>94.096170263000005</v>
      </c>
      <c r="G58" s="34"/>
    </row>
    <row r="59" spans="1:7" x14ac:dyDescent="0.25">
      <c r="A59" s="28">
        <f t="shared" si="1"/>
        <v>2023</v>
      </c>
      <c r="B59" s="30">
        <v>45261</v>
      </c>
      <c r="C59" s="31">
        <v>102.24914183999999</v>
      </c>
      <c r="D59" s="32" t="e">
        <v>#N/A</v>
      </c>
      <c r="E59" s="33"/>
      <c r="F59" s="33">
        <v>102.24914183999999</v>
      </c>
      <c r="G59" s="34"/>
    </row>
    <row r="60" spans="1:7" x14ac:dyDescent="0.25">
      <c r="A60" s="28">
        <f t="shared" si="1"/>
        <v>2024</v>
      </c>
      <c r="B60" s="30">
        <v>45292</v>
      </c>
      <c r="C60" s="31">
        <v>119.24482971</v>
      </c>
      <c r="D60" s="32" t="e">
        <v>#N/A</v>
      </c>
      <c r="E60" s="33"/>
      <c r="F60" s="33">
        <v>119.24482971</v>
      </c>
      <c r="G60" s="34"/>
    </row>
    <row r="61" spans="1:7" x14ac:dyDescent="0.25">
      <c r="A61" s="28">
        <f t="shared" si="1"/>
        <v>2024</v>
      </c>
      <c r="B61" s="30">
        <v>45323</v>
      </c>
      <c r="C61" s="31">
        <v>102.39377231</v>
      </c>
      <c r="D61" s="32" t="e">
        <v>#N/A</v>
      </c>
      <c r="E61" s="33">
        <f t="shared" ref="E61:E70" si="4">AVERAGEIF($A$36:$A$97,A61,$F$36:$F$97)</f>
        <v>89.854181557333334</v>
      </c>
      <c r="F61" s="33">
        <v>102.39377231</v>
      </c>
      <c r="G61" s="34"/>
    </row>
    <row r="62" spans="1:7" x14ac:dyDescent="0.25">
      <c r="A62" s="28">
        <f t="shared" si="1"/>
        <v>2024</v>
      </c>
      <c r="B62" s="30">
        <v>45352</v>
      </c>
      <c r="C62" s="31">
        <v>90.129958970000004</v>
      </c>
      <c r="D62" s="32" t="e">
        <v>#N/A</v>
      </c>
      <c r="E62" s="33">
        <f t="shared" si="4"/>
        <v>89.854181557333334</v>
      </c>
      <c r="F62" s="33">
        <v>90.129958970000004</v>
      </c>
      <c r="G62" s="34"/>
    </row>
    <row r="63" spans="1:7" x14ac:dyDescent="0.25">
      <c r="A63" s="28">
        <f t="shared" si="1"/>
        <v>2024</v>
      </c>
      <c r="B63" s="30">
        <v>45383</v>
      </c>
      <c r="C63" s="31">
        <v>79.879803037000002</v>
      </c>
      <c r="D63" s="32" t="e">
        <v>#N/A</v>
      </c>
      <c r="E63" s="33">
        <f t="shared" si="4"/>
        <v>89.854181557333334</v>
      </c>
      <c r="F63" s="33">
        <v>79.879803037000002</v>
      </c>
      <c r="G63" s="34"/>
    </row>
    <row r="64" spans="1:7" x14ac:dyDescent="0.25">
      <c r="A64" s="28">
        <f t="shared" si="1"/>
        <v>2024</v>
      </c>
      <c r="B64" s="30">
        <v>45413</v>
      </c>
      <c r="C64" s="31">
        <v>75.153083194000004</v>
      </c>
      <c r="D64" s="32" t="e">
        <v>#N/A</v>
      </c>
      <c r="E64" s="33">
        <f t="shared" si="4"/>
        <v>89.854181557333334</v>
      </c>
      <c r="F64" s="33">
        <v>75.153083194000004</v>
      </c>
      <c r="G64" s="34"/>
    </row>
    <row r="65" spans="1:7" x14ac:dyDescent="0.25">
      <c r="A65" s="28">
        <f t="shared" si="1"/>
        <v>2024</v>
      </c>
      <c r="B65" s="30">
        <v>45444</v>
      </c>
      <c r="C65" s="31">
        <v>80.973898867000003</v>
      </c>
      <c r="D65" s="32" t="e">
        <v>#N/A</v>
      </c>
      <c r="E65" s="33">
        <f t="shared" si="4"/>
        <v>89.854181557333334</v>
      </c>
      <c r="F65" s="33">
        <v>80.973898867000003</v>
      </c>
      <c r="G65" s="34"/>
    </row>
    <row r="66" spans="1:7" x14ac:dyDescent="0.25">
      <c r="A66" s="28">
        <f t="shared" si="1"/>
        <v>2024</v>
      </c>
      <c r="B66" s="30">
        <v>45474</v>
      </c>
      <c r="C66" s="31">
        <v>85.729958300000007</v>
      </c>
      <c r="D66" s="32" t="e">
        <v>#N/A</v>
      </c>
      <c r="E66" s="33">
        <f t="shared" si="4"/>
        <v>89.854181557333334</v>
      </c>
      <c r="F66" s="33">
        <v>85.729958300000007</v>
      </c>
      <c r="G66" s="34"/>
    </row>
    <row r="67" spans="1:7" x14ac:dyDescent="0.25">
      <c r="A67" s="28">
        <f t="shared" si="1"/>
        <v>2024</v>
      </c>
      <c r="B67" s="30">
        <v>45505</v>
      </c>
      <c r="C67" s="31">
        <v>85.999934300000007</v>
      </c>
      <c r="D67" s="32">
        <v>85.999934300000007</v>
      </c>
      <c r="E67" s="33">
        <f t="shared" si="4"/>
        <v>89.854181557333334</v>
      </c>
      <c r="F67" s="33">
        <v>85.999934300000007</v>
      </c>
      <c r="G67" s="34"/>
    </row>
    <row r="68" spans="1:7" x14ac:dyDescent="0.25">
      <c r="A68" s="28">
        <f t="shared" si="1"/>
        <v>2024</v>
      </c>
      <c r="B68" s="30">
        <v>45536</v>
      </c>
      <c r="C68" s="31" t="e">
        <v>#N/A</v>
      </c>
      <c r="D68" s="32">
        <v>79.402659999999997</v>
      </c>
      <c r="E68" s="33">
        <f t="shared" si="4"/>
        <v>89.854181557333334</v>
      </c>
      <c r="F68" s="33">
        <v>79.402659999999997</v>
      </c>
      <c r="G68" s="34"/>
    </row>
    <row r="69" spans="1:7" x14ac:dyDescent="0.25">
      <c r="A69" s="28">
        <f t="shared" si="1"/>
        <v>2024</v>
      </c>
      <c r="B69" s="30">
        <v>45566</v>
      </c>
      <c r="C69" s="31" t="e">
        <v>#N/A</v>
      </c>
      <c r="D69" s="32">
        <v>81.166910000000001</v>
      </c>
      <c r="E69" s="33">
        <f t="shared" si="4"/>
        <v>89.854181557333334</v>
      </c>
      <c r="F69" s="33">
        <v>81.166910000000001</v>
      </c>
      <c r="G69" s="34"/>
    </row>
    <row r="70" spans="1:7" x14ac:dyDescent="0.25">
      <c r="A70" s="28">
        <f t="shared" si="1"/>
        <v>2024</v>
      </c>
      <c r="B70" s="30">
        <v>45597</v>
      </c>
      <c r="C70" s="31" t="e">
        <v>#N/A</v>
      </c>
      <c r="D70" s="32">
        <v>92.363169999999997</v>
      </c>
      <c r="E70" s="33">
        <f t="shared" si="4"/>
        <v>89.854181557333334</v>
      </c>
      <c r="F70" s="33">
        <v>92.363169999999997</v>
      </c>
      <c r="G70" s="34"/>
    </row>
    <row r="71" spans="1:7" x14ac:dyDescent="0.25">
      <c r="A71" s="28">
        <f t="shared" si="1"/>
        <v>2024</v>
      </c>
      <c r="B71" s="30">
        <v>45627</v>
      </c>
      <c r="C71" s="31" t="e">
        <v>#N/A</v>
      </c>
      <c r="D71" s="32">
        <v>105.8122</v>
      </c>
      <c r="E71" s="33"/>
      <c r="F71" s="33">
        <v>105.8122</v>
      </c>
      <c r="G71" s="34"/>
    </row>
    <row r="72" spans="1:7" x14ac:dyDescent="0.25">
      <c r="A72" s="28">
        <f t="shared" si="1"/>
        <v>2025</v>
      </c>
      <c r="B72" s="30">
        <v>45658</v>
      </c>
      <c r="C72" s="31" t="e">
        <v>#N/A</v>
      </c>
      <c r="D72" s="32">
        <v>115.2649</v>
      </c>
      <c r="E72" s="33"/>
      <c r="F72" s="33">
        <v>115.2649</v>
      </c>
      <c r="G72" s="34"/>
    </row>
    <row r="73" spans="1:7" x14ac:dyDescent="0.25">
      <c r="A73" s="28">
        <f t="shared" si="1"/>
        <v>2025</v>
      </c>
      <c r="B73" s="30">
        <v>45689</v>
      </c>
      <c r="C73" s="31" t="e">
        <v>#N/A</v>
      </c>
      <c r="D73" s="32">
        <v>106.62350000000001</v>
      </c>
      <c r="E73" s="33">
        <f t="shared" ref="E73:E82" si="5">AVERAGEIF($A$36:$A$97,A73,$F$36:$F$97)</f>
        <v>89.536847500000022</v>
      </c>
      <c r="F73" s="33">
        <v>106.62350000000001</v>
      </c>
      <c r="G73" s="34"/>
    </row>
    <row r="74" spans="1:7" x14ac:dyDescent="0.25">
      <c r="A74" s="28">
        <f t="shared" si="1"/>
        <v>2025</v>
      </c>
      <c r="B74" s="30">
        <v>45717</v>
      </c>
      <c r="C74" s="31" t="e">
        <v>#N/A</v>
      </c>
      <c r="D74" s="32">
        <v>93.847459999999998</v>
      </c>
      <c r="E74" s="33">
        <f t="shared" si="5"/>
        <v>89.536847500000022</v>
      </c>
      <c r="F74" s="33">
        <v>93.847459999999998</v>
      </c>
      <c r="G74" s="34"/>
    </row>
    <row r="75" spans="1:7" x14ac:dyDescent="0.25">
      <c r="A75" s="28">
        <f t="shared" si="1"/>
        <v>2025</v>
      </c>
      <c r="B75" s="30">
        <v>45748</v>
      </c>
      <c r="C75" s="31" t="e">
        <v>#N/A</v>
      </c>
      <c r="D75" s="32">
        <v>80.962350000000001</v>
      </c>
      <c r="E75" s="33">
        <f t="shared" si="5"/>
        <v>89.536847500000022</v>
      </c>
      <c r="F75" s="33">
        <v>80.962350000000001</v>
      </c>
      <c r="G75" s="34"/>
    </row>
    <row r="76" spans="1:7" x14ac:dyDescent="0.25">
      <c r="A76" s="28">
        <f t="shared" si="1"/>
        <v>2025</v>
      </c>
      <c r="B76" s="30">
        <v>45778</v>
      </c>
      <c r="C76" s="31" t="e">
        <v>#N/A</v>
      </c>
      <c r="D76" s="32">
        <v>74.131389999999996</v>
      </c>
      <c r="E76" s="33">
        <f t="shared" si="5"/>
        <v>89.536847500000022</v>
      </c>
      <c r="F76" s="33">
        <v>74.131389999999996</v>
      </c>
      <c r="G76" s="34"/>
    </row>
    <row r="77" spans="1:7" x14ac:dyDescent="0.25">
      <c r="A77" s="28">
        <f t="shared" si="1"/>
        <v>2025</v>
      </c>
      <c r="B77" s="30">
        <v>45809</v>
      </c>
      <c r="C77" s="31" t="e">
        <v>#N/A</v>
      </c>
      <c r="D77" s="32">
        <v>77.647540000000006</v>
      </c>
      <c r="E77" s="33">
        <f t="shared" si="5"/>
        <v>89.536847500000022</v>
      </c>
      <c r="F77" s="33">
        <v>77.647540000000006</v>
      </c>
      <c r="G77" s="34"/>
    </row>
    <row r="78" spans="1:7" x14ac:dyDescent="0.25">
      <c r="A78" s="28">
        <f t="shared" si="1"/>
        <v>2025</v>
      </c>
      <c r="B78" s="30">
        <v>45839</v>
      </c>
      <c r="C78" s="31" t="e">
        <v>#N/A</v>
      </c>
      <c r="D78" s="32">
        <v>84.381240000000005</v>
      </c>
      <c r="E78" s="33">
        <f t="shared" si="5"/>
        <v>89.536847500000022</v>
      </c>
      <c r="F78" s="33">
        <v>84.381240000000005</v>
      </c>
      <c r="G78" s="34"/>
    </row>
    <row r="79" spans="1:7" x14ac:dyDescent="0.25">
      <c r="A79" s="28">
        <f t="shared" si="1"/>
        <v>2025</v>
      </c>
      <c r="B79" s="30">
        <v>45870</v>
      </c>
      <c r="C79" s="31" t="e">
        <v>#N/A</v>
      </c>
      <c r="D79" s="32">
        <v>86.438540000000003</v>
      </c>
      <c r="E79" s="33">
        <f t="shared" si="5"/>
        <v>89.536847500000022</v>
      </c>
      <c r="F79" s="33">
        <v>86.438540000000003</v>
      </c>
      <c r="G79" s="34"/>
    </row>
    <row r="80" spans="1:7" x14ac:dyDescent="0.25">
      <c r="A80" s="28">
        <f t="shared" si="1"/>
        <v>2025</v>
      </c>
      <c r="B80" s="30">
        <v>45901</v>
      </c>
      <c r="C80" s="31" t="e">
        <v>#N/A</v>
      </c>
      <c r="D80" s="32">
        <v>78.524749999999997</v>
      </c>
      <c r="E80" s="33">
        <f t="shared" si="5"/>
        <v>89.536847500000022</v>
      </c>
      <c r="F80" s="33">
        <v>78.524749999999997</v>
      </c>
      <c r="G80" s="34"/>
    </row>
    <row r="81" spans="1:7" x14ac:dyDescent="0.25">
      <c r="A81" s="28">
        <f t="shared" si="1"/>
        <v>2025</v>
      </c>
      <c r="B81" s="30">
        <v>45931</v>
      </c>
      <c r="C81" s="31" t="e">
        <v>#N/A</v>
      </c>
      <c r="D81" s="32">
        <v>80.80668</v>
      </c>
      <c r="E81" s="33">
        <f t="shared" si="5"/>
        <v>89.536847500000022</v>
      </c>
      <c r="F81" s="33">
        <v>80.80668</v>
      </c>
      <c r="G81" s="34"/>
    </row>
    <row r="82" spans="1:7" x14ac:dyDescent="0.25">
      <c r="A82" s="28">
        <f t="shared" si="1"/>
        <v>2025</v>
      </c>
      <c r="B82" s="30">
        <v>45962</v>
      </c>
      <c r="C82" s="31" t="e">
        <v>#N/A</v>
      </c>
      <c r="D82" s="32">
        <v>91.269319999999993</v>
      </c>
      <c r="E82" s="33">
        <f t="shared" si="5"/>
        <v>89.536847500000022</v>
      </c>
      <c r="F82" s="33">
        <v>91.269319999999993</v>
      </c>
      <c r="G82" s="34"/>
    </row>
    <row r="83" spans="1:7" x14ac:dyDescent="0.25">
      <c r="A83" s="28">
        <f t="shared" si="1"/>
        <v>2025</v>
      </c>
      <c r="B83" s="30">
        <v>45992</v>
      </c>
      <c r="C83" s="31" t="e">
        <v>#N/A</v>
      </c>
      <c r="D83" s="32">
        <v>104.5445</v>
      </c>
      <c r="E83" s="33"/>
      <c r="F83" s="33">
        <v>104.5445</v>
      </c>
      <c r="G83" s="34"/>
    </row>
    <row r="84" spans="1:7" x14ac:dyDescent="0.25">
      <c r="A84" s="28"/>
      <c r="B84" s="30"/>
      <c r="C84" s="28"/>
      <c r="D84" s="35"/>
      <c r="E84" s="28"/>
      <c r="F84" s="35"/>
      <c r="G84" s="34"/>
    </row>
    <row r="85" spans="1:7" x14ac:dyDescent="0.25">
      <c r="A85" s="28"/>
      <c r="B85" s="30"/>
      <c r="C85" s="28"/>
      <c r="D85" s="35"/>
      <c r="E85" s="28"/>
      <c r="F85" s="35"/>
      <c r="G85" s="34"/>
    </row>
    <row r="86" spans="1:7" x14ac:dyDescent="0.25">
      <c r="A86" s="28"/>
      <c r="B86" s="30"/>
      <c r="C86" s="28"/>
      <c r="D86" s="35"/>
      <c r="E86" s="28"/>
      <c r="F86" s="35"/>
      <c r="G86" s="34"/>
    </row>
    <row r="87" spans="1:7" x14ac:dyDescent="0.25">
      <c r="A87" s="28"/>
      <c r="B87" s="30"/>
      <c r="C87" s="28"/>
      <c r="D87" s="35"/>
      <c r="E87" s="28"/>
      <c r="F87" s="35"/>
      <c r="G87" s="34"/>
    </row>
    <row r="88" spans="1:7" x14ac:dyDescent="0.25">
      <c r="A88" s="28"/>
      <c r="B88" s="30"/>
      <c r="C88" s="28"/>
      <c r="D88" s="35"/>
      <c r="E88" s="28"/>
      <c r="F88" s="35"/>
      <c r="G88" s="34"/>
    </row>
    <row r="89" spans="1:7" x14ac:dyDescent="0.25">
      <c r="A89" s="36"/>
      <c r="B89" s="36" t="s">
        <v>22</v>
      </c>
      <c r="C89" s="28"/>
      <c r="D89" s="35"/>
      <c r="E89" s="28"/>
      <c r="F89" s="35"/>
      <c r="G89" s="34"/>
    </row>
    <row r="90" spans="1:7" x14ac:dyDescent="0.25">
      <c r="A90" s="3">
        <v>2.5</v>
      </c>
      <c r="B90" s="22">
        <v>-2</v>
      </c>
      <c r="C90" s="28"/>
      <c r="D90" s="35"/>
      <c r="E90" s="28"/>
      <c r="F90" s="35"/>
      <c r="G90" s="34"/>
    </row>
    <row r="91" spans="1:7" x14ac:dyDescent="0.25">
      <c r="A91" s="3">
        <v>2.5</v>
      </c>
      <c r="B91" s="22">
        <v>4</v>
      </c>
      <c r="C91" s="28"/>
      <c r="D91" s="35"/>
      <c r="E91" s="28"/>
      <c r="F91" s="35"/>
      <c r="G91" s="34"/>
    </row>
    <row r="92" spans="1:7" x14ac:dyDescent="0.25">
      <c r="A92" s="28"/>
      <c r="B92" s="30"/>
      <c r="C92" s="28"/>
      <c r="D92" s="35"/>
      <c r="E92" s="28"/>
      <c r="F92" s="35"/>
      <c r="G92" s="34"/>
    </row>
    <row r="93" spans="1:7" x14ac:dyDescent="0.25">
      <c r="B93" s="37"/>
      <c r="D93" s="38"/>
      <c r="F93" s="38"/>
      <c r="G93" s="34"/>
    </row>
    <row r="94" spans="1:7" x14ac:dyDescent="0.25">
      <c r="B94" s="37"/>
      <c r="D94" s="38"/>
      <c r="F94" s="38"/>
      <c r="G94" s="34"/>
    </row>
    <row r="95" spans="1:7" x14ac:dyDescent="0.25">
      <c r="B95" s="37"/>
      <c r="D95" s="38"/>
      <c r="F95" s="38"/>
      <c r="G95" s="34"/>
    </row>
    <row r="96" spans="1:7" x14ac:dyDescent="0.25">
      <c r="B96" s="37"/>
      <c r="D96" s="38"/>
      <c r="F96" s="38"/>
      <c r="G96" s="34"/>
    </row>
    <row r="97" spans="2:7" x14ac:dyDescent="0.25">
      <c r="B97" s="37"/>
      <c r="C97" s="39"/>
      <c r="D97" s="32"/>
      <c r="F97" s="38"/>
      <c r="G97" s="34"/>
    </row>
    <row r="98" spans="2:7" x14ac:dyDescent="0.25">
      <c r="F98" s="38"/>
      <c r="G98" s="34"/>
    </row>
    <row r="99" spans="2:7" x14ac:dyDescent="0.25">
      <c r="F99" s="38"/>
      <c r="G99" s="34"/>
    </row>
    <row r="100" spans="2:7" x14ac:dyDescent="0.25">
      <c r="F100" s="38"/>
      <c r="G100" s="34"/>
    </row>
    <row r="101" spans="2:7" x14ac:dyDescent="0.25">
      <c r="F101" s="38"/>
      <c r="G101" s="34"/>
    </row>
    <row r="102" spans="2:7" x14ac:dyDescent="0.25">
      <c r="F102" s="38"/>
      <c r="G102" s="34"/>
    </row>
    <row r="103" spans="2:7" x14ac:dyDescent="0.25">
      <c r="F103" s="38"/>
      <c r="G103" s="34"/>
    </row>
    <row r="104" spans="2:7" x14ac:dyDescent="0.25">
      <c r="F104" s="38"/>
      <c r="G104" s="34"/>
    </row>
    <row r="105" spans="2:7" x14ac:dyDescent="0.25">
      <c r="F105" s="38"/>
      <c r="G105" s="34"/>
    </row>
    <row r="106" spans="2:7" x14ac:dyDescent="0.25">
      <c r="F106" s="38"/>
      <c r="G106" s="34"/>
    </row>
    <row r="107" spans="2:7" x14ac:dyDescent="0.25">
      <c r="F107" s="38"/>
    </row>
    <row r="108" spans="2:7" x14ac:dyDescent="0.25">
      <c r="F108" s="38"/>
    </row>
    <row r="109" spans="2:7" x14ac:dyDescent="0.25">
      <c r="F109" s="38"/>
    </row>
    <row r="110" spans="2:7" x14ac:dyDescent="0.25">
      <c r="F110" s="38"/>
    </row>
    <row r="111" spans="2:7" x14ac:dyDescent="0.25">
      <c r="F111" s="38"/>
    </row>
    <row r="112" spans="2:7" x14ac:dyDescent="0.25">
      <c r="F112" s="38"/>
    </row>
    <row r="113" spans="6:6" x14ac:dyDescent="0.25">
      <c r="F113" s="38"/>
    </row>
    <row r="114" spans="6:6" x14ac:dyDescent="0.25">
      <c r="F114" s="38"/>
    </row>
    <row r="115" spans="6:6" x14ac:dyDescent="0.25">
      <c r="F115" s="38"/>
    </row>
    <row r="116" spans="6:6" x14ac:dyDescent="0.25">
      <c r="F116" s="38"/>
    </row>
    <row r="117" spans="6:6" x14ac:dyDescent="0.25">
      <c r="F117" s="38"/>
    </row>
    <row r="118" spans="6:6" x14ac:dyDescent="0.25">
      <c r="F118" s="38"/>
    </row>
    <row r="119" spans="6:6" x14ac:dyDescent="0.25">
      <c r="F119" s="38"/>
    </row>
    <row r="120" spans="6:6" x14ac:dyDescent="0.25">
      <c r="F120" s="38"/>
    </row>
    <row r="121" spans="6:6" x14ac:dyDescent="0.25">
      <c r="F121" s="38"/>
    </row>
    <row r="122" spans="6:6" x14ac:dyDescent="0.25">
      <c r="F122" s="38"/>
    </row>
    <row r="123" spans="6:6" x14ac:dyDescent="0.25">
      <c r="F123" s="38"/>
    </row>
    <row r="124" spans="6:6" x14ac:dyDescent="0.25">
      <c r="F124" s="38"/>
    </row>
    <row r="125" spans="6:6" x14ac:dyDescent="0.25">
      <c r="F125" s="38"/>
    </row>
    <row r="126" spans="6:6" x14ac:dyDescent="0.25">
      <c r="F126" s="38"/>
    </row>
    <row r="127" spans="6:6" x14ac:dyDescent="0.25">
      <c r="F127" s="38"/>
    </row>
    <row r="128" spans="6:6" x14ac:dyDescent="0.25">
      <c r="F128" s="38"/>
    </row>
    <row r="129" spans="6:6" x14ac:dyDescent="0.25">
      <c r="F129" s="38"/>
    </row>
    <row r="130" spans="6:6" x14ac:dyDescent="0.25">
      <c r="F130" s="38"/>
    </row>
    <row r="131" spans="6:6" x14ac:dyDescent="0.25">
      <c r="F131" s="38"/>
    </row>
  </sheetData>
  <mergeCells count="2">
    <mergeCell ref="C24:G24"/>
    <mergeCell ref="I24:L24"/>
  </mergeCells>
  <conditionalFormatting sqref="C36:D83">
    <cfRule type="expression" dxfId="1" priority="1" stopIfTrue="1">
      <formula>ISNA(C36)</formula>
    </cfRule>
  </conditionalFormatting>
  <conditionalFormatting sqref="C97:D97">
    <cfRule type="expression" dxfId="0" priority="2" stopIfTrue="1">
      <formula>ISNA(C97)</formula>
    </cfRule>
  </conditionalFormatting>
  <pageMargins left="0.7" right="0.7" top="0.75" bottom="0.75" header="0.3" footer="0.3"/>
  <pageSetup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2024-09-09T21:10:39Z</dcterms:created>
  <dcterms:modified xsi:type="dcterms:W3CDTF">2024-09-09T21:10:42Z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{077EE3D4-CDB3-405A-BB43-734E549AE8D0}</vt:lpwstr>
  </property>
</Properties>
</file>