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fs-f1\l6489\PRJ\STEO_NEW\Charts\xls\"/>
    </mc:Choice>
  </mc:AlternateContent>
  <xr:revisionPtr revIDLastSave="0" documentId="13_ncr:1_{FC0DCEB2-03AA-4FF4-B0D9-FA0F700C23D4}" xr6:coauthVersionLast="47" xr6:coauthVersionMax="47" xr10:uidLastSave="{00000000-0000-0000-0000-000000000000}"/>
  <bookViews>
    <workbookView xWindow="-120" yWindow="-120" windowWidth="29040" windowHeight="17640" xr2:uid="{F65B82E0-378D-473B-A38D-9AB9334641E9}"/>
  </bookViews>
  <sheets>
    <sheet name="15" sheetId="2" r:id="rId1"/>
  </sheets>
  <externalReferences>
    <externalReference r:id="rId2"/>
  </externalReferences>
  <definedNames>
    <definedName name="_Order1" hidden="1">255</definedName>
    <definedName name="_Order2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4" i="2" l="1"/>
  <c r="B83" i="2"/>
  <c r="B82" i="2"/>
  <c r="F82" i="2" s="1"/>
  <c r="B81" i="2"/>
  <c r="B80" i="2"/>
  <c r="F80" i="2" s="1"/>
  <c r="B79" i="2"/>
  <c r="F79" i="2" s="1"/>
  <c r="B78" i="2"/>
  <c r="F78" i="2" s="1"/>
  <c r="B77" i="2"/>
  <c r="F77" i="2" s="1"/>
  <c r="B76" i="2"/>
  <c r="F76" i="2" s="1"/>
  <c r="B75" i="2"/>
  <c r="F75" i="2" s="1"/>
  <c r="B74" i="2"/>
  <c r="B73" i="2"/>
  <c r="B72" i="2"/>
  <c r="B71" i="2"/>
  <c r="B70" i="2"/>
  <c r="F70" i="2" s="1"/>
  <c r="B69" i="2"/>
  <c r="F69" i="2" s="1"/>
  <c r="B68" i="2"/>
  <c r="F68" i="2" s="1"/>
  <c r="B67" i="2"/>
  <c r="F67" i="2" s="1"/>
  <c r="B66" i="2"/>
  <c r="F66" i="2" s="1"/>
  <c r="B65" i="2"/>
  <c r="F65" i="2" s="1"/>
  <c r="B64" i="2"/>
  <c r="F64" i="2" s="1"/>
  <c r="B63" i="2"/>
  <c r="F63" i="2" s="1"/>
  <c r="B62" i="2"/>
  <c r="B61" i="2"/>
  <c r="B60" i="2"/>
  <c r="B59" i="2"/>
  <c r="B58" i="2"/>
  <c r="F58" i="2" s="1"/>
  <c r="B57" i="2"/>
  <c r="F57" i="2" s="1"/>
  <c r="B56" i="2"/>
  <c r="F56" i="2" s="1"/>
  <c r="B55" i="2"/>
  <c r="F55" i="2" s="1"/>
  <c r="B54" i="2"/>
  <c r="F54" i="2" s="1"/>
  <c r="B53" i="2"/>
  <c r="F53" i="2" s="1"/>
  <c r="B52" i="2"/>
  <c r="F52" i="2" s="1"/>
  <c r="B51" i="2"/>
  <c r="F51" i="2" s="1"/>
  <c r="B50" i="2"/>
  <c r="B49" i="2"/>
  <c r="B48" i="2"/>
  <c r="B47" i="2"/>
  <c r="B46" i="2"/>
  <c r="F46" i="2" s="1"/>
  <c r="B45" i="2"/>
  <c r="F45" i="2" s="1"/>
  <c r="B44" i="2"/>
  <c r="F44" i="2" s="1"/>
  <c r="B43" i="2"/>
  <c r="F43" i="2" s="1"/>
  <c r="B42" i="2"/>
  <c r="F42" i="2" s="1"/>
  <c r="B41" i="2"/>
  <c r="F41" i="2" s="1"/>
  <c r="B40" i="2"/>
  <c r="F40" i="2" s="1"/>
  <c r="B39" i="2"/>
  <c r="F39" i="2" s="1"/>
  <c r="B38" i="2"/>
  <c r="B37" i="2"/>
  <c r="F81" i="2" s="1"/>
  <c r="M32" i="2"/>
  <c r="L32" i="2"/>
  <c r="K32" i="2"/>
  <c r="H30" i="2"/>
  <c r="M30" i="2" s="1"/>
  <c r="M31" i="2" s="1"/>
  <c r="G30" i="2"/>
  <c r="L30" i="2" s="1"/>
  <c r="F30" i="2"/>
  <c r="K30" i="2" s="1"/>
  <c r="E30" i="2"/>
  <c r="J30" i="2" s="1"/>
  <c r="D30" i="2"/>
  <c r="M29" i="2"/>
  <c r="L29" i="2"/>
  <c r="K29" i="2"/>
  <c r="J29" i="2"/>
  <c r="M28" i="2"/>
  <c r="L28" i="2"/>
  <c r="K28" i="2"/>
  <c r="J28" i="2"/>
  <c r="M27" i="2"/>
  <c r="L27" i="2"/>
  <c r="K27" i="2"/>
  <c r="J27" i="2"/>
  <c r="M26" i="2"/>
  <c r="L26" i="2"/>
  <c r="K26" i="2"/>
  <c r="J26" i="2"/>
  <c r="J31" i="2" l="1"/>
  <c r="K31" i="2"/>
  <c r="L31" i="2"/>
</calcChain>
</file>

<file path=xl/sharedStrings.xml><?xml version="1.0" encoding="utf-8"?>
<sst xmlns="http://schemas.openxmlformats.org/spreadsheetml/2006/main" count="27" uniqueCount="23">
  <si>
    <t>U.S. Energy Information Administration, Short-Term Energy Outlook, April 2025</t>
  </si>
  <si>
    <t>Series names for chart</t>
  </si>
  <si>
    <t>motor gasoline</t>
  </si>
  <si>
    <t>MGTCPUSX</t>
  </si>
  <si>
    <t>jet fuel</t>
  </si>
  <si>
    <t>JFTCPUS</t>
  </si>
  <si>
    <t>distillate fuel</t>
  </si>
  <si>
    <t>DFTCPUS</t>
  </si>
  <si>
    <t>hydrocarbon gas liquids</t>
  </si>
  <si>
    <t>NLTCPUS</t>
  </si>
  <si>
    <t>total product supplied (consumption)</t>
  </si>
  <si>
    <t>PATCPUSX</t>
  </si>
  <si>
    <t>Product supplied (million barrels per day)</t>
  </si>
  <si>
    <t>Annual Growth (million barrels per day)</t>
  </si>
  <si>
    <t>other</t>
  </si>
  <si>
    <t>total</t>
  </si>
  <si>
    <t>Data source: U.S. Energy Information Administration, Short-Term Energy Outlook, April 2025</t>
  </si>
  <si>
    <t>Total Percent Change</t>
  </si>
  <si>
    <t>total monthly product supplied</t>
  </si>
  <si>
    <t xml:space="preserve"> forecast</t>
  </si>
  <si>
    <t>annual average</t>
  </si>
  <si>
    <t>all months</t>
  </si>
  <si>
    <t>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</si>
</sst>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mm\ yyyy"/>
    <numFmt numFmtId="165" formatCode="#,##0.000"/>
    <numFmt numFmtId="166" formatCode="0.000"/>
    <numFmt numFmtId="167" formatCode="0.0%"/>
    <numFmt numFmtId="168" formatCode="mmm\ yyyy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1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164" fontId="4" fillId="0" borderId="0" xfId="1" applyNumberFormat="1" applyFont="1"/>
    <xf numFmtId="0" fontId="1" fillId="0" borderId="0" xfId="2"/>
    <xf numFmtId="0" fontId="3" fillId="0" borderId="0" xfId="3"/>
    <xf numFmtId="0" fontId="5" fillId="0" borderId="0" xfId="4" applyAlignment="1" applyProtection="1"/>
    <xf numFmtId="0" fontId="1" fillId="0" borderId="0" xfId="2" quotePrefix="1"/>
    <xf numFmtId="0" fontId="1" fillId="2" borderId="0" xfId="2" applyFill="1"/>
    <xf numFmtId="0" fontId="6" fillId="0" borderId="1" xfId="1" applyFont="1" applyBorder="1"/>
    <xf numFmtId="0" fontId="3" fillId="0" borderId="2" xfId="1" applyBorder="1"/>
    <xf numFmtId="0" fontId="3" fillId="0" borderId="3" xfId="1" applyBorder="1"/>
    <xf numFmtId="0" fontId="3" fillId="3" borderId="4" xfId="1" applyFill="1" applyBorder="1"/>
    <xf numFmtId="0" fontId="3" fillId="0" borderId="5" xfId="1" applyBorder="1"/>
    <xf numFmtId="0" fontId="3" fillId="3" borderId="6" xfId="1" applyFill="1" applyBorder="1"/>
    <xf numFmtId="0" fontId="7" fillId="0" borderId="7" xfId="2" applyFont="1" applyBorder="1"/>
    <xf numFmtId="0" fontId="3" fillId="3" borderId="8" xfId="1" applyFill="1" applyBorder="1"/>
    <xf numFmtId="0" fontId="2" fillId="2" borderId="0" xfId="2" applyFont="1" applyFill="1"/>
    <xf numFmtId="0" fontId="3" fillId="0" borderId="0" xfId="1"/>
    <xf numFmtId="0" fontId="8" fillId="0" borderId="0" xfId="1" applyFont="1" applyAlignment="1">
      <alignment horizontal="center"/>
    </xf>
    <xf numFmtId="0" fontId="9" fillId="0" borderId="0" xfId="1" applyFont="1"/>
    <xf numFmtId="0" fontId="3" fillId="0" borderId="9" xfId="1" applyBorder="1"/>
    <xf numFmtId="0" fontId="8" fillId="0" borderId="9" xfId="1" applyFont="1" applyBorder="1"/>
    <xf numFmtId="0" fontId="9" fillId="0" borderId="9" xfId="1" applyFont="1" applyBorder="1"/>
    <xf numFmtId="165" fontId="3" fillId="0" borderId="0" xfId="1" applyNumberFormat="1"/>
    <xf numFmtId="3" fontId="3" fillId="0" borderId="0" xfId="1" applyNumberFormat="1"/>
    <xf numFmtId="166" fontId="3" fillId="0" borderId="0" xfId="1" applyNumberFormat="1"/>
    <xf numFmtId="165" fontId="3" fillId="0" borderId="9" xfId="1" applyNumberFormat="1" applyBorder="1"/>
    <xf numFmtId="3" fontId="3" fillId="0" borderId="9" xfId="1" applyNumberFormat="1" applyBorder="1"/>
    <xf numFmtId="166" fontId="3" fillId="0" borderId="9" xfId="1" applyNumberFormat="1" applyBorder="1"/>
    <xf numFmtId="0" fontId="3" fillId="0" borderId="0" xfId="1" applyAlignment="1">
      <alignment horizontal="right"/>
    </xf>
    <xf numFmtId="2" fontId="3" fillId="0" borderId="0" xfId="1" applyNumberFormat="1"/>
    <xf numFmtId="0" fontId="9" fillId="0" borderId="0" xfId="1" quotePrefix="1" applyFont="1"/>
    <xf numFmtId="167" fontId="3" fillId="0" borderId="0" xfId="1" applyNumberFormat="1" applyAlignment="1">
      <alignment horizontal="right"/>
    </xf>
    <xf numFmtId="0" fontId="7" fillId="0" borderId="0" xfId="2" applyFont="1"/>
    <xf numFmtId="168" fontId="7" fillId="0" borderId="0" xfId="2" applyNumberFormat="1" applyFont="1"/>
    <xf numFmtId="166" fontId="3" fillId="0" borderId="10" xfId="3" quotePrefix="1" applyNumberFormat="1" applyBorder="1" applyAlignment="1">
      <alignment horizontal="center"/>
    </xf>
    <xf numFmtId="166" fontId="3" fillId="0" borderId="10" xfId="3" applyNumberFormat="1" applyBorder="1" applyAlignment="1">
      <alignment horizontal="center"/>
    </xf>
    <xf numFmtId="166" fontId="7" fillId="0" borderId="0" xfId="2" applyNumberFormat="1" applyFont="1"/>
    <xf numFmtId="0" fontId="1" fillId="0" borderId="0" xfId="2" applyAlignment="1">
      <alignment horizontal="right"/>
    </xf>
    <xf numFmtId="168" fontId="1" fillId="0" borderId="0" xfId="2" applyNumberFormat="1"/>
    <xf numFmtId="166" fontId="1" fillId="0" borderId="0" xfId="2" applyNumberFormat="1"/>
    <xf numFmtId="0" fontId="3" fillId="0" borderId="9" xfId="1" applyBorder="1" applyAlignment="1">
      <alignment horizontal="right"/>
    </xf>
  </cellXfs>
  <cellStyles count="5">
    <cellStyle name="Hyperlink" xfId="4" builtinId="8"/>
    <cellStyle name="Normal" xfId="0" builtinId="0"/>
    <cellStyle name="Normal 2" xfId="1" xr:uid="{0D8B0E8C-AC47-475A-8068-32251C7DB107}"/>
    <cellStyle name="Normal 3 2" xfId="3" xr:uid="{D873680E-A4A8-4AD8-BD2B-BA9A046BD334}"/>
    <cellStyle name="Normal 4 2" xfId="2" xr:uid="{911117BE-9425-4354-A339-6CBFD7C7B144}"/>
  </cellStyles>
  <dxfs count="1">
    <dxf>
      <font>
        <condense val="0"/>
        <extend val="0"/>
        <color indexed="5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11588406107122"/>
          <c:y val="0.17364808269704923"/>
          <c:w val="0.79441627362176148"/>
          <c:h val="0.678173397088587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'15'!$C$26</c:f>
              <c:strCache>
                <c:ptCount val="1"/>
                <c:pt idx="0">
                  <c:v>motor gasoline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'15'!$J$25:$M$25</c:f>
              <c:numCache>
                <c:formatCode>General</c:formatCode>
                <c:ptCount val="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</c:numCache>
            </c:numRef>
          </c:cat>
          <c:val>
            <c:numRef>
              <c:f>'15'!$J$26:$M$26</c:f>
              <c:numCache>
                <c:formatCode>0.000</c:formatCode>
                <c:ptCount val="4"/>
                <c:pt idx="0">
                  <c:v>0.13508242199999998</c:v>
                </c:pt>
                <c:pt idx="1">
                  <c:v>-2.0919302000006468E-3</c:v>
                </c:pt>
                <c:pt idx="2">
                  <c:v>-4.5823993100000848E-2</c:v>
                </c:pt>
                <c:pt idx="3">
                  <c:v>-7.036953499998333E-3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2-4238-8216-7C2560D47A52}"/>
            </c:ext>
          </c:extLst>
        </c:ser>
        <c:ser>
          <c:idx val="2"/>
          <c:order val="1"/>
          <c:tx>
            <c:strRef>
              <c:f>'15'!$C$27</c:f>
              <c:strCache>
                <c:ptCount val="1"/>
                <c:pt idx="0">
                  <c:v>jet fuel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'15'!$J$25:$M$25</c:f>
              <c:numCache>
                <c:formatCode>General</c:formatCode>
                <c:ptCount val="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</c:numCache>
            </c:numRef>
          </c:cat>
          <c:val>
            <c:numRef>
              <c:f>'15'!$J$27:$M$27</c:f>
              <c:numCache>
                <c:formatCode>0.000</c:formatCode>
                <c:ptCount val="4"/>
                <c:pt idx="0">
                  <c:v>9.355783019999997E-2</c:v>
                </c:pt>
                <c:pt idx="1">
                  <c:v>4.1786630300000072E-2</c:v>
                </c:pt>
                <c:pt idx="2">
                  <c:v>2.0501029899999912E-2</c:v>
                </c:pt>
                <c:pt idx="3">
                  <c:v>1.2418646600000027E-2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D2-4238-8216-7C2560D47A52}"/>
            </c:ext>
          </c:extLst>
        </c:ser>
        <c:ser>
          <c:idx val="0"/>
          <c:order val="3"/>
          <c:tx>
            <c:strRef>
              <c:f>'15'!$C$28</c:f>
              <c:strCache>
                <c:ptCount val="1"/>
                <c:pt idx="0">
                  <c:v>distillate fuel</c:v>
                </c:pt>
              </c:strCache>
            </c:strRef>
          </c:tx>
          <c:spPr>
            <a:solidFill>
              <a:schemeClr val="accent4"/>
            </a:solidFill>
            <a:ln w="28575">
              <a:noFill/>
            </a:ln>
          </c:spPr>
          <c:invertIfNegative val="0"/>
          <c:cat>
            <c:numRef>
              <c:f>'15'!$J$25:$M$25</c:f>
              <c:numCache>
                <c:formatCode>General</c:formatCode>
                <c:ptCount val="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</c:numCache>
            </c:numRef>
          </c:cat>
          <c:val>
            <c:numRef>
              <c:f>'15'!$J$28:$M$28</c:f>
              <c:numCache>
                <c:formatCode>0.000</c:formatCode>
                <c:ptCount val="4"/>
                <c:pt idx="0">
                  <c:v>-0.10944628499999975</c:v>
                </c:pt>
                <c:pt idx="1">
                  <c:v>-0.13446595929999994</c:v>
                </c:pt>
                <c:pt idx="2">
                  <c:v>3.1758427799999822E-2</c:v>
                </c:pt>
                <c:pt idx="3">
                  <c:v>2.4683531500000022E-2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D2-4238-8216-7C2560D47A52}"/>
            </c:ext>
          </c:extLst>
        </c:ser>
        <c:ser>
          <c:idx val="5"/>
          <c:order val="4"/>
          <c:tx>
            <c:strRef>
              <c:f>'15'!$C$30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8575">
              <a:noFill/>
            </a:ln>
          </c:spPr>
          <c:invertIfNegative val="0"/>
          <c:cat>
            <c:numRef>
              <c:f>'15'!$J$25:$M$25</c:f>
              <c:numCache>
                <c:formatCode>General</c:formatCode>
                <c:ptCount val="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</c:numCache>
            </c:numRef>
          </c:cat>
          <c:val>
            <c:numRef>
              <c:f>'15'!$J$30:$M$30</c:f>
              <c:numCache>
                <c:formatCode>0.000</c:formatCode>
                <c:ptCount val="4"/>
                <c:pt idx="0">
                  <c:v>-1.529356499997192E-3</c:v>
                </c:pt>
                <c:pt idx="1">
                  <c:v>-6.3304738000020677E-3</c:v>
                </c:pt>
                <c:pt idx="2">
                  <c:v>-8.2381500999986201E-3</c:v>
                </c:pt>
                <c:pt idx="3">
                  <c:v>1.8618813299998038E-2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D2-4238-8216-7C2560D47A52}"/>
            </c:ext>
          </c:extLst>
        </c:ser>
        <c:ser>
          <c:idx val="3"/>
          <c:order val="5"/>
          <c:tx>
            <c:strRef>
              <c:f>'15'!$C$29</c:f>
              <c:strCache>
                <c:ptCount val="1"/>
                <c:pt idx="0">
                  <c:v>hydrocarbon gas liquids</c:v>
                </c:pt>
              </c:strCache>
            </c:strRef>
          </c:tx>
          <c:spPr>
            <a:solidFill>
              <a:schemeClr val="accent3"/>
            </a:solidFill>
            <a:ln w="28575">
              <a:noFill/>
            </a:ln>
          </c:spPr>
          <c:invertIfNegative val="0"/>
          <c:cat>
            <c:numRef>
              <c:f>'15'!$J$25:$M$25</c:f>
              <c:numCache>
                <c:formatCode>General</c:formatCode>
                <c:ptCount val="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</c:numCache>
            </c:numRef>
          </c:cat>
          <c:val>
            <c:numRef>
              <c:f>'15'!$J$29:$M$29</c:f>
              <c:numCache>
                <c:formatCode>0.000</c:formatCode>
                <c:ptCount val="4"/>
                <c:pt idx="0">
                  <c:v>0.14714424930000014</c:v>
                </c:pt>
                <c:pt idx="1">
                  <c:v>0.13319798300000008</c:v>
                </c:pt>
                <c:pt idx="2">
                  <c:v>7.6374162500000065E-2</c:v>
                </c:pt>
                <c:pt idx="3">
                  <c:v>6.2242375099999858E-2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D2-4238-8216-7C2560D47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982759104"/>
        <c:axId val="-982752576"/>
      </c:barChart>
      <c:lineChart>
        <c:grouping val="stacked"/>
        <c:varyColors val="0"/>
        <c:ser>
          <c:idx val="4"/>
          <c:order val="2"/>
          <c:tx>
            <c:strRef>
              <c:f>'15'!$C$31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ot"/>
            <c:size val="5"/>
            <c:spPr>
              <a:solidFill>
                <a:schemeClr val="bg1"/>
              </a:solidFill>
              <a:ln w="38100">
                <a:solidFill>
                  <a:schemeClr val="tx1"/>
                </a:solidFill>
                <a:round/>
              </a:ln>
              <a:effectLst/>
            </c:spPr>
          </c:marker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9144" tIns="0" rIns="9144" bIns="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5876907434018114"/>
                      <c:h val="7.74948414704064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CD2-4238-8216-7C2560D47A5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8288" rIns="38100" bIns="18288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2819808982210557"/>
                      <c:h val="4.902449693788276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ECD2-4238-8216-7C2560D47A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8288" rIns="38100" bIns="18288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'15'!$J$25:$M$25</c:f>
              <c:numCache>
                <c:formatCode>General</c:formatCode>
                <c:ptCount val="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</c:numCache>
            </c:numRef>
          </c:cat>
          <c:val>
            <c:numRef>
              <c:f>'15'!$J$31:$M$31</c:f>
              <c:numCache>
                <c:formatCode>0.00</c:formatCode>
                <c:ptCount val="4"/>
                <c:pt idx="0">
                  <c:v>0.26480886000000314</c:v>
                </c:pt>
                <c:pt idx="1">
                  <c:v>3.2096249999997495E-2</c:v>
                </c:pt>
                <c:pt idx="2">
                  <c:v>7.457147700000033E-2</c:v>
                </c:pt>
                <c:pt idx="3">
                  <c:v>0.11092641299999961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CD2-4238-8216-7C2560D47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82759104"/>
        <c:axId val="-982752576"/>
      </c:lineChart>
      <c:scatterChart>
        <c:scatterStyle val="lineMarker"/>
        <c:varyColors val="0"/>
        <c:ser>
          <c:idx val="6"/>
          <c:order val="6"/>
          <c:tx>
            <c:strRef>
              <c:f>'15'!$C$89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dPt>
            <c:idx val="1"/>
            <c:bubble3D val="0"/>
            <c:spPr>
              <a:ln w="9525" cap="flat">
                <a:solidFill>
                  <a:schemeClr val="bg1">
                    <a:lumMod val="65000"/>
                  </a:schemeClr>
                </a:solidFill>
                <a:prstDash val="lgDash"/>
              </a:ln>
            </c:spPr>
            <c:extLst>
              <c:ext xmlns:c16="http://schemas.microsoft.com/office/drawing/2014/chart" uri="{C3380CC4-5D6E-409C-BE32-E72D297353CC}">
                <c16:uniqueId val="{00000009-ECD2-4238-8216-7C2560D47A52}"/>
              </c:ext>
            </c:extLst>
          </c:dPt>
          <c:xVal>
            <c:numRef>
              <c:f>'15'!$B$90:$B$91</c:f>
              <c:numCache>
                <c:formatCode>General</c:formatCode>
                <c:ptCount val="2"/>
                <c:pt idx="0">
                  <c:v>2.5</c:v>
                </c:pt>
                <c:pt idx="1">
                  <c:v>2.5</c:v>
                </c:pt>
              </c:numCache>
            </c:numRef>
          </c:xVal>
          <c:yVal>
            <c:numRef>
              <c:f>'15'!$C$90:$C$91</c:f>
              <c:numCache>
                <c:formatCode>0.00</c:formatCode>
                <c:ptCount val="2"/>
                <c:pt idx="0">
                  <c:v>-0.4</c:v>
                </c:pt>
                <c:pt idx="1">
                  <c:v>1.2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CD2-4238-8216-7C2560D47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82751488"/>
        <c:axId val="-982752032"/>
      </c:scatterChart>
      <c:catAx>
        <c:axId val="-982759104"/>
        <c:scaling>
          <c:orientation val="minMax"/>
        </c:scaling>
        <c:delete val="0"/>
        <c:axPos val="b"/>
        <c:majorGridlines>
          <c:spPr>
            <a:ln w="12700">
              <a:solidFill>
                <a:schemeClr val="bg1">
                  <a:lumMod val="95000"/>
                </a:schemeClr>
              </a:solidFill>
            </a:ln>
          </c:spPr>
        </c:majorGridlines>
        <c:numFmt formatCode="General" sourceLinked="1"/>
        <c:majorTickMark val="cross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-982752576"/>
        <c:crosses val="autoZero"/>
        <c:auto val="1"/>
        <c:lblAlgn val="ctr"/>
        <c:lblOffset val="100"/>
        <c:tickLblSkip val="1"/>
        <c:noMultiLvlLbl val="0"/>
      </c:catAx>
      <c:valAx>
        <c:axId val="-982752576"/>
        <c:scaling>
          <c:orientation val="minMax"/>
          <c:max val="0.5"/>
          <c:min val="-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-982759104"/>
        <c:crosses val="autoZero"/>
        <c:crossBetween val="between"/>
        <c:majorUnit val="0.1"/>
      </c:valAx>
      <c:valAx>
        <c:axId val="-982752032"/>
        <c:scaling>
          <c:orientation val="minMax"/>
          <c:max val="1"/>
          <c:min val="-0.25"/>
        </c:scaling>
        <c:delete val="0"/>
        <c:axPos val="r"/>
        <c:numFmt formatCode="0.00" sourceLinked="1"/>
        <c:majorTickMark val="none"/>
        <c:minorTickMark val="none"/>
        <c:tickLblPos val="none"/>
        <c:spPr>
          <a:ln>
            <a:solidFill>
              <a:schemeClr val="bg1">
                <a:lumMod val="85000"/>
              </a:schemeClr>
            </a:solidFill>
          </a:ln>
        </c:spPr>
        <c:crossAx val="-982751488"/>
        <c:crosses val="max"/>
        <c:crossBetween val="midCat"/>
        <c:majorUnit val="0.25"/>
      </c:valAx>
      <c:valAx>
        <c:axId val="-982751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982752032"/>
        <c:crosses val="autoZero"/>
        <c:crossBetween val="midCat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11633680925019"/>
          <c:y val="0.17892857142857146"/>
          <c:w val="0.81826204156912818"/>
          <c:h val="0.66956130483689535"/>
        </c:manualLayout>
      </c:layout>
      <c:lineChart>
        <c:grouping val="standard"/>
        <c:varyColors val="0"/>
        <c:ser>
          <c:idx val="0"/>
          <c:order val="0"/>
          <c:tx>
            <c:v>monthly history</c:v>
          </c:tx>
          <c:spPr>
            <a:ln w="28575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'15'!$B$37:$B$84</c:f>
              <c:numCache>
                <c:formatCode>General</c:formatCode>
                <c:ptCount val="48"/>
                <c:pt idx="0">
                  <c:v>2023</c:v>
                </c:pt>
                <c:pt idx="1">
                  <c:v>2023</c:v>
                </c:pt>
                <c:pt idx="2">
                  <c:v>2023</c:v>
                </c:pt>
                <c:pt idx="3">
                  <c:v>2023</c:v>
                </c:pt>
                <c:pt idx="4">
                  <c:v>2023</c:v>
                </c:pt>
                <c:pt idx="5">
                  <c:v>2023</c:v>
                </c:pt>
                <c:pt idx="6">
                  <c:v>2023</c:v>
                </c:pt>
                <c:pt idx="7">
                  <c:v>2023</c:v>
                </c:pt>
                <c:pt idx="8">
                  <c:v>2023</c:v>
                </c:pt>
                <c:pt idx="9">
                  <c:v>2023</c:v>
                </c:pt>
                <c:pt idx="10">
                  <c:v>2023</c:v>
                </c:pt>
                <c:pt idx="11">
                  <c:v>2023</c:v>
                </c:pt>
                <c:pt idx="12">
                  <c:v>2024</c:v>
                </c:pt>
                <c:pt idx="13">
                  <c:v>2024</c:v>
                </c:pt>
                <c:pt idx="14">
                  <c:v>2024</c:v>
                </c:pt>
                <c:pt idx="15">
                  <c:v>2024</c:v>
                </c:pt>
                <c:pt idx="16">
                  <c:v>2024</c:v>
                </c:pt>
                <c:pt idx="17">
                  <c:v>2024</c:v>
                </c:pt>
                <c:pt idx="18">
                  <c:v>2024</c:v>
                </c:pt>
                <c:pt idx="19">
                  <c:v>2024</c:v>
                </c:pt>
                <c:pt idx="20">
                  <c:v>2024</c:v>
                </c:pt>
                <c:pt idx="21">
                  <c:v>2024</c:v>
                </c:pt>
                <c:pt idx="22">
                  <c:v>2024</c:v>
                </c:pt>
                <c:pt idx="23">
                  <c:v>2024</c:v>
                </c:pt>
                <c:pt idx="24">
                  <c:v>2025</c:v>
                </c:pt>
                <c:pt idx="25">
                  <c:v>2025</c:v>
                </c:pt>
                <c:pt idx="26">
                  <c:v>2025</c:v>
                </c:pt>
                <c:pt idx="27">
                  <c:v>2025</c:v>
                </c:pt>
                <c:pt idx="28">
                  <c:v>2025</c:v>
                </c:pt>
                <c:pt idx="29">
                  <c:v>2025</c:v>
                </c:pt>
                <c:pt idx="30">
                  <c:v>2025</c:v>
                </c:pt>
                <c:pt idx="31">
                  <c:v>2025</c:v>
                </c:pt>
                <c:pt idx="32">
                  <c:v>2025</c:v>
                </c:pt>
                <c:pt idx="33">
                  <c:v>2025</c:v>
                </c:pt>
                <c:pt idx="34">
                  <c:v>2025</c:v>
                </c:pt>
                <c:pt idx="35">
                  <c:v>2025</c:v>
                </c:pt>
                <c:pt idx="36">
                  <c:v>2026</c:v>
                </c:pt>
                <c:pt idx="37">
                  <c:v>2026</c:v>
                </c:pt>
                <c:pt idx="38">
                  <c:v>2026</c:v>
                </c:pt>
                <c:pt idx="39">
                  <c:v>2026</c:v>
                </c:pt>
                <c:pt idx="40">
                  <c:v>2026</c:v>
                </c:pt>
                <c:pt idx="41">
                  <c:v>2026</c:v>
                </c:pt>
                <c:pt idx="42">
                  <c:v>2026</c:v>
                </c:pt>
                <c:pt idx="43">
                  <c:v>2026</c:v>
                </c:pt>
                <c:pt idx="44">
                  <c:v>2026</c:v>
                </c:pt>
                <c:pt idx="45">
                  <c:v>2026</c:v>
                </c:pt>
                <c:pt idx="46">
                  <c:v>2026</c:v>
                </c:pt>
                <c:pt idx="47">
                  <c:v>2026</c:v>
                </c:pt>
              </c:numCache>
            </c:numRef>
          </c:cat>
          <c:val>
            <c:numRef>
              <c:f>'15'!$D$37:$D$84</c:f>
              <c:numCache>
                <c:formatCode>0.000</c:formatCode>
                <c:ptCount val="48"/>
                <c:pt idx="0">
                  <c:v>19.353483000000001</c:v>
                </c:pt>
                <c:pt idx="1">
                  <c:v>19.941524000000001</c:v>
                </c:pt>
                <c:pt idx="2">
                  <c:v>20.207293</c:v>
                </c:pt>
                <c:pt idx="3">
                  <c:v>19.971914999999999</c:v>
                </c:pt>
                <c:pt idx="4">
                  <c:v>20.323443000000001</c:v>
                </c:pt>
                <c:pt idx="5">
                  <c:v>20.755185999999998</c:v>
                </c:pt>
                <c:pt idx="6">
                  <c:v>20.042788999999999</c:v>
                </c:pt>
                <c:pt idx="7">
                  <c:v>20.767872000000001</c:v>
                </c:pt>
                <c:pt idx="8">
                  <c:v>20.154582999999999</c:v>
                </c:pt>
                <c:pt idx="9">
                  <c:v>20.631443999999998</c:v>
                </c:pt>
                <c:pt idx="10">
                  <c:v>20.738980000000002</c:v>
                </c:pt>
                <c:pt idx="11">
                  <c:v>20.396183000000001</c:v>
                </c:pt>
                <c:pt idx="12">
                  <c:v>19.586971999999999</c:v>
                </c:pt>
                <c:pt idx="13">
                  <c:v>19.948526999999999</c:v>
                </c:pt>
                <c:pt idx="14">
                  <c:v>19.877115</c:v>
                </c:pt>
                <c:pt idx="15">
                  <c:v>20.008413999999998</c:v>
                </c:pt>
                <c:pt idx="16">
                  <c:v>20.800183000000001</c:v>
                </c:pt>
                <c:pt idx="17">
                  <c:v>20.249020999999999</c:v>
                </c:pt>
                <c:pt idx="18">
                  <c:v>20.482396000000001</c:v>
                </c:pt>
                <c:pt idx="19">
                  <c:v>20.710635</c:v>
                </c:pt>
                <c:pt idx="20">
                  <c:v>20.308129000000001</c:v>
                </c:pt>
                <c:pt idx="21">
                  <c:v>21.009778000000001</c:v>
                </c:pt>
                <c:pt idx="22">
                  <c:v>20.234642000000001</c:v>
                </c:pt>
                <c:pt idx="23">
                  <c:v>20.432569000000001</c:v>
                </c:pt>
                <c:pt idx="24">
                  <c:v>20.735623</c:v>
                </c:pt>
                <c:pt idx="25">
                  <c:v>20.159793713999999</c:v>
                </c:pt>
                <c:pt idx="26">
                  <c:v>20.209098458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B9-480D-BFAB-7617E1B4EF72}"/>
            </c:ext>
          </c:extLst>
        </c:ser>
        <c:ser>
          <c:idx val="2"/>
          <c:order val="1"/>
          <c:tx>
            <c:v>monthly forecast</c:v>
          </c:tx>
          <c:spPr>
            <a:ln w="28575" cap="rnd">
              <a:solidFill>
                <a:schemeClr val="accent1">
                  <a:lumMod val="40000"/>
                  <a:lumOff val="6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'15'!$B$37:$B$84</c:f>
              <c:numCache>
                <c:formatCode>General</c:formatCode>
                <c:ptCount val="48"/>
                <c:pt idx="0">
                  <c:v>2023</c:v>
                </c:pt>
                <c:pt idx="1">
                  <c:v>2023</c:v>
                </c:pt>
                <c:pt idx="2">
                  <c:v>2023</c:v>
                </c:pt>
                <c:pt idx="3">
                  <c:v>2023</c:v>
                </c:pt>
                <c:pt idx="4">
                  <c:v>2023</c:v>
                </c:pt>
                <c:pt idx="5">
                  <c:v>2023</c:v>
                </c:pt>
                <c:pt idx="6">
                  <c:v>2023</c:v>
                </c:pt>
                <c:pt idx="7">
                  <c:v>2023</c:v>
                </c:pt>
                <c:pt idx="8">
                  <c:v>2023</c:v>
                </c:pt>
                <c:pt idx="9">
                  <c:v>2023</c:v>
                </c:pt>
                <c:pt idx="10">
                  <c:v>2023</c:v>
                </c:pt>
                <c:pt idx="11">
                  <c:v>2023</c:v>
                </c:pt>
                <c:pt idx="12">
                  <c:v>2024</c:v>
                </c:pt>
                <c:pt idx="13">
                  <c:v>2024</c:v>
                </c:pt>
                <c:pt idx="14">
                  <c:v>2024</c:v>
                </c:pt>
                <c:pt idx="15">
                  <c:v>2024</c:v>
                </c:pt>
                <c:pt idx="16">
                  <c:v>2024</c:v>
                </c:pt>
                <c:pt idx="17">
                  <c:v>2024</c:v>
                </c:pt>
                <c:pt idx="18">
                  <c:v>2024</c:v>
                </c:pt>
                <c:pt idx="19">
                  <c:v>2024</c:v>
                </c:pt>
                <c:pt idx="20">
                  <c:v>2024</c:v>
                </c:pt>
                <c:pt idx="21">
                  <c:v>2024</c:v>
                </c:pt>
                <c:pt idx="22">
                  <c:v>2024</c:v>
                </c:pt>
                <c:pt idx="23">
                  <c:v>2024</c:v>
                </c:pt>
                <c:pt idx="24">
                  <c:v>2025</c:v>
                </c:pt>
                <c:pt idx="25">
                  <c:v>2025</c:v>
                </c:pt>
                <c:pt idx="26">
                  <c:v>2025</c:v>
                </c:pt>
                <c:pt idx="27">
                  <c:v>2025</c:v>
                </c:pt>
                <c:pt idx="28">
                  <c:v>2025</c:v>
                </c:pt>
                <c:pt idx="29">
                  <c:v>2025</c:v>
                </c:pt>
                <c:pt idx="30">
                  <c:v>2025</c:v>
                </c:pt>
                <c:pt idx="31">
                  <c:v>2025</c:v>
                </c:pt>
                <c:pt idx="32">
                  <c:v>2025</c:v>
                </c:pt>
                <c:pt idx="33">
                  <c:v>2025</c:v>
                </c:pt>
                <c:pt idx="34">
                  <c:v>2025</c:v>
                </c:pt>
                <c:pt idx="35">
                  <c:v>2025</c:v>
                </c:pt>
                <c:pt idx="36">
                  <c:v>2026</c:v>
                </c:pt>
                <c:pt idx="37">
                  <c:v>2026</c:v>
                </c:pt>
                <c:pt idx="38">
                  <c:v>2026</c:v>
                </c:pt>
                <c:pt idx="39">
                  <c:v>2026</c:v>
                </c:pt>
                <c:pt idx="40">
                  <c:v>2026</c:v>
                </c:pt>
                <c:pt idx="41">
                  <c:v>2026</c:v>
                </c:pt>
                <c:pt idx="42">
                  <c:v>2026</c:v>
                </c:pt>
                <c:pt idx="43">
                  <c:v>2026</c:v>
                </c:pt>
                <c:pt idx="44">
                  <c:v>2026</c:v>
                </c:pt>
                <c:pt idx="45">
                  <c:v>2026</c:v>
                </c:pt>
                <c:pt idx="46">
                  <c:v>2026</c:v>
                </c:pt>
                <c:pt idx="47">
                  <c:v>2026</c:v>
                </c:pt>
              </c:numCache>
            </c:numRef>
          </c:cat>
          <c:val>
            <c:numRef>
              <c:f>'15'!$E$37:$E$84</c:f>
              <c:numCache>
                <c:formatCode>0.000</c:formatCode>
                <c:ptCount val="4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20.209098458</c:v>
                </c:pt>
                <c:pt idx="27">
                  <c:v>20.100829999999998</c:v>
                </c:pt>
                <c:pt idx="28">
                  <c:v>20.410599999999999</c:v>
                </c:pt>
                <c:pt idx="29">
                  <c:v>20.581810000000001</c:v>
                </c:pt>
                <c:pt idx="30">
                  <c:v>20.500039999999998</c:v>
                </c:pt>
                <c:pt idx="31">
                  <c:v>20.661210000000001</c:v>
                </c:pt>
                <c:pt idx="32">
                  <c:v>20.258590000000002</c:v>
                </c:pt>
                <c:pt idx="33">
                  <c:v>20.527270000000001</c:v>
                </c:pt>
                <c:pt idx="34">
                  <c:v>20.195239999999998</c:v>
                </c:pt>
                <c:pt idx="35">
                  <c:v>20.206019999999999</c:v>
                </c:pt>
                <c:pt idx="36">
                  <c:v>19.87584</c:v>
                </c:pt>
                <c:pt idx="37">
                  <c:v>20.242149999999999</c:v>
                </c:pt>
                <c:pt idx="38">
                  <c:v>20.433589999999999</c:v>
                </c:pt>
                <c:pt idx="39">
                  <c:v>20.334949999999999</c:v>
                </c:pt>
                <c:pt idx="40">
                  <c:v>20.51229</c:v>
                </c:pt>
                <c:pt idx="41">
                  <c:v>20.86711</c:v>
                </c:pt>
                <c:pt idx="42">
                  <c:v>20.784880000000001</c:v>
                </c:pt>
                <c:pt idx="43">
                  <c:v>20.876359999999998</c:v>
                </c:pt>
                <c:pt idx="44">
                  <c:v>20.40025</c:v>
                </c:pt>
                <c:pt idx="45">
                  <c:v>20.63823</c:v>
                </c:pt>
                <c:pt idx="46">
                  <c:v>20.482320000000001</c:v>
                </c:pt>
                <c:pt idx="47">
                  <c:v>20.442779999999999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B9-480D-BFAB-7617E1B4EF72}"/>
            </c:ext>
          </c:extLst>
        </c:ser>
        <c:ser>
          <c:idx val="1"/>
          <c:order val="2"/>
          <c:tx>
            <c:strRef>
              <c:f>'15'!$F$36</c:f>
              <c:strCache>
                <c:ptCount val="1"/>
                <c:pt idx="0">
                  <c:v>annual average</c:v>
                </c:pt>
              </c:strCache>
            </c:strRef>
          </c:tx>
          <c:spPr>
            <a:ln w="28575" cap="rnd">
              <a:solidFill>
                <a:schemeClr val="tx1">
                  <a:alpha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'15'!$B$37:$B$84</c:f>
              <c:numCache>
                <c:formatCode>General</c:formatCode>
                <c:ptCount val="48"/>
                <c:pt idx="0">
                  <c:v>2023</c:v>
                </c:pt>
                <c:pt idx="1">
                  <c:v>2023</c:v>
                </c:pt>
                <c:pt idx="2">
                  <c:v>2023</c:v>
                </c:pt>
                <c:pt idx="3">
                  <c:v>2023</c:v>
                </c:pt>
                <c:pt idx="4">
                  <c:v>2023</c:v>
                </c:pt>
                <c:pt idx="5">
                  <c:v>2023</c:v>
                </c:pt>
                <c:pt idx="6">
                  <c:v>2023</c:v>
                </c:pt>
                <c:pt idx="7">
                  <c:v>2023</c:v>
                </c:pt>
                <c:pt idx="8">
                  <c:v>2023</c:v>
                </c:pt>
                <c:pt idx="9">
                  <c:v>2023</c:v>
                </c:pt>
                <c:pt idx="10">
                  <c:v>2023</c:v>
                </c:pt>
                <c:pt idx="11">
                  <c:v>2023</c:v>
                </c:pt>
                <c:pt idx="12">
                  <c:v>2024</c:v>
                </c:pt>
                <c:pt idx="13">
                  <c:v>2024</c:v>
                </c:pt>
                <c:pt idx="14">
                  <c:v>2024</c:v>
                </c:pt>
                <c:pt idx="15">
                  <c:v>2024</c:v>
                </c:pt>
                <c:pt idx="16">
                  <c:v>2024</c:v>
                </c:pt>
                <c:pt idx="17">
                  <c:v>2024</c:v>
                </c:pt>
                <c:pt idx="18">
                  <c:v>2024</c:v>
                </c:pt>
                <c:pt idx="19">
                  <c:v>2024</c:v>
                </c:pt>
                <c:pt idx="20">
                  <c:v>2024</c:v>
                </c:pt>
                <c:pt idx="21">
                  <c:v>2024</c:v>
                </c:pt>
                <c:pt idx="22">
                  <c:v>2024</c:v>
                </c:pt>
                <c:pt idx="23">
                  <c:v>2024</c:v>
                </c:pt>
                <c:pt idx="24">
                  <c:v>2025</c:v>
                </c:pt>
                <c:pt idx="25">
                  <c:v>2025</c:v>
                </c:pt>
                <c:pt idx="26">
                  <c:v>2025</c:v>
                </c:pt>
                <c:pt idx="27">
                  <c:v>2025</c:v>
                </c:pt>
                <c:pt idx="28">
                  <c:v>2025</c:v>
                </c:pt>
                <c:pt idx="29">
                  <c:v>2025</c:v>
                </c:pt>
                <c:pt idx="30">
                  <c:v>2025</c:v>
                </c:pt>
                <c:pt idx="31">
                  <c:v>2025</c:v>
                </c:pt>
                <c:pt idx="32">
                  <c:v>2025</c:v>
                </c:pt>
                <c:pt idx="33">
                  <c:v>2025</c:v>
                </c:pt>
                <c:pt idx="34">
                  <c:v>2025</c:v>
                </c:pt>
                <c:pt idx="35">
                  <c:v>2025</c:v>
                </c:pt>
                <c:pt idx="36">
                  <c:v>2026</c:v>
                </c:pt>
                <c:pt idx="37">
                  <c:v>2026</c:v>
                </c:pt>
                <c:pt idx="38">
                  <c:v>2026</c:v>
                </c:pt>
                <c:pt idx="39">
                  <c:v>2026</c:v>
                </c:pt>
                <c:pt idx="40">
                  <c:v>2026</c:v>
                </c:pt>
                <c:pt idx="41">
                  <c:v>2026</c:v>
                </c:pt>
                <c:pt idx="42">
                  <c:v>2026</c:v>
                </c:pt>
                <c:pt idx="43">
                  <c:v>2026</c:v>
                </c:pt>
                <c:pt idx="44">
                  <c:v>2026</c:v>
                </c:pt>
                <c:pt idx="45">
                  <c:v>2026</c:v>
                </c:pt>
                <c:pt idx="46">
                  <c:v>2026</c:v>
                </c:pt>
                <c:pt idx="47">
                  <c:v>2026</c:v>
                </c:pt>
              </c:numCache>
            </c:numRef>
          </c:cat>
          <c:val>
            <c:numRef>
              <c:f>'15'!$F$37:$F$84</c:f>
              <c:numCache>
                <c:formatCode>0.000</c:formatCode>
                <c:ptCount val="48"/>
                <c:pt idx="2">
                  <c:v>20.273724583333333</c:v>
                </c:pt>
                <c:pt idx="3">
                  <c:v>20.273724583333333</c:v>
                </c:pt>
                <c:pt idx="4">
                  <c:v>20.273724583333333</c:v>
                </c:pt>
                <c:pt idx="5">
                  <c:v>20.273724583333333</c:v>
                </c:pt>
                <c:pt idx="6">
                  <c:v>20.273724583333333</c:v>
                </c:pt>
                <c:pt idx="7">
                  <c:v>20.273724583333333</c:v>
                </c:pt>
                <c:pt idx="8">
                  <c:v>20.273724583333333</c:v>
                </c:pt>
                <c:pt idx="9">
                  <c:v>20.273724583333333</c:v>
                </c:pt>
                <c:pt idx="14">
                  <c:v>20.304031750000004</c:v>
                </c:pt>
                <c:pt idx="15">
                  <c:v>20.304031750000004</c:v>
                </c:pt>
                <c:pt idx="16">
                  <c:v>20.304031750000004</c:v>
                </c:pt>
                <c:pt idx="17">
                  <c:v>20.304031750000004</c:v>
                </c:pt>
                <c:pt idx="18">
                  <c:v>20.304031750000004</c:v>
                </c:pt>
                <c:pt idx="19">
                  <c:v>20.304031750000004</c:v>
                </c:pt>
                <c:pt idx="20">
                  <c:v>20.304031750000004</c:v>
                </c:pt>
                <c:pt idx="21">
                  <c:v>20.304031750000004</c:v>
                </c:pt>
                <c:pt idx="26">
                  <c:v>20.378843764333332</c:v>
                </c:pt>
                <c:pt idx="27">
                  <c:v>20.378843764333332</c:v>
                </c:pt>
                <c:pt idx="28">
                  <c:v>20.378843764333332</c:v>
                </c:pt>
                <c:pt idx="29">
                  <c:v>20.378843764333332</c:v>
                </c:pt>
                <c:pt idx="30">
                  <c:v>20.378843764333332</c:v>
                </c:pt>
                <c:pt idx="31">
                  <c:v>20.378843764333332</c:v>
                </c:pt>
                <c:pt idx="32">
                  <c:v>20.378843764333332</c:v>
                </c:pt>
                <c:pt idx="33">
                  <c:v>20.378843764333332</c:v>
                </c:pt>
                <c:pt idx="38">
                  <c:v>20.490895833333333</c:v>
                </c:pt>
                <c:pt idx="39">
                  <c:v>20.490895833333333</c:v>
                </c:pt>
                <c:pt idx="40">
                  <c:v>20.490895833333333</c:v>
                </c:pt>
                <c:pt idx="41">
                  <c:v>20.490895833333333</c:v>
                </c:pt>
                <c:pt idx="42">
                  <c:v>20.490895833333333</c:v>
                </c:pt>
                <c:pt idx="43">
                  <c:v>20.490895833333333</c:v>
                </c:pt>
                <c:pt idx="44">
                  <c:v>20.490895833333333</c:v>
                </c:pt>
                <c:pt idx="45">
                  <c:v>20.490895833333333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B9-480D-BFAB-7617E1B4E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82746048"/>
        <c:axId val="-976498528"/>
      </c:lineChart>
      <c:catAx>
        <c:axId val="-982746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-976498528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-976498528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-982746048"/>
        <c:crosses val="autoZero"/>
        <c:crossBetween val="midCat"/>
        <c:majorUnit val="5"/>
        <c:minorUnit val="0.5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3564589672072157"/>
          <c:y val="0.42412798133260637"/>
          <c:w val="0.49667908065545863"/>
          <c:h val="0.175699469449960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tx1"/>
          </a:solidFill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165734</xdr:colOff>
      <xdr:row>3</xdr:row>
      <xdr:rowOff>47625</xdr:rowOff>
    </xdr:from>
    <xdr:to>
      <xdr:col>10</xdr:col>
      <xdr:colOff>470536</xdr:colOff>
      <xdr:row>20</xdr:row>
      <xdr:rowOff>9553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D3814599-E978-4F65-9E00-C4CA421FA7C1}"/>
            </a:ext>
          </a:extLst>
        </xdr:cNvPr>
        <xdr:cNvGrpSpPr/>
      </xdr:nvGrpSpPr>
      <xdr:grpSpPr>
        <a:xfrm>
          <a:off x="1403984" y="628650"/>
          <a:ext cx="5619752" cy="3200428"/>
          <a:chOff x="1238250" y="609600"/>
          <a:chExt cx="5553077" cy="3200428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9F73EDDD-FFCD-01AD-4E4B-182ACD11E11E}"/>
              </a:ext>
            </a:extLst>
          </xdr:cNvPr>
          <xdr:cNvGraphicFramePr>
            <a:graphicFrameLocks/>
          </xdr:cNvGraphicFramePr>
        </xdr:nvGraphicFramePr>
        <xdr:xfrm>
          <a:off x="4048127" y="609600"/>
          <a:ext cx="2743200" cy="3200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1">
            <a:extLst>
              <a:ext uri="{FF2B5EF4-FFF2-40B4-BE49-F238E27FC236}">
                <a16:creationId xmlns:a16="http://schemas.microsoft.com/office/drawing/2014/main" id="{8FD96AF6-F8B6-3BD2-3029-4C87F3A345C2}"/>
              </a:ext>
            </a:extLst>
          </xdr:cNvPr>
          <xdr:cNvGraphicFramePr>
            <a:graphicFrameLocks/>
          </xdr:cNvGraphicFramePr>
        </xdr:nvGraphicFramePr>
        <xdr:xfrm>
          <a:off x="1238250" y="609628"/>
          <a:ext cx="2819400" cy="3200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$B$32">
        <xdr:nvSpPr>
          <xdr:cNvPr id="5" name="TextBox 1">
            <a:extLst>
              <a:ext uri="{FF2B5EF4-FFF2-40B4-BE49-F238E27FC236}">
                <a16:creationId xmlns:a16="http://schemas.microsoft.com/office/drawing/2014/main" id="{EA7E9569-458F-389B-979A-13462B1F04EF}"/>
              </a:ext>
            </a:extLst>
          </xdr:cNvPr>
          <xdr:cNvSpPr txBox="1"/>
        </xdr:nvSpPr>
        <xdr:spPr>
          <a:xfrm>
            <a:off x="1238250" y="3556991"/>
            <a:ext cx="5149908" cy="1958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fld id="{75D6446F-C2EB-46C4-B6B2-9B31DA8B7AD4}" type="TxLink">
              <a:rPr lang="en-US" sz="9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Data source: U.S. Energy Information Administration, Short-Term Energy Outlook, April 2025</a:t>
            </a:fld>
            <a:endParaRPr lang="en-US" sz="1100"/>
          </a:p>
        </xdr:txBody>
      </xdr:sp>
      <xdr:pic>
        <xdr:nvPicPr>
          <xdr:cNvPr id="6" name="Picture 1">
            <a:extLst>
              <a:ext uri="{FF2B5EF4-FFF2-40B4-BE49-F238E27FC236}">
                <a16:creationId xmlns:a16="http://schemas.microsoft.com/office/drawing/2014/main" id="{B54C3BD8-EC78-2A75-7510-4612DAB621C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393752" y="3495676"/>
            <a:ext cx="338220" cy="290755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0.00306</cdr:x>
      <cdr:y>0</cdr:y>
    </cdr:from>
    <cdr:to>
      <cdr:x>1</cdr:x>
      <cdr:y>0.18583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812" y="0"/>
          <a:ext cx="2870842" cy="574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en-US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Components of annual change</a:t>
          </a:r>
        </a:p>
        <a:p xmlns:a="http://schemas.openxmlformats.org/drawingml/2006/main">
          <a:pPr rtl="0"/>
          <a:endParaRPr lang="en-US" sz="1000" b="0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en-US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million barrels per day </a:t>
          </a:r>
          <a:endParaRPr lang="en-US" sz="1100"/>
        </a:p>
      </cdr:txBody>
    </cdr:sp>
  </cdr:relSizeAnchor>
  <cdr:relSizeAnchor xmlns:cdr="http://schemas.openxmlformats.org/drawingml/2006/chartDrawing">
    <cdr:from>
      <cdr:x>0.56757</cdr:x>
      <cdr:y>0.58195</cdr:y>
    </cdr:from>
    <cdr:to>
      <cdr:x>0.95148</cdr:x>
      <cdr:y>0.91068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634413" y="1799645"/>
          <a:ext cx="1105528" cy="10165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27432" rtlCol="0"/>
        <a:lstStyle xmlns:a="http://schemas.openxmlformats.org/drawingml/2006/main"/>
        <a:p xmlns:a="http://schemas.openxmlformats.org/drawingml/2006/main">
          <a:r>
            <a:rPr lang="en-US" sz="900" b="1" baseline="0">
              <a:solidFill>
                <a:schemeClr val="accent5"/>
              </a:solidFill>
              <a:latin typeface="Arial" panose="020B0604020202020204" pitchFamily="34" charset="0"/>
              <a:cs typeface="Arial" panose="020B0604020202020204" pitchFamily="34" charset="0"/>
            </a:rPr>
            <a:t>motor gasoline</a:t>
          </a:r>
        </a:p>
        <a:p xmlns:a="http://schemas.openxmlformats.org/drawingml/2006/main">
          <a:r>
            <a:rPr lang="en-US" sz="900" b="1" baseline="0">
              <a:solidFill>
                <a:schemeClr val="accent4"/>
              </a:solidFill>
              <a:latin typeface="Arial" panose="020B0604020202020204" pitchFamily="34" charset="0"/>
              <a:cs typeface="Arial" panose="020B0604020202020204" pitchFamily="34" charset="0"/>
            </a:rPr>
            <a:t>distillate fuel</a:t>
          </a:r>
        </a:p>
        <a:p xmlns:a="http://schemas.openxmlformats.org/drawingml/2006/main">
          <a:r>
            <a:rPr lang="en-US" sz="900" b="1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jet fuel</a:t>
          </a:r>
        </a:p>
        <a:p xmlns:a="http://schemas.openxmlformats.org/drawingml/2006/main">
          <a:r>
            <a:rPr lang="en-US" sz="900" b="1">
              <a:solidFill>
                <a:schemeClr val="accent3"/>
              </a:solidFill>
              <a:latin typeface="Arial" panose="020B0604020202020204" pitchFamily="34" charset="0"/>
              <a:cs typeface="Arial" panose="020B0604020202020204" pitchFamily="34" charset="0"/>
            </a:rPr>
            <a:t>hydrocarbon gas</a:t>
          </a:r>
        </a:p>
        <a:p xmlns:a="http://schemas.openxmlformats.org/drawingml/2006/main">
          <a:r>
            <a:rPr lang="en-US" sz="900" b="1">
              <a:solidFill>
                <a:schemeClr val="accent3"/>
              </a:solidFill>
              <a:latin typeface="Arial" panose="020B0604020202020204" pitchFamily="34" charset="0"/>
              <a:cs typeface="Arial" panose="020B0604020202020204" pitchFamily="34" charset="0"/>
            </a:rPr>
            <a:t> liquids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baseline="0">
              <a:solidFill>
                <a:schemeClr val="bg1">
                  <a:lumMod val="6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other fuels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net change</a:t>
          </a:r>
          <a:endParaRPr lang="en-US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900" b="1">
            <a:solidFill>
              <a:schemeClr val="accent4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900" b="1">
            <a:solidFill>
              <a:schemeClr val="accent4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0.65868</cdr:x>
      <cdr:y>0.17434</cdr:y>
    </cdr:from>
    <cdr:to>
      <cdr:x>0.99202</cdr:x>
      <cdr:y>0.2422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896778" y="539138"/>
          <a:ext cx="959904" cy="2098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 b="0">
              <a:latin typeface="Arial" panose="020B0604020202020204" pitchFamily="34" charset="0"/>
              <a:cs typeface="Arial" panose="020B0604020202020204" pitchFamily="34" charset="0"/>
            </a:rPr>
            <a:t>forecast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0.98958</cdr:x>
      <cdr:y>0.17856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2928805" cy="5521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en-US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U.S. liquid fuels product supplied</a:t>
          </a:r>
        </a:p>
        <a:p xmlns:a="http://schemas.openxmlformats.org/drawingml/2006/main">
          <a:pPr rtl="0"/>
          <a:r>
            <a:rPr lang="en-US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(consumption)  </a:t>
          </a:r>
        </a:p>
        <a:p xmlns:a="http://schemas.openxmlformats.org/drawingml/2006/main">
          <a:pPr rtl="0"/>
          <a:r>
            <a:rPr lang="en-US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million barrels per day </a:t>
          </a:r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-f1\l6489\PRJ\STEO_NEW\Charts\xls\chart-gallery.xlsx" TargetMode="External"/><Relationship Id="rId1" Type="http://schemas.openxmlformats.org/officeDocument/2006/relationships/externalLinkPath" Target="chart-galle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t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5">
          <cell r="J25">
            <v>2023</v>
          </cell>
          <cell r="K25">
            <v>2024</v>
          </cell>
          <cell r="L25">
            <v>2025</v>
          </cell>
          <cell r="M25">
            <v>2026</v>
          </cell>
        </row>
        <row r="26">
          <cell r="C26" t="str">
            <v>motor gasoline</v>
          </cell>
          <cell r="J26">
            <v>0.13508242199999998</v>
          </cell>
          <cell r="K26">
            <v>-2.0919302000006468E-3</v>
          </cell>
          <cell r="L26">
            <v>-4.5823993100000848E-2</v>
          </cell>
          <cell r="M26">
            <v>-7.036953499998333E-3</v>
          </cell>
        </row>
        <row r="27">
          <cell r="C27" t="str">
            <v>jet fuel</v>
          </cell>
          <cell r="J27">
            <v>9.355783019999997E-2</v>
          </cell>
          <cell r="K27">
            <v>4.1786630300000072E-2</v>
          </cell>
          <cell r="L27">
            <v>2.0501029899999912E-2</v>
          </cell>
          <cell r="M27">
            <v>1.2418646600000027E-2</v>
          </cell>
        </row>
        <row r="28">
          <cell r="C28" t="str">
            <v>distillate fuel</v>
          </cell>
          <cell r="J28">
            <v>-0.10944628499999975</v>
          </cell>
          <cell r="K28">
            <v>-0.13446595929999994</v>
          </cell>
          <cell r="L28">
            <v>3.1758427799999822E-2</v>
          </cell>
          <cell r="M28">
            <v>2.4683531500000022E-2</v>
          </cell>
        </row>
        <row r="29">
          <cell r="C29" t="str">
            <v>hydrocarbon gas liquids</v>
          </cell>
          <cell r="J29">
            <v>0.14714424930000014</v>
          </cell>
          <cell r="K29">
            <v>0.13319798300000008</v>
          </cell>
          <cell r="L29">
            <v>7.6374162500000065E-2</v>
          </cell>
          <cell r="M29">
            <v>6.2242375099999858E-2</v>
          </cell>
        </row>
        <row r="30">
          <cell r="C30" t="str">
            <v>other</v>
          </cell>
          <cell r="J30">
            <v>-1.529356499997192E-3</v>
          </cell>
          <cell r="K30">
            <v>-6.3304738000020677E-3</v>
          </cell>
          <cell r="L30">
            <v>-8.2381500999986201E-3</v>
          </cell>
          <cell r="M30">
            <v>1.8618813299998038E-2</v>
          </cell>
        </row>
        <row r="31">
          <cell r="C31" t="str">
            <v>total</v>
          </cell>
          <cell r="J31">
            <v>0.26480886000000314</v>
          </cell>
          <cell r="K31">
            <v>3.2096249999997495E-2</v>
          </cell>
          <cell r="L31">
            <v>7.457147700000033E-2</v>
          </cell>
          <cell r="M31">
            <v>0.11092641299999961</v>
          </cell>
        </row>
        <row r="36">
          <cell r="F36" t="str">
            <v>annual average</v>
          </cell>
        </row>
        <row r="37">
          <cell r="B37">
            <v>2023</v>
          </cell>
          <cell r="D37">
            <v>19.353483000000001</v>
          </cell>
          <cell r="E37" t="e">
            <v>#N/A</v>
          </cell>
        </row>
        <row r="38">
          <cell r="B38">
            <v>2023</v>
          </cell>
          <cell r="D38">
            <v>19.941524000000001</v>
          </cell>
          <cell r="E38" t="e">
            <v>#N/A</v>
          </cell>
        </row>
        <row r="39">
          <cell r="B39">
            <v>2023</v>
          </cell>
          <cell r="D39">
            <v>20.207293</v>
          </cell>
          <cell r="E39" t="e">
            <v>#N/A</v>
          </cell>
          <cell r="F39">
            <v>20.273724583333333</v>
          </cell>
        </row>
        <row r="40">
          <cell r="B40">
            <v>2023</v>
          </cell>
          <cell r="D40">
            <v>19.971914999999999</v>
          </cell>
          <cell r="E40" t="e">
            <v>#N/A</v>
          </cell>
          <cell r="F40">
            <v>20.273724583333333</v>
          </cell>
        </row>
        <row r="41">
          <cell r="B41">
            <v>2023</v>
          </cell>
          <cell r="D41">
            <v>20.323443000000001</v>
          </cell>
          <cell r="E41" t="e">
            <v>#N/A</v>
          </cell>
          <cell r="F41">
            <v>20.273724583333333</v>
          </cell>
        </row>
        <row r="42">
          <cell r="B42">
            <v>2023</v>
          </cell>
          <cell r="D42">
            <v>20.755185999999998</v>
          </cell>
          <cell r="E42" t="e">
            <v>#N/A</v>
          </cell>
          <cell r="F42">
            <v>20.273724583333333</v>
          </cell>
        </row>
        <row r="43">
          <cell r="B43">
            <v>2023</v>
          </cell>
          <cell r="D43">
            <v>20.042788999999999</v>
          </cell>
          <cell r="E43" t="e">
            <v>#N/A</v>
          </cell>
          <cell r="F43">
            <v>20.273724583333333</v>
          </cell>
        </row>
        <row r="44">
          <cell r="B44">
            <v>2023</v>
          </cell>
          <cell r="D44">
            <v>20.767872000000001</v>
          </cell>
          <cell r="E44" t="e">
            <v>#N/A</v>
          </cell>
          <cell r="F44">
            <v>20.273724583333333</v>
          </cell>
        </row>
        <row r="45">
          <cell r="B45">
            <v>2023</v>
          </cell>
          <cell r="D45">
            <v>20.154582999999999</v>
          </cell>
          <cell r="E45" t="e">
            <v>#N/A</v>
          </cell>
          <cell r="F45">
            <v>20.273724583333333</v>
          </cell>
        </row>
        <row r="46">
          <cell r="B46">
            <v>2023</v>
          </cell>
          <cell r="D46">
            <v>20.631443999999998</v>
          </cell>
          <cell r="E46" t="e">
            <v>#N/A</v>
          </cell>
          <cell r="F46">
            <v>20.273724583333333</v>
          </cell>
        </row>
        <row r="47">
          <cell r="B47">
            <v>2023</v>
          </cell>
          <cell r="D47">
            <v>20.738980000000002</v>
          </cell>
          <cell r="E47" t="e">
            <v>#N/A</v>
          </cell>
        </row>
        <row r="48">
          <cell r="B48">
            <v>2023</v>
          </cell>
          <cell r="D48">
            <v>20.396183000000001</v>
          </cell>
          <cell r="E48" t="e">
            <v>#N/A</v>
          </cell>
        </row>
        <row r="49">
          <cell r="B49">
            <v>2024</v>
          </cell>
          <cell r="D49">
            <v>19.586971999999999</v>
          </cell>
          <cell r="E49" t="e">
            <v>#N/A</v>
          </cell>
        </row>
        <row r="50">
          <cell r="B50">
            <v>2024</v>
          </cell>
          <cell r="D50">
            <v>19.948526999999999</v>
          </cell>
          <cell r="E50" t="e">
            <v>#N/A</v>
          </cell>
        </row>
        <row r="51">
          <cell r="B51">
            <v>2024</v>
          </cell>
          <cell r="D51">
            <v>19.877115</v>
          </cell>
          <cell r="E51" t="e">
            <v>#N/A</v>
          </cell>
          <cell r="F51">
            <v>20.304031750000004</v>
          </cell>
        </row>
        <row r="52">
          <cell r="B52">
            <v>2024</v>
          </cell>
          <cell r="D52">
            <v>20.008413999999998</v>
          </cell>
          <cell r="E52" t="e">
            <v>#N/A</v>
          </cell>
          <cell r="F52">
            <v>20.304031750000004</v>
          </cell>
        </row>
        <row r="53">
          <cell r="B53">
            <v>2024</v>
          </cell>
          <cell r="D53">
            <v>20.800183000000001</v>
          </cell>
          <cell r="E53" t="e">
            <v>#N/A</v>
          </cell>
          <cell r="F53">
            <v>20.304031750000004</v>
          </cell>
        </row>
        <row r="54">
          <cell r="B54">
            <v>2024</v>
          </cell>
          <cell r="D54">
            <v>20.249020999999999</v>
          </cell>
          <cell r="E54" t="e">
            <v>#N/A</v>
          </cell>
          <cell r="F54">
            <v>20.304031750000004</v>
          </cell>
        </row>
        <row r="55">
          <cell r="B55">
            <v>2024</v>
          </cell>
          <cell r="D55">
            <v>20.482396000000001</v>
          </cell>
          <cell r="E55" t="e">
            <v>#N/A</v>
          </cell>
          <cell r="F55">
            <v>20.304031750000004</v>
          </cell>
        </row>
        <row r="56">
          <cell r="B56">
            <v>2024</v>
          </cell>
          <cell r="D56">
            <v>20.710635</v>
          </cell>
          <cell r="E56" t="e">
            <v>#N/A</v>
          </cell>
          <cell r="F56">
            <v>20.304031750000004</v>
          </cell>
        </row>
        <row r="57">
          <cell r="B57">
            <v>2024</v>
          </cell>
          <cell r="D57">
            <v>20.308129000000001</v>
          </cell>
          <cell r="E57" t="e">
            <v>#N/A</v>
          </cell>
          <cell r="F57">
            <v>20.304031750000004</v>
          </cell>
        </row>
        <row r="58">
          <cell r="B58">
            <v>2024</v>
          </cell>
          <cell r="D58">
            <v>21.009778000000001</v>
          </cell>
          <cell r="E58" t="e">
            <v>#N/A</v>
          </cell>
          <cell r="F58">
            <v>20.304031750000004</v>
          </cell>
        </row>
        <row r="59">
          <cell r="B59">
            <v>2024</v>
          </cell>
          <cell r="D59">
            <v>20.234642000000001</v>
          </cell>
          <cell r="E59" t="e">
            <v>#N/A</v>
          </cell>
        </row>
        <row r="60">
          <cell r="B60">
            <v>2024</v>
          </cell>
          <cell r="D60">
            <v>20.432569000000001</v>
          </cell>
          <cell r="E60" t="e">
            <v>#N/A</v>
          </cell>
        </row>
        <row r="61">
          <cell r="B61">
            <v>2025</v>
          </cell>
          <cell r="D61">
            <v>20.735623</v>
          </cell>
          <cell r="E61" t="e">
            <v>#N/A</v>
          </cell>
        </row>
        <row r="62">
          <cell r="B62">
            <v>2025</v>
          </cell>
          <cell r="D62">
            <v>20.159793713999999</v>
          </cell>
          <cell r="E62" t="e">
            <v>#N/A</v>
          </cell>
        </row>
        <row r="63">
          <cell r="B63">
            <v>2025</v>
          </cell>
          <cell r="D63">
            <v>20.209098458</v>
          </cell>
          <cell r="E63">
            <v>20.209098458</v>
          </cell>
          <cell r="F63">
            <v>20.378843764333332</v>
          </cell>
        </row>
        <row r="64">
          <cell r="B64">
            <v>2025</v>
          </cell>
          <cell r="D64" t="e">
            <v>#N/A</v>
          </cell>
          <cell r="E64">
            <v>20.100829999999998</v>
          </cell>
          <cell r="F64">
            <v>20.378843764333332</v>
          </cell>
        </row>
        <row r="65">
          <cell r="B65">
            <v>2025</v>
          </cell>
          <cell r="D65" t="e">
            <v>#N/A</v>
          </cell>
          <cell r="E65">
            <v>20.410599999999999</v>
          </cell>
          <cell r="F65">
            <v>20.378843764333332</v>
          </cell>
        </row>
        <row r="66">
          <cell r="B66">
            <v>2025</v>
          </cell>
          <cell r="D66" t="e">
            <v>#N/A</v>
          </cell>
          <cell r="E66">
            <v>20.581810000000001</v>
          </cell>
          <cell r="F66">
            <v>20.378843764333332</v>
          </cell>
        </row>
        <row r="67">
          <cell r="B67">
            <v>2025</v>
          </cell>
          <cell r="D67" t="e">
            <v>#N/A</v>
          </cell>
          <cell r="E67">
            <v>20.500039999999998</v>
          </cell>
          <cell r="F67">
            <v>20.378843764333332</v>
          </cell>
        </row>
        <row r="68">
          <cell r="B68">
            <v>2025</v>
          </cell>
          <cell r="D68" t="e">
            <v>#N/A</v>
          </cell>
          <cell r="E68">
            <v>20.661210000000001</v>
          </cell>
          <cell r="F68">
            <v>20.378843764333332</v>
          </cell>
        </row>
        <row r="69">
          <cell r="B69">
            <v>2025</v>
          </cell>
          <cell r="D69" t="e">
            <v>#N/A</v>
          </cell>
          <cell r="E69">
            <v>20.258590000000002</v>
          </cell>
          <cell r="F69">
            <v>20.378843764333332</v>
          </cell>
        </row>
        <row r="70">
          <cell r="B70">
            <v>2025</v>
          </cell>
          <cell r="D70" t="e">
            <v>#N/A</v>
          </cell>
          <cell r="E70">
            <v>20.527270000000001</v>
          </cell>
          <cell r="F70">
            <v>20.378843764333332</v>
          </cell>
        </row>
        <row r="71">
          <cell r="B71">
            <v>2025</v>
          </cell>
          <cell r="D71" t="e">
            <v>#N/A</v>
          </cell>
          <cell r="E71">
            <v>20.195239999999998</v>
          </cell>
        </row>
        <row r="72">
          <cell r="B72">
            <v>2025</v>
          </cell>
          <cell r="D72" t="e">
            <v>#N/A</v>
          </cell>
          <cell r="E72">
            <v>20.206019999999999</v>
          </cell>
        </row>
        <row r="73">
          <cell r="B73">
            <v>2026</v>
          </cell>
          <cell r="D73" t="e">
            <v>#N/A</v>
          </cell>
          <cell r="E73">
            <v>19.87584</v>
          </cell>
        </row>
        <row r="74">
          <cell r="B74">
            <v>2026</v>
          </cell>
          <cell r="D74" t="e">
            <v>#N/A</v>
          </cell>
          <cell r="E74">
            <v>20.242149999999999</v>
          </cell>
        </row>
        <row r="75">
          <cell r="B75">
            <v>2026</v>
          </cell>
          <cell r="D75" t="e">
            <v>#N/A</v>
          </cell>
          <cell r="E75">
            <v>20.433589999999999</v>
          </cell>
          <cell r="F75">
            <v>20.490895833333333</v>
          </cell>
        </row>
        <row r="76">
          <cell r="B76">
            <v>2026</v>
          </cell>
          <cell r="D76" t="e">
            <v>#N/A</v>
          </cell>
          <cell r="E76">
            <v>20.334949999999999</v>
          </cell>
          <cell r="F76">
            <v>20.490895833333333</v>
          </cell>
        </row>
        <row r="77">
          <cell r="B77">
            <v>2026</v>
          </cell>
          <cell r="D77" t="e">
            <v>#N/A</v>
          </cell>
          <cell r="E77">
            <v>20.51229</v>
          </cell>
          <cell r="F77">
            <v>20.490895833333333</v>
          </cell>
        </row>
        <row r="78">
          <cell r="B78">
            <v>2026</v>
          </cell>
          <cell r="D78" t="e">
            <v>#N/A</v>
          </cell>
          <cell r="E78">
            <v>20.86711</v>
          </cell>
          <cell r="F78">
            <v>20.490895833333333</v>
          </cell>
        </row>
        <row r="79">
          <cell r="B79">
            <v>2026</v>
          </cell>
          <cell r="D79" t="e">
            <v>#N/A</v>
          </cell>
          <cell r="E79">
            <v>20.784880000000001</v>
          </cell>
          <cell r="F79">
            <v>20.490895833333333</v>
          </cell>
        </row>
        <row r="80">
          <cell r="B80">
            <v>2026</v>
          </cell>
          <cell r="D80" t="e">
            <v>#N/A</v>
          </cell>
          <cell r="E80">
            <v>20.876359999999998</v>
          </cell>
          <cell r="F80">
            <v>20.490895833333333</v>
          </cell>
        </row>
        <row r="81">
          <cell r="B81">
            <v>2026</v>
          </cell>
          <cell r="D81" t="e">
            <v>#N/A</v>
          </cell>
          <cell r="E81">
            <v>20.40025</v>
          </cell>
          <cell r="F81">
            <v>20.490895833333333</v>
          </cell>
        </row>
        <row r="82">
          <cell r="B82">
            <v>2026</v>
          </cell>
          <cell r="D82" t="e">
            <v>#N/A</v>
          </cell>
          <cell r="E82">
            <v>20.63823</v>
          </cell>
          <cell r="F82">
            <v>20.490895833333333</v>
          </cell>
        </row>
        <row r="83">
          <cell r="B83">
            <v>2026</v>
          </cell>
          <cell r="D83" t="e">
            <v>#N/A</v>
          </cell>
          <cell r="E83">
            <v>20.482320000000001</v>
          </cell>
        </row>
        <row r="84">
          <cell r="B84">
            <v>2026</v>
          </cell>
          <cell r="D84" t="e">
            <v>#N/A</v>
          </cell>
          <cell r="E84">
            <v>20.442779999999999</v>
          </cell>
        </row>
        <row r="89">
          <cell r="C89" t="str">
            <v>Forecast</v>
          </cell>
        </row>
        <row r="90">
          <cell r="B90">
            <v>2.5</v>
          </cell>
          <cell r="C90">
            <v>-0.4</v>
          </cell>
        </row>
        <row r="91">
          <cell r="B91">
            <v>2.5</v>
          </cell>
          <cell r="C91">
            <v>1.2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B64A4-32BE-4938-8DFA-0220D88B3D10}">
  <dimension ref="A2:AC132"/>
  <sheetViews>
    <sheetView tabSelected="1" zoomScaleNormal="100" workbookViewId="0"/>
  </sheetViews>
  <sheetFormatPr defaultColWidth="9.28515625" defaultRowHeight="15" x14ac:dyDescent="0.25"/>
  <cols>
    <col min="1" max="2" width="9.28515625" style="2"/>
    <col min="3" max="3" width="14.7109375" style="2" customWidth="1"/>
    <col min="4" max="14" width="9.28515625" style="2"/>
    <col min="15" max="16" width="9.28515625" style="3"/>
    <col min="17" max="17" width="9.28515625" style="2"/>
    <col min="18" max="18" width="31.28515625" style="2" customWidth="1"/>
    <col min="19" max="19" width="11" style="2" customWidth="1"/>
    <col min="20" max="27" width="9.28515625" style="2"/>
    <col min="28" max="29" width="9.28515625" style="3"/>
    <col min="30" max="16384" width="9.28515625" style="2"/>
  </cols>
  <sheetData>
    <row r="2" spans="1:19" ht="15.75" x14ac:dyDescent="0.25">
      <c r="A2" s="1" t="s">
        <v>0</v>
      </c>
    </row>
    <row r="3" spans="1:19" x14ac:dyDescent="0.25">
      <c r="A3" s="4"/>
      <c r="R3" s="5"/>
    </row>
    <row r="4" spans="1:19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9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R5" s="7" t="s">
        <v>1</v>
      </c>
      <c r="S5" s="8"/>
    </row>
    <row r="6" spans="1:19" x14ac:dyDescent="0.2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R6" s="9" t="s">
        <v>2</v>
      </c>
      <c r="S6" s="10" t="s">
        <v>3</v>
      </c>
    </row>
    <row r="7" spans="1:19" x14ac:dyDescent="0.2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R7" s="11" t="s">
        <v>4</v>
      </c>
      <c r="S7" s="12" t="s">
        <v>5</v>
      </c>
    </row>
    <row r="8" spans="1:19" x14ac:dyDescent="0.25">
      <c r="B8" s="6"/>
      <c r="C8" s="6"/>
      <c r="D8" s="6"/>
      <c r="E8" s="6"/>
      <c r="F8" s="6"/>
      <c r="G8" s="6"/>
      <c r="H8" s="6"/>
      <c r="I8" s="6"/>
      <c r="J8" s="6"/>
      <c r="K8" s="6"/>
      <c r="L8" s="6"/>
      <c r="R8" s="11" t="s">
        <v>6</v>
      </c>
      <c r="S8" s="12" t="s">
        <v>7</v>
      </c>
    </row>
    <row r="9" spans="1:19" x14ac:dyDescent="0.2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R9" s="11" t="s">
        <v>8</v>
      </c>
      <c r="S9" s="12" t="s">
        <v>9</v>
      </c>
    </row>
    <row r="10" spans="1:19" x14ac:dyDescent="0.2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R10" s="13" t="s">
        <v>10</v>
      </c>
      <c r="S10" s="14" t="s">
        <v>11</v>
      </c>
    </row>
    <row r="11" spans="1:19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9" x14ac:dyDescent="0.2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9" x14ac:dyDescent="0.25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9" x14ac:dyDescent="0.25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9" x14ac:dyDescent="0.25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9" x14ac:dyDescent="0.25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2:13" x14ac:dyDescent="0.25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2:13" x14ac:dyDescent="0.2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2:13" x14ac:dyDescent="0.25">
      <c r="B19" s="6"/>
      <c r="C19" s="6"/>
      <c r="D19" s="6"/>
      <c r="E19" s="6"/>
      <c r="F19" s="6"/>
      <c r="G19" s="6"/>
      <c r="H19" s="15"/>
      <c r="I19" s="15"/>
      <c r="J19" s="6"/>
      <c r="K19" s="6"/>
      <c r="L19" s="6"/>
    </row>
    <row r="20" spans="2:13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2:13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2:13" x14ac:dyDescent="0.25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4" spans="2:13" x14ac:dyDescent="0.25">
      <c r="B24" s="16"/>
      <c r="C24" s="16"/>
      <c r="D24" s="17" t="s">
        <v>12</v>
      </c>
      <c r="E24" s="17"/>
      <c r="F24" s="17"/>
      <c r="G24" s="17"/>
      <c r="H24" s="17"/>
      <c r="I24" s="18"/>
      <c r="J24" s="17" t="s">
        <v>13</v>
      </c>
      <c r="K24" s="17"/>
      <c r="L24" s="17"/>
      <c r="M24" s="17"/>
    </row>
    <row r="25" spans="2:13" x14ac:dyDescent="0.25">
      <c r="C25" s="19"/>
      <c r="D25" s="20">
        <v>2022</v>
      </c>
      <c r="E25" s="20">
        <v>2023</v>
      </c>
      <c r="F25" s="20">
        <v>2024</v>
      </c>
      <c r="G25" s="20">
        <v>2025</v>
      </c>
      <c r="H25" s="20">
        <v>2026</v>
      </c>
      <c r="I25" s="21"/>
      <c r="J25" s="20">
        <v>2023</v>
      </c>
      <c r="K25" s="20">
        <v>2024</v>
      </c>
      <c r="L25" s="20">
        <v>2025</v>
      </c>
      <c r="M25" s="20">
        <v>2026</v>
      </c>
    </row>
    <row r="26" spans="2:13" x14ac:dyDescent="0.25">
      <c r="C26" s="16" t="s">
        <v>2</v>
      </c>
      <c r="D26" s="22">
        <v>8.8098980027000007</v>
      </c>
      <c r="E26" s="22">
        <v>8.9449804247000007</v>
      </c>
      <c r="F26" s="22">
        <v>8.9428884945</v>
      </c>
      <c r="G26" s="22">
        <v>8.8970645013999992</v>
      </c>
      <c r="H26" s="22">
        <v>8.8900275479000008</v>
      </c>
      <c r="I26" s="23"/>
      <c r="J26" s="24">
        <f t="shared" ref="J26:M30" si="0">E26-D26</f>
        <v>0.13508242199999998</v>
      </c>
      <c r="K26" s="24">
        <f t="shared" si="0"/>
        <v>-2.0919302000006468E-3</v>
      </c>
      <c r="L26" s="24">
        <f t="shared" si="0"/>
        <v>-4.5823993100000848E-2</v>
      </c>
      <c r="M26" s="24">
        <f t="shared" si="0"/>
        <v>-7.036953499998333E-3</v>
      </c>
    </row>
    <row r="27" spans="2:13" x14ac:dyDescent="0.25">
      <c r="C27" s="16" t="s">
        <v>4</v>
      </c>
      <c r="D27" s="22">
        <v>1.5597104493</v>
      </c>
      <c r="E27" s="22">
        <v>1.6532682795</v>
      </c>
      <c r="F27" s="22">
        <v>1.6950549098000001</v>
      </c>
      <c r="G27" s="22">
        <v>1.7155559397</v>
      </c>
      <c r="H27" s="22">
        <v>1.7279745863</v>
      </c>
      <c r="I27" s="23"/>
      <c r="J27" s="24">
        <f t="shared" si="0"/>
        <v>9.355783019999997E-2</v>
      </c>
      <c r="K27" s="24">
        <f t="shared" si="0"/>
        <v>4.1786630300000072E-2</v>
      </c>
      <c r="L27" s="24">
        <f t="shared" si="0"/>
        <v>2.0501029899999912E-2</v>
      </c>
      <c r="M27" s="24">
        <f t="shared" si="0"/>
        <v>1.2418646600000027E-2</v>
      </c>
    </row>
    <row r="28" spans="2:13" x14ac:dyDescent="0.25">
      <c r="C28" s="16" t="s">
        <v>6</v>
      </c>
      <c r="D28" s="22">
        <v>4.0255734109999999</v>
      </c>
      <c r="E28" s="22">
        <v>3.9161271260000001</v>
      </c>
      <c r="F28" s="22">
        <v>3.7816611667000002</v>
      </c>
      <c r="G28" s="22">
        <v>3.8134195945</v>
      </c>
      <c r="H28" s="22">
        <v>3.838103126</v>
      </c>
      <c r="I28" s="23"/>
      <c r="J28" s="24">
        <f t="shared" si="0"/>
        <v>-0.10944628499999975</v>
      </c>
      <c r="K28" s="24">
        <f t="shared" si="0"/>
        <v>-0.13446595929999994</v>
      </c>
      <c r="L28" s="24">
        <f t="shared" si="0"/>
        <v>3.1758427799999822E-2</v>
      </c>
      <c r="M28" s="24">
        <f t="shared" si="0"/>
        <v>2.4683531500000022E-2</v>
      </c>
    </row>
    <row r="29" spans="2:13" x14ac:dyDescent="0.25">
      <c r="C29" s="16" t="s">
        <v>8</v>
      </c>
      <c r="D29" s="22">
        <v>3.3573649807999999</v>
      </c>
      <c r="E29" s="22">
        <v>3.5045092301</v>
      </c>
      <c r="F29" s="22">
        <v>3.6377072131000001</v>
      </c>
      <c r="G29" s="22">
        <v>3.7140813756000002</v>
      </c>
      <c r="H29" s="22">
        <v>3.7763237507</v>
      </c>
      <c r="I29" s="23"/>
      <c r="J29" s="24">
        <f>E29-D29</f>
        <v>0.14714424930000014</v>
      </c>
      <c r="K29" s="24">
        <f>F29-E29</f>
        <v>0.13319798300000008</v>
      </c>
      <c r="L29" s="24">
        <f>G29-F29</f>
        <v>7.6374162500000065E-2</v>
      </c>
      <c r="M29" s="24">
        <f>H29-G29</f>
        <v>6.2242375099999858E-2</v>
      </c>
    </row>
    <row r="30" spans="2:13" x14ac:dyDescent="0.25">
      <c r="C30" s="19" t="s">
        <v>14</v>
      </c>
      <c r="D30" s="25">
        <f>+D31-SUM(D26:D29)</f>
        <v>2.2576588411999978</v>
      </c>
      <c r="E30" s="25">
        <f>+E31-SUM(E26:E29)</f>
        <v>2.2561294847000006</v>
      </c>
      <c r="F30" s="25">
        <f>+F31-SUM(F26:F29)</f>
        <v>2.2497990108999986</v>
      </c>
      <c r="G30" s="25">
        <f>+G31-SUM(G26:G29)</f>
        <v>2.2415608607999999</v>
      </c>
      <c r="H30" s="25">
        <f>+H31-SUM(H26:H29)</f>
        <v>2.260179674099998</v>
      </c>
      <c r="I30" s="26"/>
      <c r="J30" s="27">
        <f t="shared" si="0"/>
        <v>-1.529356499997192E-3</v>
      </c>
      <c r="K30" s="27">
        <f t="shared" si="0"/>
        <v>-6.3304738000020677E-3</v>
      </c>
      <c r="L30" s="27">
        <f t="shared" si="0"/>
        <v>-8.2381500999986201E-3</v>
      </c>
      <c r="M30" s="27">
        <f t="shared" si="0"/>
        <v>1.8618813299998038E-2</v>
      </c>
    </row>
    <row r="31" spans="2:13" x14ac:dyDescent="0.25">
      <c r="C31" s="28" t="s">
        <v>15</v>
      </c>
      <c r="D31" s="22">
        <v>20.010205684999999</v>
      </c>
      <c r="E31" s="22">
        <v>20.275014545000001</v>
      </c>
      <c r="F31" s="22">
        <v>20.307110795</v>
      </c>
      <c r="G31" s="22">
        <v>20.381682271999999</v>
      </c>
      <c r="H31" s="22">
        <v>20.492608685</v>
      </c>
      <c r="I31" s="16"/>
      <c r="J31" s="29">
        <f>+SUM(J26:J30)</f>
        <v>0.26480886000000314</v>
      </c>
      <c r="K31" s="29">
        <f>+SUM(K26:K30)</f>
        <v>3.2096249999997495E-2</v>
      </c>
      <c r="L31" s="29">
        <f>+SUM(L26:L30)</f>
        <v>7.457147700000033E-2</v>
      </c>
      <c r="M31" s="29">
        <f>+SUM(M26:M30)</f>
        <v>0.11092641299999961</v>
      </c>
    </row>
    <row r="32" spans="2:13" x14ac:dyDescent="0.25">
      <c r="B32" s="30" t="s">
        <v>16</v>
      </c>
      <c r="C32" s="16"/>
      <c r="D32" s="16"/>
      <c r="E32" s="28"/>
      <c r="F32" s="16"/>
      <c r="G32" s="16"/>
      <c r="H32" s="16"/>
      <c r="I32" s="16"/>
      <c r="J32" s="28" t="s">
        <v>17</v>
      </c>
      <c r="K32" s="31">
        <f>F26/E26-1</f>
        <v>-2.3386638099553991E-4</v>
      </c>
      <c r="L32" s="31">
        <f>G26/F26-1</f>
        <v>-5.1240707214658121E-3</v>
      </c>
      <c r="M32" s="31">
        <f>H26/G26-1</f>
        <v>-7.9092980599282381E-4</v>
      </c>
    </row>
    <row r="36" spans="2:8" x14ac:dyDescent="0.25">
      <c r="D36" s="32" t="s">
        <v>18</v>
      </c>
      <c r="E36" s="32" t="s">
        <v>19</v>
      </c>
      <c r="F36" s="32" t="s">
        <v>20</v>
      </c>
      <c r="G36" s="32" t="s">
        <v>21</v>
      </c>
    </row>
    <row r="37" spans="2:8" x14ac:dyDescent="0.25">
      <c r="B37" s="32">
        <f t="shared" ref="B37:B84" si="1">YEAR(C37)</f>
        <v>2023</v>
      </c>
      <c r="C37" s="33">
        <v>44927</v>
      </c>
      <c r="D37" s="34">
        <v>19.353483000000001</v>
      </c>
      <c r="E37" s="35" t="e">
        <v>#N/A</v>
      </c>
      <c r="F37" s="36"/>
      <c r="G37" s="36">
        <v>19.353483000000001</v>
      </c>
      <c r="H37" s="37"/>
    </row>
    <row r="38" spans="2:8" x14ac:dyDescent="0.25">
      <c r="B38" s="32">
        <f t="shared" si="1"/>
        <v>2023</v>
      </c>
      <c r="C38" s="33">
        <v>44958</v>
      </c>
      <c r="D38" s="34">
        <v>19.941524000000001</v>
      </c>
      <c r="E38" s="35" t="e">
        <v>#N/A</v>
      </c>
      <c r="F38" s="36"/>
      <c r="G38" s="36">
        <v>19.941524000000001</v>
      </c>
      <c r="H38" s="37"/>
    </row>
    <row r="39" spans="2:8" x14ac:dyDescent="0.25">
      <c r="B39" s="32">
        <f t="shared" si="1"/>
        <v>2023</v>
      </c>
      <c r="C39" s="33">
        <v>44986</v>
      </c>
      <c r="D39" s="34">
        <v>20.207293</v>
      </c>
      <c r="E39" s="35" t="e">
        <v>#N/A</v>
      </c>
      <c r="F39" s="36">
        <f t="shared" ref="F39:F46" si="2">AVERAGEIF($B$37:$B$98,B39,$G$37:$G$98)</f>
        <v>20.273724583333333</v>
      </c>
      <c r="G39" s="36">
        <v>20.207293</v>
      </c>
      <c r="H39" s="37"/>
    </row>
    <row r="40" spans="2:8" x14ac:dyDescent="0.25">
      <c r="B40" s="32">
        <f t="shared" si="1"/>
        <v>2023</v>
      </c>
      <c r="C40" s="33">
        <v>45017</v>
      </c>
      <c r="D40" s="34">
        <v>19.971914999999999</v>
      </c>
      <c r="E40" s="35" t="e">
        <v>#N/A</v>
      </c>
      <c r="F40" s="36">
        <f t="shared" si="2"/>
        <v>20.273724583333333</v>
      </c>
      <c r="G40" s="36">
        <v>19.971914999999999</v>
      </c>
      <c r="H40" s="37"/>
    </row>
    <row r="41" spans="2:8" x14ac:dyDescent="0.25">
      <c r="B41" s="32">
        <f t="shared" si="1"/>
        <v>2023</v>
      </c>
      <c r="C41" s="33">
        <v>45047</v>
      </c>
      <c r="D41" s="34">
        <v>20.323443000000001</v>
      </c>
      <c r="E41" s="35" t="e">
        <v>#N/A</v>
      </c>
      <c r="F41" s="36">
        <f t="shared" si="2"/>
        <v>20.273724583333333</v>
      </c>
      <c r="G41" s="36">
        <v>20.323443000000001</v>
      </c>
      <c r="H41" s="37"/>
    </row>
    <row r="42" spans="2:8" x14ac:dyDescent="0.25">
      <c r="B42" s="32">
        <f t="shared" si="1"/>
        <v>2023</v>
      </c>
      <c r="C42" s="33">
        <v>45078</v>
      </c>
      <c r="D42" s="34">
        <v>20.755185999999998</v>
      </c>
      <c r="E42" s="35" t="e">
        <v>#N/A</v>
      </c>
      <c r="F42" s="36">
        <f t="shared" si="2"/>
        <v>20.273724583333333</v>
      </c>
      <c r="G42" s="36">
        <v>20.755185999999998</v>
      </c>
      <c r="H42" s="37"/>
    </row>
    <row r="43" spans="2:8" x14ac:dyDescent="0.25">
      <c r="B43" s="32">
        <f t="shared" si="1"/>
        <v>2023</v>
      </c>
      <c r="C43" s="33">
        <v>45108</v>
      </c>
      <c r="D43" s="34">
        <v>20.042788999999999</v>
      </c>
      <c r="E43" s="35" t="e">
        <v>#N/A</v>
      </c>
      <c r="F43" s="36">
        <f t="shared" si="2"/>
        <v>20.273724583333333</v>
      </c>
      <c r="G43" s="36">
        <v>20.042788999999999</v>
      </c>
      <c r="H43" s="37"/>
    </row>
    <row r="44" spans="2:8" x14ac:dyDescent="0.25">
      <c r="B44" s="32">
        <f t="shared" si="1"/>
        <v>2023</v>
      </c>
      <c r="C44" s="33">
        <v>45139</v>
      </c>
      <c r="D44" s="34">
        <v>20.767872000000001</v>
      </c>
      <c r="E44" s="35" t="e">
        <v>#N/A</v>
      </c>
      <c r="F44" s="36">
        <f t="shared" si="2"/>
        <v>20.273724583333333</v>
      </c>
      <c r="G44" s="36">
        <v>20.767872000000001</v>
      </c>
      <c r="H44" s="37"/>
    </row>
    <row r="45" spans="2:8" x14ac:dyDescent="0.25">
      <c r="B45" s="32">
        <f t="shared" si="1"/>
        <v>2023</v>
      </c>
      <c r="C45" s="33">
        <v>45170</v>
      </c>
      <c r="D45" s="34">
        <v>20.154582999999999</v>
      </c>
      <c r="E45" s="35" t="e">
        <v>#N/A</v>
      </c>
      <c r="F45" s="36">
        <f t="shared" si="2"/>
        <v>20.273724583333333</v>
      </c>
      <c r="G45" s="36">
        <v>20.154582999999999</v>
      </c>
      <c r="H45" s="37"/>
    </row>
    <row r="46" spans="2:8" x14ac:dyDescent="0.25">
      <c r="B46" s="32">
        <f t="shared" si="1"/>
        <v>2023</v>
      </c>
      <c r="C46" s="33">
        <v>45200</v>
      </c>
      <c r="D46" s="34">
        <v>20.631443999999998</v>
      </c>
      <c r="E46" s="35" t="e">
        <v>#N/A</v>
      </c>
      <c r="F46" s="36">
        <f t="shared" si="2"/>
        <v>20.273724583333333</v>
      </c>
      <c r="G46" s="36">
        <v>20.631443999999998</v>
      </c>
      <c r="H46" s="37"/>
    </row>
    <row r="47" spans="2:8" x14ac:dyDescent="0.25">
      <c r="B47" s="32">
        <f t="shared" si="1"/>
        <v>2023</v>
      </c>
      <c r="C47" s="33">
        <v>45231</v>
      </c>
      <c r="D47" s="34">
        <v>20.738980000000002</v>
      </c>
      <c r="E47" s="35" t="e">
        <v>#N/A</v>
      </c>
      <c r="F47" s="36"/>
      <c r="G47" s="36">
        <v>20.738980000000002</v>
      </c>
      <c r="H47" s="37"/>
    </row>
    <row r="48" spans="2:8" x14ac:dyDescent="0.25">
      <c r="B48" s="32">
        <f t="shared" si="1"/>
        <v>2023</v>
      </c>
      <c r="C48" s="33">
        <v>45261</v>
      </c>
      <c r="D48" s="34">
        <v>20.396183000000001</v>
      </c>
      <c r="E48" s="35" t="e">
        <v>#N/A</v>
      </c>
      <c r="F48" s="36"/>
      <c r="G48" s="36">
        <v>20.396183000000001</v>
      </c>
      <c r="H48" s="37"/>
    </row>
    <row r="49" spans="2:8" x14ac:dyDescent="0.25">
      <c r="B49" s="32">
        <f t="shared" si="1"/>
        <v>2024</v>
      </c>
      <c r="C49" s="33">
        <v>45292</v>
      </c>
      <c r="D49" s="34">
        <v>19.586971999999999</v>
      </c>
      <c r="E49" s="35" t="e">
        <v>#N/A</v>
      </c>
      <c r="F49" s="36"/>
      <c r="G49" s="36">
        <v>19.586971999999999</v>
      </c>
      <c r="H49" s="37"/>
    </row>
    <row r="50" spans="2:8" x14ac:dyDescent="0.25">
      <c r="B50" s="32">
        <f t="shared" si="1"/>
        <v>2024</v>
      </c>
      <c r="C50" s="33">
        <v>45323</v>
      </c>
      <c r="D50" s="34">
        <v>19.948526999999999</v>
      </c>
      <c r="E50" s="35" t="e">
        <v>#N/A</v>
      </c>
      <c r="F50" s="36"/>
      <c r="G50" s="36">
        <v>19.948526999999999</v>
      </c>
      <c r="H50" s="37"/>
    </row>
    <row r="51" spans="2:8" x14ac:dyDescent="0.25">
      <c r="B51" s="32">
        <f t="shared" si="1"/>
        <v>2024</v>
      </c>
      <c r="C51" s="33">
        <v>45352</v>
      </c>
      <c r="D51" s="34">
        <v>19.877115</v>
      </c>
      <c r="E51" s="35" t="e">
        <v>#N/A</v>
      </c>
      <c r="F51" s="36">
        <f t="shared" ref="F51:F58" si="3">AVERAGEIF($B$37:$B$98,B51,$G$37:$G$98)</f>
        <v>20.304031750000004</v>
      </c>
      <c r="G51" s="36">
        <v>19.877115</v>
      </c>
      <c r="H51" s="37"/>
    </row>
    <row r="52" spans="2:8" x14ac:dyDescent="0.25">
      <c r="B52" s="32">
        <f t="shared" si="1"/>
        <v>2024</v>
      </c>
      <c r="C52" s="33">
        <v>45383</v>
      </c>
      <c r="D52" s="34">
        <v>20.008413999999998</v>
      </c>
      <c r="E52" s="35" t="e">
        <v>#N/A</v>
      </c>
      <c r="F52" s="36">
        <f t="shared" si="3"/>
        <v>20.304031750000004</v>
      </c>
      <c r="G52" s="36">
        <v>20.008413999999998</v>
      </c>
      <c r="H52" s="37"/>
    </row>
    <row r="53" spans="2:8" x14ac:dyDescent="0.25">
      <c r="B53" s="32">
        <f t="shared" si="1"/>
        <v>2024</v>
      </c>
      <c r="C53" s="33">
        <v>45413</v>
      </c>
      <c r="D53" s="34">
        <v>20.800183000000001</v>
      </c>
      <c r="E53" s="35" t="e">
        <v>#N/A</v>
      </c>
      <c r="F53" s="36">
        <f t="shared" si="3"/>
        <v>20.304031750000004</v>
      </c>
      <c r="G53" s="36">
        <v>20.800183000000001</v>
      </c>
      <c r="H53" s="37"/>
    </row>
    <row r="54" spans="2:8" x14ac:dyDescent="0.25">
      <c r="B54" s="32">
        <f t="shared" si="1"/>
        <v>2024</v>
      </c>
      <c r="C54" s="33">
        <v>45444</v>
      </c>
      <c r="D54" s="34">
        <v>20.249020999999999</v>
      </c>
      <c r="E54" s="35" t="e">
        <v>#N/A</v>
      </c>
      <c r="F54" s="36">
        <f t="shared" si="3"/>
        <v>20.304031750000004</v>
      </c>
      <c r="G54" s="36">
        <v>20.249020999999999</v>
      </c>
      <c r="H54" s="37"/>
    </row>
    <row r="55" spans="2:8" x14ac:dyDescent="0.25">
      <c r="B55" s="32">
        <f t="shared" si="1"/>
        <v>2024</v>
      </c>
      <c r="C55" s="33">
        <v>45474</v>
      </c>
      <c r="D55" s="34">
        <v>20.482396000000001</v>
      </c>
      <c r="E55" s="35" t="e">
        <v>#N/A</v>
      </c>
      <c r="F55" s="36">
        <f t="shared" si="3"/>
        <v>20.304031750000004</v>
      </c>
      <c r="G55" s="36">
        <v>20.482396000000001</v>
      </c>
      <c r="H55" s="37"/>
    </row>
    <row r="56" spans="2:8" x14ac:dyDescent="0.25">
      <c r="B56" s="32">
        <f t="shared" si="1"/>
        <v>2024</v>
      </c>
      <c r="C56" s="33">
        <v>45505</v>
      </c>
      <c r="D56" s="34">
        <v>20.710635</v>
      </c>
      <c r="E56" s="35" t="e">
        <v>#N/A</v>
      </c>
      <c r="F56" s="36">
        <f t="shared" si="3"/>
        <v>20.304031750000004</v>
      </c>
      <c r="G56" s="36">
        <v>20.710635</v>
      </c>
      <c r="H56" s="37"/>
    </row>
    <row r="57" spans="2:8" x14ac:dyDescent="0.25">
      <c r="B57" s="32">
        <f t="shared" si="1"/>
        <v>2024</v>
      </c>
      <c r="C57" s="33">
        <v>45536</v>
      </c>
      <c r="D57" s="34">
        <v>20.308129000000001</v>
      </c>
      <c r="E57" s="35" t="e">
        <v>#N/A</v>
      </c>
      <c r="F57" s="36">
        <f t="shared" si="3"/>
        <v>20.304031750000004</v>
      </c>
      <c r="G57" s="36">
        <v>20.308129000000001</v>
      </c>
      <c r="H57" s="37"/>
    </row>
    <row r="58" spans="2:8" x14ac:dyDescent="0.25">
      <c r="B58" s="32">
        <f t="shared" si="1"/>
        <v>2024</v>
      </c>
      <c r="C58" s="33">
        <v>45566</v>
      </c>
      <c r="D58" s="34">
        <v>21.009778000000001</v>
      </c>
      <c r="E58" s="35" t="e">
        <v>#N/A</v>
      </c>
      <c r="F58" s="36">
        <f t="shared" si="3"/>
        <v>20.304031750000004</v>
      </c>
      <c r="G58" s="36">
        <v>21.009778000000001</v>
      </c>
      <c r="H58" s="37"/>
    </row>
    <row r="59" spans="2:8" x14ac:dyDescent="0.25">
      <c r="B59" s="32">
        <f t="shared" si="1"/>
        <v>2024</v>
      </c>
      <c r="C59" s="33">
        <v>45597</v>
      </c>
      <c r="D59" s="34">
        <v>20.234642000000001</v>
      </c>
      <c r="E59" s="35" t="e">
        <v>#N/A</v>
      </c>
      <c r="F59" s="36"/>
      <c r="G59" s="36">
        <v>20.234642000000001</v>
      </c>
      <c r="H59" s="37"/>
    </row>
    <row r="60" spans="2:8" x14ac:dyDescent="0.25">
      <c r="B60" s="32">
        <f t="shared" si="1"/>
        <v>2024</v>
      </c>
      <c r="C60" s="33">
        <v>45627</v>
      </c>
      <c r="D60" s="34">
        <v>20.432569000000001</v>
      </c>
      <c r="E60" s="35" t="e">
        <v>#N/A</v>
      </c>
      <c r="F60" s="36"/>
      <c r="G60" s="36">
        <v>20.432569000000001</v>
      </c>
      <c r="H60" s="37"/>
    </row>
    <row r="61" spans="2:8" x14ac:dyDescent="0.25">
      <c r="B61" s="32">
        <f t="shared" si="1"/>
        <v>2025</v>
      </c>
      <c r="C61" s="33">
        <v>45658</v>
      </c>
      <c r="D61" s="34">
        <v>20.735623</v>
      </c>
      <c r="E61" s="35" t="e">
        <v>#N/A</v>
      </c>
      <c r="F61" s="36"/>
      <c r="G61" s="36">
        <v>20.735623</v>
      </c>
      <c r="H61" s="37"/>
    </row>
    <row r="62" spans="2:8" x14ac:dyDescent="0.25">
      <c r="B62" s="32">
        <f t="shared" si="1"/>
        <v>2025</v>
      </c>
      <c r="C62" s="33">
        <v>45689</v>
      </c>
      <c r="D62" s="34">
        <v>20.159793713999999</v>
      </c>
      <c r="E62" s="35" t="e">
        <v>#N/A</v>
      </c>
      <c r="F62" s="36"/>
      <c r="G62" s="36">
        <v>20.159793713999999</v>
      </c>
      <c r="H62" s="37"/>
    </row>
    <row r="63" spans="2:8" x14ac:dyDescent="0.25">
      <c r="B63" s="32">
        <f t="shared" si="1"/>
        <v>2025</v>
      </c>
      <c r="C63" s="33">
        <v>45717</v>
      </c>
      <c r="D63" s="34">
        <v>20.209098458</v>
      </c>
      <c r="E63" s="35">
        <v>20.209098458</v>
      </c>
      <c r="F63" s="36">
        <f t="shared" ref="F63:F70" si="4">AVERAGEIF($B$37:$B$98,B63,$G$37:$G$98)</f>
        <v>20.378843764333332</v>
      </c>
      <c r="G63" s="36">
        <v>20.209098458</v>
      </c>
      <c r="H63" s="37"/>
    </row>
    <row r="64" spans="2:8" x14ac:dyDescent="0.25">
      <c r="B64" s="32">
        <f t="shared" si="1"/>
        <v>2025</v>
      </c>
      <c r="C64" s="33">
        <v>45748</v>
      </c>
      <c r="D64" s="34" t="e">
        <v>#N/A</v>
      </c>
      <c r="E64" s="35">
        <v>20.100829999999998</v>
      </c>
      <c r="F64" s="36">
        <f t="shared" si="4"/>
        <v>20.378843764333332</v>
      </c>
      <c r="G64" s="36">
        <v>20.100829999999998</v>
      </c>
      <c r="H64" s="37"/>
    </row>
    <row r="65" spans="2:8" x14ac:dyDescent="0.25">
      <c r="B65" s="32">
        <f t="shared" si="1"/>
        <v>2025</v>
      </c>
      <c r="C65" s="33">
        <v>45778</v>
      </c>
      <c r="D65" s="34" t="e">
        <v>#N/A</v>
      </c>
      <c r="E65" s="35">
        <v>20.410599999999999</v>
      </c>
      <c r="F65" s="36">
        <f t="shared" si="4"/>
        <v>20.378843764333332</v>
      </c>
      <c r="G65" s="36">
        <v>20.410599999999999</v>
      </c>
      <c r="H65" s="37"/>
    </row>
    <row r="66" spans="2:8" x14ac:dyDescent="0.25">
      <c r="B66" s="32">
        <f t="shared" si="1"/>
        <v>2025</v>
      </c>
      <c r="C66" s="33">
        <v>45809</v>
      </c>
      <c r="D66" s="34" t="e">
        <v>#N/A</v>
      </c>
      <c r="E66" s="35">
        <v>20.581810000000001</v>
      </c>
      <c r="F66" s="36">
        <f t="shared" si="4"/>
        <v>20.378843764333332</v>
      </c>
      <c r="G66" s="36">
        <v>20.581810000000001</v>
      </c>
      <c r="H66" s="37"/>
    </row>
    <row r="67" spans="2:8" x14ac:dyDescent="0.25">
      <c r="B67" s="32">
        <f t="shared" si="1"/>
        <v>2025</v>
      </c>
      <c r="C67" s="33">
        <v>45839</v>
      </c>
      <c r="D67" s="34" t="e">
        <v>#N/A</v>
      </c>
      <c r="E67" s="35">
        <v>20.500039999999998</v>
      </c>
      <c r="F67" s="36">
        <f t="shared" si="4"/>
        <v>20.378843764333332</v>
      </c>
      <c r="G67" s="36">
        <v>20.500039999999998</v>
      </c>
      <c r="H67" s="37"/>
    </row>
    <row r="68" spans="2:8" x14ac:dyDescent="0.25">
      <c r="B68" s="32">
        <f t="shared" si="1"/>
        <v>2025</v>
      </c>
      <c r="C68" s="33">
        <v>45870</v>
      </c>
      <c r="D68" s="34" t="e">
        <v>#N/A</v>
      </c>
      <c r="E68" s="35">
        <v>20.661210000000001</v>
      </c>
      <c r="F68" s="36">
        <f t="shared" si="4"/>
        <v>20.378843764333332</v>
      </c>
      <c r="G68" s="36">
        <v>20.661210000000001</v>
      </c>
      <c r="H68" s="37"/>
    </row>
    <row r="69" spans="2:8" x14ac:dyDescent="0.25">
      <c r="B69" s="32">
        <f t="shared" si="1"/>
        <v>2025</v>
      </c>
      <c r="C69" s="33">
        <v>45901</v>
      </c>
      <c r="D69" s="34" t="e">
        <v>#N/A</v>
      </c>
      <c r="E69" s="35">
        <v>20.258590000000002</v>
      </c>
      <c r="F69" s="36">
        <f t="shared" si="4"/>
        <v>20.378843764333332</v>
      </c>
      <c r="G69" s="36">
        <v>20.258590000000002</v>
      </c>
      <c r="H69" s="37"/>
    </row>
    <row r="70" spans="2:8" x14ac:dyDescent="0.25">
      <c r="B70" s="32">
        <f t="shared" si="1"/>
        <v>2025</v>
      </c>
      <c r="C70" s="33">
        <v>45931</v>
      </c>
      <c r="D70" s="34" t="e">
        <v>#N/A</v>
      </c>
      <c r="E70" s="35">
        <v>20.527270000000001</v>
      </c>
      <c r="F70" s="36">
        <f t="shared" si="4"/>
        <v>20.378843764333332</v>
      </c>
      <c r="G70" s="36">
        <v>20.527270000000001</v>
      </c>
      <c r="H70" s="37"/>
    </row>
    <row r="71" spans="2:8" x14ac:dyDescent="0.25">
      <c r="B71" s="32">
        <f t="shared" si="1"/>
        <v>2025</v>
      </c>
      <c r="C71" s="33">
        <v>45962</v>
      </c>
      <c r="D71" s="34" t="e">
        <v>#N/A</v>
      </c>
      <c r="E71" s="35">
        <v>20.195239999999998</v>
      </c>
      <c r="F71" s="36"/>
      <c r="G71" s="36">
        <v>20.195239999999998</v>
      </c>
      <c r="H71" s="37"/>
    </row>
    <row r="72" spans="2:8" x14ac:dyDescent="0.25">
      <c r="B72" s="32">
        <f t="shared" si="1"/>
        <v>2025</v>
      </c>
      <c r="C72" s="33">
        <v>45992</v>
      </c>
      <c r="D72" s="34" t="e">
        <v>#N/A</v>
      </c>
      <c r="E72" s="35">
        <v>20.206019999999999</v>
      </c>
      <c r="F72" s="36"/>
      <c r="G72" s="36">
        <v>20.206019999999999</v>
      </c>
      <c r="H72" s="37"/>
    </row>
    <row r="73" spans="2:8" x14ac:dyDescent="0.25">
      <c r="B73" s="32">
        <f t="shared" si="1"/>
        <v>2026</v>
      </c>
      <c r="C73" s="33">
        <v>46023</v>
      </c>
      <c r="D73" s="34" t="e">
        <v>#N/A</v>
      </c>
      <c r="E73" s="35">
        <v>19.87584</v>
      </c>
      <c r="F73" s="36"/>
      <c r="G73" s="36">
        <v>19.87584</v>
      </c>
      <c r="H73" s="37"/>
    </row>
    <row r="74" spans="2:8" x14ac:dyDescent="0.25">
      <c r="B74" s="32">
        <f t="shared" si="1"/>
        <v>2026</v>
      </c>
      <c r="C74" s="33">
        <v>46054</v>
      </c>
      <c r="D74" s="34" t="e">
        <v>#N/A</v>
      </c>
      <c r="E74" s="35">
        <v>20.242149999999999</v>
      </c>
      <c r="F74" s="36"/>
      <c r="G74" s="36">
        <v>20.242149999999999</v>
      </c>
      <c r="H74" s="37"/>
    </row>
    <row r="75" spans="2:8" x14ac:dyDescent="0.25">
      <c r="B75" s="32">
        <f t="shared" si="1"/>
        <v>2026</v>
      </c>
      <c r="C75" s="33">
        <v>46082</v>
      </c>
      <c r="D75" s="34" t="e">
        <v>#N/A</v>
      </c>
      <c r="E75" s="35">
        <v>20.433589999999999</v>
      </c>
      <c r="F75" s="36">
        <f t="shared" ref="F75:F82" si="5">AVERAGEIF($B$37:$B$98,B75,$G$37:$G$98)</f>
        <v>20.490895833333333</v>
      </c>
      <c r="G75" s="36">
        <v>20.433589999999999</v>
      </c>
      <c r="H75" s="37"/>
    </row>
    <row r="76" spans="2:8" x14ac:dyDescent="0.25">
      <c r="B76" s="32">
        <f t="shared" si="1"/>
        <v>2026</v>
      </c>
      <c r="C76" s="33">
        <v>46113</v>
      </c>
      <c r="D76" s="34" t="e">
        <v>#N/A</v>
      </c>
      <c r="E76" s="35">
        <v>20.334949999999999</v>
      </c>
      <c r="F76" s="36">
        <f t="shared" si="5"/>
        <v>20.490895833333333</v>
      </c>
      <c r="G76" s="36">
        <v>20.334949999999999</v>
      </c>
      <c r="H76" s="37"/>
    </row>
    <row r="77" spans="2:8" x14ac:dyDescent="0.25">
      <c r="B77" s="32">
        <f t="shared" si="1"/>
        <v>2026</v>
      </c>
      <c r="C77" s="33">
        <v>46143</v>
      </c>
      <c r="D77" s="34" t="e">
        <v>#N/A</v>
      </c>
      <c r="E77" s="35">
        <v>20.51229</v>
      </c>
      <c r="F77" s="36">
        <f t="shared" si="5"/>
        <v>20.490895833333333</v>
      </c>
      <c r="G77" s="36">
        <v>20.51229</v>
      </c>
      <c r="H77" s="37"/>
    </row>
    <row r="78" spans="2:8" x14ac:dyDescent="0.25">
      <c r="B78" s="32">
        <f t="shared" si="1"/>
        <v>2026</v>
      </c>
      <c r="C78" s="33">
        <v>46174</v>
      </c>
      <c r="D78" s="34" t="e">
        <v>#N/A</v>
      </c>
      <c r="E78" s="35">
        <v>20.86711</v>
      </c>
      <c r="F78" s="36">
        <f t="shared" si="5"/>
        <v>20.490895833333333</v>
      </c>
      <c r="G78" s="36">
        <v>20.86711</v>
      </c>
      <c r="H78" s="37"/>
    </row>
    <row r="79" spans="2:8" x14ac:dyDescent="0.25">
      <c r="B79" s="32">
        <f t="shared" si="1"/>
        <v>2026</v>
      </c>
      <c r="C79" s="33">
        <v>46204</v>
      </c>
      <c r="D79" s="34" t="e">
        <v>#N/A</v>
      </c>
      <c r="E79" s="35">
        <v>20.784880000000001</v>
      </c>
      <c r="F79" s="36">
        <f t="shared" si="5"/>
        <v>20.490895833333333</v>
      </c>
      <c r="G79" s="36">
        <v>20.784880000000001</v>
      </c>
      <c r="H79" s="37"/>
    </row>
    <row r="80" spans="2:8" x14ac:dyDescent="0.25">
      <c r="B80" s="32">
        <f t="shared" si="1"/>
        <v>2026</v>
      </c>
      <c r="C80" s="33">
        <v>46235</v>
      </c>
      <c r="D80" s="34" t="e">
        <v>#N/A</v>
      </c>
      <c r="E80" s="35">
        <v>20.876359999999998</v>
      </c>
      <c r="F80" s="36">
        <f t="shared" si="5"/>
        <v>20.490895833333333</v>
      </c>
      <c r="G80" s="36">
        <v>20.876359999999998</v>
      </c>
      <c r="H80" s="37"/>
    </row>
    <row r="81" spans="2:8" x14ac:dyDescent="0.25">
      <c r="B81" s="32">
        <f t="shared" si="1"/>
        <v>2026</v>
      </c>
      <c r="C81" s="33">
        <v>46266</v>
      </c>
      <c r="D81" s="34" t="e">
        <v>#N/A</v>
      </c>
      <c r="E81" s="35">
        <v>20.40025</v>
      </c>
      <c r="F81" s="36">
        <f t="shared" si="5"/>
        <v>20.490895833333333</v>
      </c>
      <c r="G81" s="36">
        <v>20.40025</v>
      </c>
      <c r="H81" s="37"/>
    </row>
    <row r="82" spans="2:8" x14ac:dyDescent="0.25">
      <c r="B82" s="32">
        <f t="shared" si="1"/>
        <v>2026</v>
      </c>
      <c r="C82" s="33">
        <v>46296</v>
      </c>
      <c r="D82" s="34" t="e">
        <v>#N/A</v>
      </c>
      <c r="E82" s="35">
        <v>20.63823</v>
      </c>
      <c r="F82" s="36">
        <f t="shared" si="5"/>
        <v>20.490895833333333</v>
      </c>
      <c r="G82" s="36">
        <v>20.63823</v>
      </c>
      <c r="H82" s="37"/>
    </row>
    <row r="83" spans="2:8" x14ac:dyDescent="0.25">
      <c r="B83" s="32">
        <f t="shared" si="1"/>
        <v>2026</v>
      </c>
      <c r="C83" s="33">
        <v>46327</v>
      </c>
      <c r="D83" s="34" t="e">
        <v>#N/A</v>
      </c>
      <c r="E83" s="35">
        <v>20.482320000000001</v>
      </c>
      <c r="F83" s="36"/>
      <c r="G83" s="36">
        <v>20.482320000000001</v>
      </c>
      <c r="H83" s="37"/>
    </row>
    <row r="84" spans="2:8" x14ac:dyDescent="0.25">
      <c r="B84" s="32">
        <f t="shared" si="1"/>
        <v>2026</v>
      </c>
      <c r="C84" s="33">
        <v>46357</v>
      </c>
      <c r="D84" s="34" t="e">
        <v>#N/A</v>
      </c>
      <c r="E84" s="35">
        <v>20.442779999999999</v>
      </c>
      <c r="F84" s="36"/>
      <c r="G84" s="36">
        <v>20.442779999999999</v>
      </c>
      <c r="H84" s="37"/>
    </row>
    <row r="85" spans="2:8" x14ac:dyDescent="0.25">
      <c r="C85" s="38"/>
      <c r="E85" s="39"/>
      <c r="G85" s="39"/>
      <c r="H85" s="37"/>
    </row>
    <row r="86" spans="2:8" x14ac:dyDescent="0.25">
      <c r="C86" s="38"/>
      <c r="E86" s="39"/>
      <c r="G86" s="39"/>
      <c r="H86" s="37"/>
    </row>
    <row r="87" spans="2:8" x14ac:dyDescent="0.25">
      <c r="C87" s="38"/>
      <c r="E87" s="39"/>
      <c r="G87" s="39"/>
      <c r="H87" s="37"/>
    </row>
    <row r="88" spans="2:8" x14ac:dyDescent="0.25">
      <c r="C88" s="38"/>
      <c r="E88" s="39"/>
      <c r="G88" s="39"/>
      <c r="H88" s="37"/>
    </row>
    <row r="89" spans="2:8" x14ac:dyDescent="0.25">
      <c r="B89" s="40"/>
      <c r="C89" s="40" t="s">
        <v>22</v>
      </c>
      <c r="E89" s="39"/>
      <c r="G89" s="39"/>
      <c r="H89" s="37"/>
    </row>
    <row r="90" spans="2:8" x14ac:dyDescent="0.25">
      <c r="B90" s="16">
        <v>2.5</v>
      </c>
      <c r="C90" s="29">
        <v>-0.4</v>
      </c>
      <c r="E90" s="39"/>
      <c r="G90" s="39"/>
      <c r="H90" s="37"/>
    </row>
    <row r="91" spans="2:8" x14ac:dyDescent="0.25">
      <c r="B91" s="16">
        <v>2.5</v>
      </c>
      <c r="C91" s="29">
        <v>1.2</v>
      </c>
      <c r="E91" s="39"/>
      <c r="G91" s="39"/>
      <c r="H91" s="37"/>
    </row>
    <row r="92" spans="2:8" x14ac:dyDescent="0.25">
      <c r="C92" s="38"/>
      <c r="E92" s="39"/>
      <c r="G92" s="39"/>
      <c r="H92" s="37"/>
    </row>
    <row r="93" spans="2:8" x14ac:dyDescent="0.25">
      <c r="C93" s="38"/>
      <c r="E93" s="39"/>
      <c r="G93" s="39"/>
      <c r="H93" s="37"/>
    </row>
    <row r="94" spans="2:8" x14ac:dyDescent="0.25">
      <c r="C94" s="38"/>
      <c r="E94" s="39"/>
      <c r="G94" s="39"/>
      <c r="H94" s="37"/>
    </row>
    <row r="95" spans="2:8" x14ac:dyDescent="0.25">
      <c r="C95" s="38"/>
      <c r="E95" s="39"/>
      <c r="G95" s="39"/>
      <c r="H95" s="37"/>
    </row>
    <row r="96" spans="2:8" x14ac:dyDescent="0.25">
      <c r="C96" s="38"/>
      <c r="E96" s="39"/>
      <c r="G96" s="39"/>
      <c r="H96" s="37"/>
    </row>
    <row r="97" spans="3:8" x14ac:dyDescent="0.25">
      <c r="C97" s="38"/>
      <c r="E97" s="39"/>
      <c r="G97" s="39"/>
      <c r="H97" s="37"/>
    </row>
    <row r="98" spans="3:8" x14ac:dyDescent="0.25">
      <c r="C98" s="38"/>
      <c r="E98" s="39"/>
      <c r="G98" s="39"/>
      <c r="H98" s="37"/>
    </row>
    <row r="99" spans="3:8" x14ac:dyDescent="0.25">
      <c r="G99" s="39"/>
      <c r="H99" s="37"/>
    </row>
    <row r="100" spans="3:8" x14ac:dyDescent="0.25">
      <c r="G100" s="39"/>
      <c r="H100" s="37"/>
    </row>
    <row r="101" spans="3:8" x14ac:dyDescent="0.25">
      <c r="G101" s="39"/>
      <c r="H101" s="37"/>
    </row>
    <row r="102" spans="3:8" x14ac:dyDescent="0.25">
      <c r="G102" s="39"/>
      <c r="H102" s="37"/>
    </row>
    <row r="103" spans="3:8" x14ac:dyDescent="0.25">
      <c r="G103" s="39"/>
      <c r="H103" s="37"/>
    </row>
    <row r="104" spans="3:8" x14ac:dyDescent="0.25">
      <c r="G104" s="39"/>
      <c r="H104" s="37"/>
    </row>
    <row r="105" spans="3:8" x14ac:dyDescent="0.25">
      <c r="G105" s="39"/>
      <c r="H105" s="37"/>
    </row>
    <row r="106" spans="3:8" x14ac:dyDescent="0.25">
      <c r="G106" s="39"/>
      <c r="H106" s="37"/>
    </row>
    <row r="107" spans="3:8" x14ac:dyDescent="0.25">
      <c r="G107" s="39"/>
      <c r="H107" s="37"/>
    </row>
    <row r="108" spans="3:8" x14ac:dyDescent="0.25">
      <c r="G108" s="39"/>
    </row>
    <row r="109" spans="3:8" x14ac:dyDescent="0.25">
      <c r="G109" s="39"/>
    </row>
    <row r="110" spans="3:8" x14ac:dyDescent="0.25">
      <c r="G110" s="39"/>
    </row>
    <row r="111" spans="3:8" x14ac:dyDescent="0.25">
      <c r="G111" s="39"/>
    </row>
    <row r="112" spans="3:8" x14ac:dyDescent="0.25">
      <c r="G112" s="39"/>
    </row>
    <row r="113" spans="7:7" x14ac:dyDescent="0.25">
      <c r="G113" s="39"/>
    </row>
    <row r="114" spans="7:7" x14ac:dyDescent="0.25">
      <c r="G114" s="39"/>
    </row>
    <row r="115" spans="7:7" x14ac:dyDescent="0.25">
      <c r="G115" s="39"/>
    </row>
    <row r="116" spans="7:7" x14ac:dyDescent="0.25">
      <c r="G116" s="39"/>
    </row>
    <row r="117" spans="7:7" x14ac:dyDescent="0.25">
      <c r="G117" s="39"/>
    </row>
    <row r="118" spans="7:7" x14ac:dyDescent="0.25">
      <c r="G118" s="39"/>
    </row>
    <row r="119" spans="7:7" x14ac:dyDescent="0.25">
      <c r="G119" s="39"/>
    </row>
    <row r="120" spans="7:7" x14ac:dyDescent="0.25">
      <c r="G120" s="39"/>
    </row>
    <row r="121" spans="7:7" x14ac:dyDescent="0.25">
      <c r="G121" s="39"/>
    </row>
    <row r="122" spans="7:7" x14ac:dyDescent="0.25">
      <c r="G122" s="39"/>
    </row>
    <row r="123" spans="7:7" x14ac:dyDescent="0.25">
      <c r="G123" s="39"/>
    </row>
    <row r="124" spans="7:7" x14ac:dyDescent="0.25">
      <c r="G124" s="39"/>
    </row>
    <row r="125" spans="7:7" x14ac:dyDescent="0.25">
      <c r="G125" s="39"/>
    </row>
    <row r="126" spans="7:7" x14ac:dyDescent="0.25">
      <c r="G126" s="39"/>
    </row>
    <row r="127" spans="7:7" x14ac:dyDescent="0.25">
      <c r="G127" s="39"/>
    </row>
    <row r="128" spans="7:7" x14ac:dyDescent="0.25">
      <c r="G128" s="39"/>
    </row>
    <row r="129" spans="7:7" x14ac:dyDescent="0.25">
      <c r="G129" s="39"/>
    </row>
    <row r="130" spans="7:7" x14ac:dyDescent="0.25">
      <c r="G130" s="39"/>
    </row>
    <row r="131" spans="7:7" x14ac:dyDescent="0.25">
      <c r="G131" s="39"/>
    </row>
    <row r="132" spans="7:7" x14ac:dyDescent="0.25">
      <c r="G132" s="39"/>
    </row>
  </sheetData>
  <mergeCells count="2">
    <mergeCell ref="D24:H24"/>
    <mergeCell ref="J24:M24"/>
  </mergeCells>
  <conditionalFormatting sqref="D37:E84">
    <cfRule type="expression" dxfId="0" priority="1" stopIfTrue="1">
      <formula>ISNA(D37)</formula>
    </cfRule>
  </conditionalFormatting>
  <pageMargins left="0.7" right="0.7" top="0.75" bottom="0.75" header="0.3" footer="0.3"/>
  <pageSetup orientation="landscape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Burdette, Dann (CONTR)</dc:creator>
  <cp:lastModifiedBy>Burdette, Dann (CONTR)</cp:lastModifiedBy>
  <dcterms:created xsi:type="dcterms:W3CDTF">2025-04-09T19:07:21Z</dcterms:created>
  <dcterms:modified xsi:type="dcterms:W3CDTF">2025-04-09T19:07:25Z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{000F1280-D415-44B0-AB8A-B91BED72D4EC}</vt:lpwstr>
  </property>
</Properties>
</file>