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A:\Sep26\"/>
    </mc:Choice>
  </mc:AlternateContent>
  <xr:revisionPtr revIDLastSave="0" documentId="13_ncr:1_{4F7C9B29-3DE8-437D-976F-B6AC7ABB2FAC}" xr6:coauthVersionLast="47" xr6:coauthVersionMax="47" xr10:uidLastSave="{00000000-0000-0000-0000-000000000000}"/>
  <bookViews>
    <workbookView xWindow="-108" yWindow="-108" windowWidth="23256" windowHeight="13896" tabRatio="824" activeTab="1" xr2:uid="{00000000-000D-0000-FFFF-FFFF00000000}"/>
  </bookViews>
  <sheets>
    <sheet name="Dates" sheetId="33" r:id="rId1"/>
    <sheet name="Contents" sheetId="41" r:id="rId2"/>
    <sheet name="1tab" sheetId="47" r:id="rId3"/>
    <sheet name="2tab" sheetId="14" r:id="rId4"/>
    <sheet name="3atab" sheetId="39" r:id="rId5"/>
    <sheet name="3btab" sheetId="38" r:id="rId6"/>
    <sheet name="3ctab" sheetId="40" r:id="rId7"/>
    <sheet name="3dtab" sheetId="42" r:id="rId8"/>
    <sheet name="3etab" sheetId="49" r:id="rId9"/>
    <sheet name="4atab" sheetId="13" r:id="rId10"/>
    <sheet name="4btab" sheetId="35" r:id="rId11"/>
    <sheet name="4ctab" sheetId="30" r:id="rId12"/>
    <sheet name="4dtab" sheetId="52" r:id="rId13"/>
    <sheet name="5atab" sheetId="15" r:id="rId14"/>
    <sheet name="5btab" sheetId="26" r:id="rId15"/>
    <sheet name="6tab" sheetId="20" r:id="rId16"/>
    <sheet name="7atab" sheetId="18" r:id="rId17"/>
    <sheet name="7btab" sheetId="25" r:id="rId18"/>
    <sheet name="7ctab" sheetId="24" r:id="rId19"/>
    <sheet name="7d(1)tab" sheetId="43" r:id="rId20"/>
    <sheet name="7d(2)tab" sheetId="44" r:id="rId21"/>
    <sheet name="7etab" sheetId="48" r:id="rId22"/>
    <sheet name="8tab" sheetId="45" r:id="rId23"/>
    <sheet name="9atab" sheetId="17" r:id="rId24"/>
    <sheet name="9btab" sheetId="31" r:id="rId25"/>
    <sheet name="9ctab" sheetId="37" r:id="rId26"/>
    <sheet name="10atab" sheetId="50" r:id="rId27"/>
    <sheet name="10btab" sheetId="51" r:id="rId28"/>
  </sheets>
  <definedNames>
    <definedName name="_Order1" hidden="1">255</definedName>
    <definedName name="_Order2" hidden="1">255</definedName>
    <definedName name="_Regression_Int" localSheetId="26" hidden="1">1</definedName>
    <definedName name="_Regression_Int" localSheetId="27" hidden="1">1</definedName>
    <definedName name="_Regression_Int" localSheetId="2" hidden="1">1</definedName>
    <definedName name="_Regression_Int" localSheetId="3" hidden="1">1</definedName>
    <definedName name="_Regression_Int" localSheetId="9" hidden="1">1</definedName>
    <definedName name="_Regression_Int" localSheetId="11"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3" hidden="1">1</definedName>
    <definedName name="_Regression_Int" localSheetId="24" hidden="1">1</definedName>
    <definedName name="HTML_CodePage" hidden="1">1252</definedName>
    <definedName name="HTML_Description" hidden="1">""</definedName>
    <definedName name="HTML_Email" hidden="1">""</definedName>
    <definedName name="HTML_Header" localSheetId="3" hidden="1">"US_PRICE"</definedName>
    <definedName name="HTML_Header" localSheetId="15" hidden="1">"US_COAL"</definedName>
    <definedName name="HTML_Header" hidden="1">""</definedName>
    <definedName name="HTML_LastUpdate" localSheetId="3" hidden="1">"5/28/98"</definedName>
    <definedName name="HTML_LastUpdate" localSheetId="15" hidden="1">"5/15/98"</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localSheetId="3" hidden="1">"H:\PRJ\STEO_NEW\MyHTML.htm"</definedName>
    <definedName name="HTML_PathFile" localSheetId="15" hidden="1">"H:\PRJ\STEO_NEW\9tabb.htm"</definedName>
    <definedName name="HTML_PathFile" hidden="1">"H:\PRJ\STEO_NEW\5TABB.htm"</definedName>
    <definedName name="HTML_Title" localSheetId="3" hidden="1">"us_price"</definedName>
    <definedName name="HTML_Title" localSheetId="15" hidden="1">"Us_coal"</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6">'10atab'!$B$1:$AL$91</definedName>
    <definedName name="_xlnm.Print_Area" localSheetId="27">'10btab'!$B$1:$AL$27</definedName>
    <definedName name="_xlnm.Print_Area" localSheetId="2">'1tab'!$B$1:$AL$68</definedName>
    <definedName name="_xlnm.Print_Area" localSheetId="3">'2tab'!$B$1:$AL$40</definedName>
    <definedName name="_xlnm.Print_Area" localSheetId="4">'3atab'!$B$1:$AL$43</definedName>
    <definedName name="_xlnm.Print_Area" localSheetId="5">'3btab'!$B$1:$AL$44</definedName>
    <definedName name="_xlnm.Print_Area" localSheetId="6">'3ctab'!$B$1:$AL$37</definedName>
    <definedName name="_xlnm.Print_Area" localSheetId="7">'3dtab'!$B$1:$BV$49</definedName>
    <definedName name="_xlnm.Print_Area" localSheetId="8">'3etab'!$B$1:$Q$39</definedName>
    <definedName name="_xlnm.Print_Area" localSheetId="9">'4atab'!$B$1:$AL$66</definedName>
    <definedName name="_xlnm.Print_Area" localSheetId="10">'4btab'!$B$1:$AL$58</definedName>
    <definedName name="_xlnm.Print_Area" localSheetId="11">'4ctab'!$B$1:$AL$23</definedName>
    <definedName name="_xlnm.Print_Area" localSheetId="12">'4dtab'!$B$1:$AL$59</definedName>
    <definedName name="_xlnm.Print_Area" localSheetId="13">'5atab'!$B$1:$AL$46</definedName>
    <definedName name="_xlnm.Print_Area" localSheetId="14">'5btab'!$B$1:$AL$42</definedName>
    <definedName name="_xlnm.Print_Area" localSheetId="15">'6tab'!$B$1:$AL$42</definedName>
    <definedName name="_xlnm.Print_Area" localSheetId="16">'7atab'!$B$1:$AL$57</definedName>
    <definedName name="_xlnm.Print_Area" localSheetId="17">'7btab'!$B$1:$AL$52</definedName>
    <definedName name="_xlnm.Print_Area" localSheetId="18">'7ctab'!$B$1:$AL$51</definedName>
    <definedName name="_xlnm.Print_Area" localSheetId="19">'7d(1)tab'!$B$1:$N$76</definedName>
    <definedName name="_xlnm.Print_Area" localSheetId="20">'7d(2)tab'!$B$1:$N$69</definedName>
    <definedName name="_xlnm.Print_Area" localSheetId="21">'7etab'!$B$1:$B$50</definedName>
    <definedName name="_xlnm.Print_Area" localSheetId="22">'8tab'!$B$1:$N$60</definedName>
    <definedName name="_xlnm.Print_Area" localSheetId="23">'9atab'!$B$1:$AL$57</definedName>
    <definedName name="_xlnm.Print_Area" localSheetId="24">'9btab'!$B$1:$AL$54</definedName>
    <definedName name="_xlnm.Print_Area" localSheetId="25">'9ctab'!$B$1:$AL$51</definedName>
    <definedName name="_xlnm.Print_Area" localSheetId="1">Contents!$A$3:$B$32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5" i="17" l="1"/>
  <c r="AV25" i="17"/>
  <c r="A4" i="52"/>
  <c r="B2" i="52"/>
  <c r="B50" i="48"/>
  <c r="A4" i="51"/>
  <c r="B2" i="51"/>
  <c r="A4" i="50"/>
  <c r="B2" i="50"/>
  <c r="B2" i="49" l="1"/>
  <c r="A4" i="37"/>
  <c r="A4" i="31"/>
  <c r="A4" i="17"/>
  <c r="A4" i="45"/>
  <c r="A4" i="48"/>
  <c r="A4" i="44"/>
  <c r="A4" i="43"/>
  <c r="A4" i="24"/>
  <c r="A4" i="25"/>
  <c r="A4" i="18"/>
  <c r="A4" i="20"/>
  <c r="A4" i="26"/>
  <c r="A4" i="15"/>
  <c r="A4" i="30"/>
  <c r="A4" i="35"/>
  <c r="A4" i="13"/>
  <c r="A4" i="42"/>
  <c r="A4" i="40"/>
  <c r="A4" i="38"/>
  <c r="A4" i="39"/>
  <c r="A4" i="14"/>
  <c r="A4" i="47"/>
  <c r="G2" i="33"/>
  <c r="B69" i="52" s="1"/>
  <c r="B2" i="48"/>
  <c r="B2" i="47"/>
  <c r="D7" i="33"/>
  <c r="D3" i="33"/>
  <c r="B2" i="37"/>
  <c r="B2" i="31"/>
  <c r="B2" i="17"/>
  <c r="B2" i="45"/>
  <c r="B2" i="44"/>
  <c r="B2" i="43"/>
  <c r="B2" i="24"/>
  <c r="B2" i="25"/>
  <c r="B2" i="18"/>
  <c r="B2" i="20"/>
  <c r="B2" i="26"/>
  <c r="B2" i="15"/>
  <c r="B2" i="30"/>
  <c r="B2" i="35"/>
  <c r="B2" i="13"/>
  <c r="B2" i="42"/>
  <c r="B2" i="40"/>
  <c r="B2" i="38"/>
  <c r="B2" i="39"/>
  <c r="B2" i="14"/>
  <c r="B6" i="41"/>
  <c r="C3" i="42" l="1"/>
  <c r="O3" i="42" s="1"/>
  <c r="AA3" i="42" s="1"/>
  <c r="AM3" i="42" s="1"/>
  <c r="AY3" i="42" s="1"/>
  <c r="BK3" i="42" s="1"/>
  <c r="C3" i="52"/>
  <c r="O3" i="52" s="1"/>
  <c r="AA3" i="52" s="1"/>
  <c r="AM3" i="52" s="1"/>
  <c r="AY3" i="52" s="1"/>
  <c r="BK3" i="52" s="1"/>
  <c r="B30" i="51"/>
  <c r="B77" i="43"/>
  <c r="B45" i="14"/>
  <c r="B97" i="50"/>
  <c r="B54" i="24"/>
  <c r="B76" i="47"/>
  <c r="B48" i="38"/>
  <c r="B53" i="37"/>
  <c r="B55" i="25"/>
  <c r="B56" i="31"/>
  <c r="B64" i="18"/>
  <c r="B48" i="20"/>
  <c r="B69" i="17"/>
  <c r="B55" i="45"/>
  <c r="B55" i="42"/>
  <c r="B45" i="48"/>
  <c r="B42" i="40"/>
  <c r="B71" i="44"/>
  <c r="C3" i="26"/>
  <c r="O3" i="26" s="1"/>
  <c r="AA3" i="26" s="1"/>
  <c r="AM3" i="26" s="1"/>
  <c r="AY3" i="26" s="1"/>
  <c r="BK3" i="26" s="1"/>
  <c r="D5" i="33"/>
  <c r="C11" i="33" s="1"/>
  <c r="C3" i="48"/>
  <c r="O3" i="48" s="1"/>
  <c r="AA3" i="48" s="1"/>
  <c r="AM3" i="48" s="1"/>
  <c r="AY3" i="48" s="1"/>
  <c r="BK3" i="48" s="1"/>
  <c r="C3" i="45"/>
  <c r="O3" i="45" s="1"/>
  <c r="AA3" i="45" s="1"/>
  <c r="AM3" i="45" s="1"/>
  <c r="AY3" i="45" s="1"/>
  <c r="BK3" i="45" s="1"/>
  <c r="C3" i="18"/>
  <c r="O3" i="18" s="1"/>
  <c r="AA3" i="18" s="1"/>
  <c r="AM3" i="18" s="1"/>
  <c r="AY3" i="18" s="1"/>
  <c r="BK3" i="18" s="1"/>
  <c r="C3" i="43"/>
  <c r="O3" i="43" s="1"/>
  <c r="AA3" i="43" s="1"/>
  <c r="AM3" i="43" s="1"/>
  <c r="AY3" i="43" s="1"/>
  <c r="BK3" i="43" s="1"/>
  <c r="C3" i="37"/>
  <c r="O3" i="37" s="1"/>
  <c r="AA3" i="37" s="1"/>
  <c r="AM3" i="37" s="1"/>
  <c r="AY3" i="37" s="1"/>
  <c r="BK3" i="37" s="1"/>
  <c r="C3" i="47"/>
  <c r="O3" i="47" s="1"/>
  <c r="AA3" i="47" s="1"/>
  <c r="AM3" i="47" s="1"/>
  <c r="AY3" i="47" s="1"/>
  <c r="BK3" i="47" s="1"/>
  <c r="C3" i="25"/>
  <c r="O3" i="25" s="1"/>
  <c r="AA3" i="25" s="1"/>
  <c r="AM3" i="25" s="1"/>
  <c r="AY3" i="25" s="1"/>
  <c r="BK3" i="25" s="1"/>
  <c r="C3" i="20"/>
  <c r="O3" i="20" s="1"/>
  <c r="AA3" i="20" s="1"/>
  <c r="AM3" i="20" s="1"/>
  <c r="AY3" i="20" s="1"/>
  <c r="BK3" i="20" s="1"/>
  <c r="C3" i="30"/>
  <c r="O3" i="30" s="1"/>
  <c r="AA3" i="30" s="1"/>
  <c r="AM3" i="30" s="1"/>
  <c r="AY3" i="30" s="1"/>
  <c r="BK3" i="30" s="1"/>
  <c r="C3" i="35"/>
  <c r="O3" i="35" s="1"/>
  <c r="AA3" i="35" s="1"/>
  <c r="AM3" i="35" s="1"/>
  <c r="AY3" i="35" s="1"/>
  <c r="BK3" i="35" s="1"/>
  <c r="C3" i="17"/>
  <c r="O3" i="17" s="1"/>
  <c r="AA3" i="17" s="1"/>
  <c r="AM3" i="17" s="1"/>
  <c r="AY3" i="17" s="1"/>
  <c r="BK3" i="17" s="1"/>
  <c r="C3" i="14"/>
  <c r="O3" i="14" s="1"/>
  <c r="AA3" i="14" s="1"/>
  <c r="AM3" i="14" s="1"/>
  <c r="AY3" i="14" s="1"/>
  <c r="BK3" i="14" s="1"/>
  <c r="C3" i="39"/>
  <c r="O3" i="39" s="1"/>
  <c r="AA3" i="39" s="1"/>
  <c r="AM3" i="39" s="1"/>
  <c r="AY3" i="39" s="1"/>
  <c r="BK3" i="39" s="1"/>
  <c r="C3" i="40"/>
  <c r="O3" i="40" s="1"/>
  <c r="AA3" i="40" s="1"/>
  <c r="AM3" i="40" s="1"/>
  <c r="AY3" i="40" s="1"/>
  <c r="BK3" i="40" s="1"/>
  <c r="C3" i="24"/>
  <c r="O3" i="24" s="1"/>
  <c r="AA3" i="24" s="1"/>
  <c r="AM3" i="24" s="1"/>
  <c r="AY3" i="24" s="1"/>
  <c r="BK3" i="24" s="1"/>
  <c r="C3" i="31"/>
  <c r="O3" i="31" s="1"/>
  <c r="AA3" i="31" s="1"/>
  <c r="AM3" i="31" s="1"/>
  <c r="AY3" i="31" s="1"/>
  <c r="BK3" i="31" s="1"/>
  <c r="C3" i="13"/>
  <c r="O3" i="13" s="1"/>
  <c r="AA3" i="13" s="1"/>
  <c r="AM3" i="13" s="1"/>
  <c r="AY3" i="13" s="1"/>
  <c r="BK3" i="13" s="1"/>
  <c r="C3" i="38"/>
  <c r="O3" i="38" s="1"/>
  <c r="AA3" i="38" s="1"/>
  <c r="AM3" i="38" s="1"/>
  <c r="AY3" i="38" s="1"/>
  <c r="BK3" i="38" s="1"/>
  <c r="B61" i="35"/>
  <c r="B77" i="13"/>
  <c r="B45" i="26"/>
  <c r="B54" i="15"/>
  <c r="B27" i="30"/>
  <c r="C3" i="49"/>
  <c r="O3" i="49" s="1"/>
  <c r="AA3" i="49" s="1"/>
  <c r="AM3" i="49" s="1"/>
  <c r="AY3" i="49" s="1"/>
  <c r="BK3" i="49" s="1"/>
  <c r="C3" i="51"/>
  <c r="O3" i="51" s="1"/>
  <c r="AA3" i="51" s="1"/>
  <c r="AM3" i="51" s="1"/>
  <c r="AY3" i="51" s="1"/>
  <c r="BK3" i="51" s="1"/>
  <c r="C3" i="50"/>
  <c r="O3" i="50" s="1"/>
  <c r="AA3" i="50" s="1"/>
  <c r="AM3" i="50" s="1"/>
  <c r="AY3" i="50" s="1"/>
  <c r="BK3" i="50" s="1"/>
  <c r="C3" i="15"/>
  <c r="O3" i="15" s="1"/>
  <c r="AA3" i="15" s="1"/>
  <c r="AM3" i="15" s="1"/>
  <c r="AY3" i="15" s="1"/>
  <c r="BK3" i="15" s="1"/>
  <c r="B49" i="39"/>
  <c r="B35" i="49"/>
  <c r="C3" i="44"/>
  <c r="O3" i="44" s="1"/>
  <c r="AA3" i="44" s="1"/>
  <c r="AM3" i="44" s="1"/>
  <c r="AY3" i="44" s="1"/>
  <c r="BK3" i="44" s="1"/>
  <c r="D11" i="33" l="1"/>
  <c r="O11" i="33"/>
  <c r="C13" i="33"/>
  <c r="D13" i="33" l="1"/>
  <c r="E11" i="33"/>
  <c r="P11" i="33"/>
  <c r="O13" i="33"/>
  <c r="AA11" i="33"/>
  <c r="E13" i="33" l="1"/>
  <c r="F11" i="33"/>
  <c r="Q11" i="33"/>
  <c r="P13" i="33"/>
  <c r="AA13" i="33"/>
  <c r="AB11" i="33"/>
  <c r="AM11" i="33"/>
  <c r="G11" i="33"/>
  <c r="F13" i="33"/>
  <c r="Q13" i="33" l="1"/>
  <c r="R11" i="33"/>
  <c r="AY11" i="33"/>
  <c r="AN11" i="33"/>
  <c r="AM13" i="33"/>
  <c r="AC11" i="33"/>
  <c r="AB13" i="33"/>
  <c r="S11" i="33"/>
  <c r="R13" i="33"/>
  <c r="G13" i="33"/>
  <c r="H11" i="33"/>
  <c r="AD11" i="33" l="1"/>
  <c r="AC13" i="33"/>
  <c r="AN13" i="33"/>
  <c r="AO11" i="33"/>
  <c r="AZ11" i="33"/>
  <c r="AY13" i="33"/>
  <c r="BK11" i="33"/>
  <c r="S13" i="33"/>
  <c r="T11" i="33"/>
  <c r="H13" i="33"/>
  <c r="I11" i="33"/>
  <c r="BL11" i="33" l="1"/>
  <c r="BK13" i="33"/>
  <c r="AE11" i="33"/>
  <c r="AD13" i="33"/>
  <c r="AZ13" i="33"/>
  <c r="BA11" i="33"/>
  <c r="AO13" i="33"/>
  <c r="AP11" i="33"/>
  <c r="U11" i="33"/>
  <c r="T13" i="33"/>
  <c r="J11" i="33"/>
  <c r="I13" i="33"/>
  <c r="AP13" i="33" l="1"/>
  <c r="AQ11" i="33"/>
  <c r="BB11" i="33"/>
  <c r="BA13" i="33"/>
  <c r="AE13" i="33"/>
  <c r="AF11" i="33"/>
  <c r="BM11" i="33"/>
  <c r="BL13" i="33"/>
  <c r="K11" i="33"/>
  <c r="J13" i="33"/>
  <c r="U13" i="33"/>
  <c r="V11" i="33"/>
  <c r="BM13" i="33" l="1"/>
  <c r="BN11" i="33"/>
  <c r="AG11" i="33"/>
  <c r="AF13" i="33"/>
  <c r="BB13" i="33"/>
  <c r="BC11" i="33"/>
  <c r="AQ13" i="33"/>
  <c r="AR11" i="33"/>
  <c r="K13" i="33"/>
  <c r="L11" i="33"/>
  <c r="V13" i="33"/>
  <c r="W11" i="33"/>
  <c r="AS11" i="33" l="1"/>
  <c r="AR13" i="33"/>
  <c r="BD11" i="33"/>
  <c r="BC13" i="33"/>
  <c r="AH11" i="33"/>
  <c r="AG13" i="33"/>
  <c r="BO11" i="33"/>
  <c r="BN13" i="33"/>
  <c r="M11" i="33"/>
  <c r="L13" i="33"/>
  <c r="W13" i="33"/>
  <c r="X11" i="33"/>
  <c r="BP11" i="33" l="1"/>
  <c r="BO13" i="33"/>
  <c r="AI11" i="33"/>
  <c r="AH13" i="33"/>
  <c r="BD13" i="33"/>
  <c r="BE11" i="33"/>
  <c r="AT11" i="33"/>
  <c r="AS13" i="33"/>
  <c r="Y11" i="33"/>
  <c r="X13" i="33"/>
  <c r="M13" i="33"/>
  <c r="N11" i="33"/>
  <c r="BP13" i="33" l="1"/>
  <c r="BQ11" i="33"/>
  <c r="AT13" i="33"/>
  <c r="AU11" i="33"/>
  <c r="BF11" i="33"/>
  <c r="BE13" i="33"/>
  <c r="AJ11" i="33"/>
  <c r="AI13" i="33"/>
  <c r="N13" i="33"/>
  <c r="Z11" i="33"/>
  <c r="Y13" i="33"/>
  <c r="BR11" i="33" l="1"/>
  <c r="BQ13" i="33"/>
  <c r="AK11" i="33"/>
  <c r="AJ13" i="33"/>
  <c r="BG11" i="33"/>
  <c r="BF13" i="33"/>
  <c r="AU13" i="33"/>
  <c r="AV11" i="33"/>
  <c r="Z13" i="33"/>
  <c r="AL11" i="33" l="1"/>
  <c r="AK13" i="33"/>
  <c r="BS11" i="33"/>
  <c r="BR13" i="33"/>
  <c r="AV13" i="33"/>
  <c r="AW11" i="33"/>
  <c r="BG13" i="33"/>
  <c r="BH11" i="33"/>
  <c r="BI11" i="33" l="1"/>
  <c r="BH13" i="33"/>
  <c r="AW13" i="33"/>
  <c r="AX11" i="33"/>
  <c r="BT11" i="33"/>
  <c r="BS13" i="33"/>
  <c r="AL13" i="33"/>
  <c r="AX13" i="33" l="1"/>
  <c r="BT13" i="33"/>
  <c r="BU11" i="33"/>
  <c r="BI13" i="33"/>
  <c r="BJ11" i="33"/>
  <c r="BJ13" i="33" l="1"/>
  <c r="BV11" i="33"/>
  <c r="BU13" i="33"/>
  <c r="BV13" i="33" l="1"/>
</calcChain>
</file>

<file path=xl/sharedStrings.xml><?xml version="1.0" encoding="utf-8"?>
<sst xmlns="http://schemas.openxmlformats.org/spreadsheetml/2006/main" count="4914" uniqueCount="1613">
  <si>
    <t>U.S. Cooling Degree-Days</t>
  </si>
  <si>
    <t>ESICUUS</t>
  </si>
  <si>
    <t>ESCMUUS</t>
  </si>
  <si>
    <t>Residential Sector</t>
  </si>
  <si>
    <t>Commercial Sector</t>
  </si>
  <si>
    <t>Percent change from prior year</t>
  </si>
  <si>
    <t>NGNWPUS</t>
  </si>
  <si>
    <t>DKEUDUS</t>
  </si>
  <si>
    <t>Price Indexes</t>
  </si>
  <si>
    <t>Producer Price Index: All Commodities</t>
  </si>
  <si>
    <t>REICBUS</t>
  </si>
  <si>
    <t>OWICBUS</t>
  </si>
  <si>
    <t>WWCCBUS</t>
  </si>
  <si>
    <t>SORCBUS</t>
  </si>
  <si>
    <t>RERCBUS</t>
  </si>
  <si>
    <t>RETCBUS</t>
  </si>
  <si>
    <t>GDPQXUS_PCT</t>
  </si>
  <si>
    <t>GDPDIUS_PCT</t>
  </si>
  <si>
    <t>YD87OUS_PCT</t>
  </si>
  <si>
    <t>ZOMNIUS_PCT</t>
  </si>
  <si>
    <t>Industrial Sector</t>
  </si>
  <si>
    <t>HVTCBUS</t>
  </si>
  <si>
    <t>GETCBUS</t>
  </si>
  <si>
    <t>SOTCBUS</t>
  </si>
  <si>
    <t>WWTCBUS</t>
  </si>
  <si>
    <t>OWTCBUS</t>
  </si>
  <si>
    <t>ZWCD_NEC</t>
  </si>
  <si>
    <t>ZWCD_MAC</t>
  </si>
  <si>
    <t>ZWCD_ENC</t>
  </si>
  <si>
    <t>ZWCD_WNC</t>
  </si>
  <si>
    <t>ZWCD_ESC</t>
  </si>
  <si>
    <t>ZWCD_WSC</t>
  </si>
  <si>
    <t>EOTCBUS</t>
  </si>
  <si>
    <t>ZWCD_MTN</t>
  </si>
  <si>
    <t>ZWCD_PAC</t>
  </si>
  <si>
    <t>WWICBUS</t>
  </si>
  <si>
    <t>CLMRHUS</t>
  </si>
  <si>
    <t>CLSOPUS</t>
  </si>
  <si>
    <t>CLSKPUS</t>
  </si>
  <si>
    <t>CLPS_EP</t>
  </si>
  <si>
    <t>GECCBUS</t>
  </si>
  <si>
    <t>GEECBUS</t>
  </si>
  <si>
    <t>ZWHD_NEC</t>
  </si>
  <si>
    <t>ZWHD_MAC</t>
  </si>
  <si>
    <t>ZWHD_ENC</t>
  </si>
  <si>
    <t>ZWHD_WNC</t>
  </si>
  <si>
    <t>ZWHD_ESC</t>
  </si>
  <si>
    <t>ZWHD_WSC</t>
  </si>
  <si>
    <t>ZWHD_MTN</t>
  </si>
  <si>
    <t>ZWHD_PAC</t>
  </si>
  <si>
    <t>RFPS_EP</t>
  </si>
  <si>
    <t>DKPS_EP</t>
  </si>
  <si>
    <t>(million barrels per day)</t>
  </si>
  <si>
    <t>(billion cubic feet per day)</t>
  </si>
  <si>
    <t>BREPUUS</t>
  </si>
  <si>
    <t>(billion kilowatt hours per day)</t>
  </si>
  <si>
    <t>(quadrillion Btu)</t>
  </si>
  <si>
    <t>WNTCBUS</t>
  </si>
  <si>
    <t>WNECBUS</t>
  </si>
  <si>
    <r>
      <t>Table 9a.  U.S. Macroeconomic Indicators and CO</t>
    </r>
    <r>
      <rPr>
        <u/>
        <vertAlign val="subscript"/>
        <sz val="10"/>
        <color indexed="12"/>
        <rFont val="Arial"/>
        <family val="2"/>
      </rPr>
      <t>2</t>
    </r>
    <r>
      <rPr>
        <u/>
        <sz val="10"/>
        <color indexed="12"/>
        <rFont val="Arial"/>
        <family val="2"/>
      </rPr>
      <t xml:space="preserve"> Emissions </t>
    </r>
  </si>
  <si>
    <t>(dollars per barrel)</t>
  </si>
  <si>
    <t>(dollars per million Btu)</t>
  </si>
  <si>
    <t xml:space="preserve">Table Beginning Year--- </t>
  </si>
  <si>
    <t>Crude Oil Production (a)</t>
  </si>
  <si>
    <t>Coal (b)</t>
  </si>
  <si>
    <t>Energy Prices</t>
  </si>
  <si>
    <t>Prices are not adjusted for inflation.</t>
  </si>
  <si>
    <t>Prices</t>
  </si>
  <si>
    <r>
      <t>Natural Gas</t>
    </r>
    <r>
      <rPr>
        <sz val="8"/>
        <color indexed="8"/>
        <rFont val="Arial"/>
        <family val="2"/>
      </rPr>
      <t/>
    </r>
  </si>
  <si>
    <t>NGHHUUS</t>
  </si>
  <si>
    <t>ZWHD_NEC_10YR</t>
  </si>
  <si>
    <t>ZWHD_MAC_10YR</t>
  </si>
  <si>
    <t>ZWHD_ENC_10YR</t>
  </si>
  <si>
    <t>ZWHD_WNC_10YR</t>
  </si>
  <si>
    <t>ZWHD_SAC_10YR</t>
  </si>
  <si>
    <t>ZWHD_ESC_10YR</t>
  </si>
  <si>
    <t>ZWHD_WSC_10YR</t>
  </si>
  <si>
    <t>ZWHD_MTN_10YR</t>
  </si>
  <si>
    <t>ZWHD_PAC_10YR</t>
  </si>
  <si>
    <t>ZWHD_US_10YR</t>
  </si>
  <si>
    <t>ZWCD_NEC_10YR</t>
  </si>
  <si>
    <t>ZWCD_MAC_10YR</t>
  </si>
  <si>
    <t>ZWCD_ENC_10YR</t>
  </si>
  <si>
    <t>ZWCD_WNC_10YR</t>
  </si>
  <si>
    <t>ZWCD_SAC_10YR</t>
  </si>
  <si>
    <t>ZWCD_ESC_10YR</t>
  </si>
  <si>
    <t>ZWCD_WSC_10YR</t>
  </si>
  <si>
    <t>ZWCD_MTN_10YR</t>
  </si>
  <si>
    <t>ZWCD_PAC_10YR</t>
  </si>
  <si>
    <t>ZWCD_US_10YR</t>
  </si>
  <si>
    <t>Heating Degree Days</t>
  </si>
  <si>
    <t>Cooling Degree Days</t>
  </si>
  <si>
    <r>
      <t xml:space="preserve">See </t>
    </r>
    <r>
      <rPr>
        <i/>
        <sz val="8"/>
        <rFont val="Arial"/>
        <family val="2"/>
      </rPr>
      <t>Change in Regional and U.S. Degree-Day Calculations</t>
    </r>
    <r>
      <rPr>
        <sz val="8"/>
        <rFont val="Arial"/>
        <family val="2"/>
      </rPr>
      <t xml:space="preserve"> (http://www.eia.gov/forecasts/steo/special/pdf/2012_sp_04.pdf) for more information.</t>
    </r>
  </si>
  <si>
    <t>Regions refer to U.S. Census divisions.  See "Census division" in EIA’s Energy Glossary (http://www.eia.gov/tools/glossary/) for a list of states in each region.</t>
  </si>
  <si>
    <t>Discrepancy (c)</t>
  </si>
  <si>
    <t>JFNIPUS</t>
  </si>
  <si>
    <t>DFNIPUS</t>
  </si>
  <si>
    <t>RFNIPUS</t>
  </si>
  <si>
    <t>UONIPUS</t>
  </si>
  <si>
    <t>PPNIPUS</t>
  </si>
  <si>
    <t>OHNIPUS</t>
  </si>
  <si>
    <t>PSNIPUS</t>
  </si>
  <si>
    <t>EXRCH_US</t>
  </si>
  <si>
    <t>ESTCU_NEC</t>
  </si>
  <si>
    <t>ESTCU_MAC</t>
  </si>
  <si>
    <t>ESTCU_ENC</t>
  </si>
  <si>
    <t>ESTCU_WNC</t>
  </si>
  <si>
    <t>ESTCU_SAC</t>
  </si>
  <si>
    <t>ESTCU_ESC</t>
  </si>
  <si>
    <t>ESTCU_WSC</t>
  </si>
  <si>
    <t>ESTCU_MTN</t>
  </si>
  <si>
    <t>ESTCU_PAC</t>
  </si>
  <si>
    <t>ESTCU_US</t>
  </si>
  <si>
    <t>CLSHPUS</t>
  </si>
  <si>
    <t>CLPRPUS_TON</t>
  </si>
  <si>
    <t>CLPRPAR_TON</t>
  </si>
  <si>
    <t>CLPRPIR_TON</t>
  </si>
  <si>
    <t>CLPRPWR_TON</t>
  </si>
  <si>
    <t>CLSD_DRAW_TON</t>
  </si>
  <si>
    <t>CLIMPUS_TON</t>
  </si>
  <si>
    <t>CLEXPUS_TON</t>
  </si>
  <si>
    <t>CLEXPMC_TON</t>
  </si>
  <si>
    <t>CLEXPSC_TON</t>
  </si>
  <si>
    <t>CLNSPUS_TON</t>
  </si>
  <si>
    <t>CLST_DRAW_TON</t>
  </si>
  <si>
    <t>CLWCPUS_TON</t>
  </si>
  <si>
    <t>CLTSPUS_TON</t>
  </si>
  <si>
    <t>CLKCPUS_TON</t>
  </si>
  <si>
    <t>CLEPCON_TON</t>
  </si>
  <si>
    <t>CLZCPUS_TON</t>
  </si>
  <si>
    <t>CLHCPUS_TON</t>
  </si>
  <si>
    <t>CLYCPUS_TON</t>
  </si>
  <si>
    <t>CLTCPUS_TON</t>
  </si>
  <si>
    <t>CLAJPUS_TON</t>
  </si>
  <si>
    <t>REECBUS</t>
  </si>
  <si>
    <t>RECCBUS</t>
  </si>
  <si>
    <t>Forecast Month -</t>
  </si>
  <si>
    <t>Domestic Tables:</t>
  </si>
  <si>
    <t>Renewables (c)</t>
  </si>
  <si>
    <t>Total Energy Consumption (d)</t>
  </si>
  <si>
    <t>Column</t>
  </si>
  <si>
    <t xml:space="preserve">Table 1.  U.S. Energy Markets Summary </t>
  </si>
  <si>
    <t>Table 5a.  U.S. Natural Gas Supply, Consumption, and Inventories</t>
  </si>
  <si>
    <t>Table 6.  U.S. Coal Supply, Consumption, and Inventories</t>
  </si>
  <si>
    <t>papr_CA</t>
  </si>
  <si>
    <t>papr_MX</t>
  </si>
  <si>
    <t>papr_US</t>
  </si>
  <si>
    <t>papr_AR</t>
  </si>
  <si>
    <t>papr_BR</t>
  </si>
  <si>
    <t>papr_CO</t>
  </si>
  <si>
    <t>papr_NO</t>
  </si>
  <si>
    <t>papr_AJ</t>
  </si>
  <si>
    <t>papr_KZ</t>
  </si>
  <si>
    <t>papr_RS</t>
  </si>
  <si>
    <t>papr_MU</t>
  </si>
  <si>
    <t>papr_CH</t>
  </si>
  <si>
    <t>papr_IN</t>
  </si>
  <si>
    <t>papr_MY</t>
  </si>
  <si>
    <t>papr_EG</t>
  </si>
  <si>
    <t>CXTCCO2</t>
  </si>
  <si>
    <t>patc_us</t>
  </si>
  <si>
    <t>patc_ust</t>
  </si>
  <si>
    <t>patc_ca</t>
  </si>
  <si>
    <t>patc_oecd_europe</t>
  </si>
  <si>
    <t>patc_ja</t>
  </si>
  <si>
    <t>patc_other_oecd</t>
  </si>
  <si>
    <t>patc_oecd</t>
  </si>
  <si>
    <t>patc_fsu</t>
  </si>
  <si>
    <t>patc_nonoecd_europe</t>
  </si>
  <si>
    <t>patc_ch</t>
  </si>
  <si>
    <t>patc_other_asia</t>
  </si>
  <si>
    <t>patc_other_nonoecd</t>
  </si>
  <si>
    <t>patc_non_oecd</t>
  </si>
  <si>
    <t>patc_world</t>
  </si>
  <si>
    <t>papr_us</t>
  </si>
  <si>
    <t>papr_mx</t>
  </si>
  <si>
    <t>papr_opec</t>
  </si>
  <si>
    <t>copr_opec</t>
  </si>
  <si>
    <t>papr_world</t>
  </si>
  <si>
    <t>pasc_oecd_t3</t>
  </si>
  <si>
    <t>t3_stchange_us</t>
  </si>
  <si>
    <t>t3_stchange_ooecd</t>
  </si>
  <si>
    <t>t3_stchange_noecd</t>
  </si>
  <si>
    <t>t3_stchange_world</t>
  </si>
  <si>
    <t>copr_ku</t>
  </si>
  <si>
    <t>copr_ly</t>
  </si>
  <si>
    <t>copr_ni</t>
  </si>
  <si>
    <t>copr_sa</t>
  </si>
  <si>
    <t>copr_ve</t>
  </si>
  <si>
    <t>copr_iz</t>
  </si>
  <si>
    <t>ZWCD_SAC</t>
  </si>
  <si>
    <t>ZWHD_SAC</t>
  </si>
  <si>
    <t>Malaysia</t>
  </si>
  <si>
    <t>Mexico</t>
  </si>
  <si>
    <t>United States</t>
  </si>
  <si>
    <t>t3b_papr_r03</t>
  </si>
  <si>
    <t>The approximate break between historical and forecast values is shown with historical data printed in bold; estimates and forecasts in italics.</t>
  </si>
  <si>
    <t>EOACBUS</t>
  </si>
  <si>
    <t>BFACBUS</t>
  </si>
  <si>
    <t>t3b_papr_r02</t>
  </si>
  <si>
    <t>t3b_papr_r01</t>
  </si>
  <si>
    <t>Azerbaijan</t>
  </si>
  <si>
    <t>Kazakhstan</t>
  </si>
  <si>
    <t>Russia</t>
  </si>
  <si>
    <t>t3b_papr_r04</t>
  </si>
  <si>
    <t>Oman</t>
  </si>
  <si>
    <t>t3b_papr_r05</t>
  </si>
  <si>
    <t>t3b_papr_r07</t>
  </si>
  <si>
    <t>t3b_papr_r06</t>
  </si>
  <si>
    <t>opec_nc</t>
  </si>
  <si>
    <t>papr_nonopec</t>
  </si>
  <si>
    <t>Total Supply</t>
  </si>
  <si>
    <t>DFPSPUS</t>
  </si>
  <si>
    <t>Jan</t>
  </si>
  <si>
    <t>Feb</t>
  </si>
  <si>
    <t>Mar</t>
  </si>
  <si>
    <t>Apr</t>
  </si>
  <si>
    <t>May</t>
  </si>
  <si>
    <t>Jun</t>
  </si>
  <si>
    <t>Jul</t>
  </si>
  <si>
    <t>Aug</t>
  </si>
  <si>
    <t>Sep</t>
  </si>
  <si>
    <t>Oct</t>
  </si>
  <si>
    <t>Nov</t>
  </si>
  <si>
    <t>Dec</t>
  </si>
  <si>
    <t>MGTSPP1</t>
  </si>
  <si>
    <t>MGTSPP2</t>
  </si>
  <si>
    <t>MGTSPP3</t>
  </si>
  <si>
    <t>MGTSPP4</t>
  </si>
  <si>
    <t>MGTSPP5</t>
  </si>
  <si>
    <t>MGTSPUS</t>
  </si>
  <si>
    <t>COPRPUS</t>
  </si>
  <si>
    <t>PAPRPAK</t>
  </si>
  <si>
    <t>PAPRPGLF</t>
  </si>
  <si>
    <t>PAPR48NGOM</t>
  </si>
  <si>
    <t xml:space="preserve"> </t>
  </si>
  <si>
    <t>COUNPUS</t>
  </si>
  <si>
    <t>CORIPUS</t>
  </si>
  <si>
    <t>NLPRPUS</t>
  </si>
  <si>
    <t>PAGLPUS</t>
  </si>
  <si>
    <t>PANIPUS</t>
  </si>
  <si>
    <t>MGTCPUSX</t>
  </si>
  <si>
    <t>JFTCPUS</t>
  </si>
  <si>
    <t>DFTCPUS</t>
  </si>
  <si>
    <t>RFTCPUS</t>
  </si>
  <si>
    <t>PATCPUSX</t>
  </si>
  <si>
    <t>COSXPUS</t>
  </si>
  <si>
    <t>JFPSPUS</t>
  </si>
  <si>
    <t>RFPSPUS</t>
  </si>
  <si>
    <t>PASXPUS</t>
  </si>
  <si>
    <t>COSQPUS</t>
  </si>
  <si>
    <t>RAIMUUS</t>
  </si>
  <si>
    <t>WTIPUUS</t>
  </si>
  <si>
    <t>CLEUDUS</t>
  </si>
  <si>
    <t>RFEUDUS</t>
  </si>
  <si>
    <t>NGEUDUS</t>
  </si>
  <si>
    <t>NGRCUUS</t>
  </si>
  <si>
    <t>ESRCUUS</t>
  </si>
  <si>
    <t>NGPRPUS</t>
  </si>
  <si>
    <t>Liquid Fuels</t>
  </si>
  <si>
    <t>NGIMPUS_PIPE</t>
  </si>
  <si>
    <t>NGIMPUS_LNG</t>
  </si>
  <si>
    <t>NGSFPUS</t>
  </si>
  <si>
    <t>NGWGPUS</t>
  </si>
  <si>
    <t>BALIT</t>
  </si>
  <si>
    <t>NGRCPUS</t>
  </si>
  <si>
    <t>NGCCPUS</t>
  </si>
  <si>
    <t>NGLPPUS</t>
  </si>
  <si>
    <t>NGINX</t>
  </si>
  <si>
    <t>NGEPCON</t>
  </si>
  <si>
    <t>NGTCPUS</t>
  </si>
  <si>
    <t>NGACPUS</t>
  </si>
  <si>
    <t>copc_opec_r05</t>
  </si>
  <si>
    <t>cops_opec_r05</t>
  </si>
  <si>
    <t>NGVHPUS</t>
  </si>
  <si>
    <t>Real Gross Domestic Product</t>
  </si>
  <si>
    <t>GDPQXUS</t>
  </si>
  <si>
    <t>GDP Implicit Price Deflator</t>
  </si>
  <si>
    <t>GDPDIUS</t>
  </si>
  <si>
    <t>Real Disposable Personal Income</t>
  </si>
  <si>
    <t>YD87OUS</t>
  </si>
  <si>
    <t>ZOMNIUS</t>
  </si>
  <si>
    <t>ZWHDPUS</t>
  </si>
  <si>
    <t>copc_opec</t>
  </si>
  <si>
    <t>pasc_us</t>
  </si>
  <si>
    <t>ZWCDPUS</t>
  </si>
  <si>
    <t>I87RXUS</t>
  </si>
  <si>
    <t>Business Inventory Change</t>
  </si>
  <si>
    <t>KRDRXUS</t>
  </si>
  <si>
    <t>WPCPIUS</t>
  </si>
  <si>
    <t>CICPIUS</t>
  </si>
  <si>
    <t>WP57IUS</t>
  </si>
  <si>
    <t>Non-Farm Employment</t>
  </si>
  <si>
    <t>EMNFPUS</t>
  </si>
  <si>
    <t>Total Industrial Production</t>
  </si>
  <si>
    <t>ZOTOIUS</t>
  </si>
  <si>
    <t>Miscellaneous</t>
  </si>
  <si>
    <t>MVVMPUS</t>
  </si>
  <si>
    <t>Raw Steel Production</t>
  </si>
  <si>
    <t>RSPRPUS</t>
  </si>
  <si>
    <t>patc_r01</t>
  </si>
  <si>
    <t>patc_mx</t>
  </si>
  <si>
    <t>patc_r02</t>
  </si>
  <si>
    <t>patc_br</t>
  </si>
  <si>
    <t>patc_r03</t>
  </si>
  <si>
    <t>patc_r04</t>
  </si>
  <si>
    <t>patc_rs</t>
  </si>
  <si>
    <t>patc_r05</t>
  </si>
  <si>
    <t>patc_r07</t>
  </si>
  <si>
    <t>patc_in</t>
  </si>
  <si>
    <t>patc_r06</t>
  </si>
  <si>
    <t>ESTXPUS</t>
  </si>
  <si>
    <t>Petroleum</t>
  </si>
  <si>
    <t>Natural Gas</t>
  </si>
  <si>
    <t>TETCFUEL</t>
  </si>
  <si>
    <t>GERCBUS</t>
  </si>
  <si>
    <t>GEICBUS</t>
  </si>
  <si>
    <t>HVICBUS</t>
  </si>
  <si>
    <t>WWEPCONB</t>
  </si>
  <si>
    <t>OWEPCONB</t>
  </si>
  <si>
    <t>CLSDPUS</t>
  </si>
  <si>
    <t>CLSTPUS</t>
  </si>
  <si>
    <t>ESRCU_NEC</t>
  </si>
  <si>
    <t>ESRCU_MAC</t>
  </si>
  <si>
    <t>ESRCU_ENC</t>
  </si>
  <si>
    <t>ESRCU_WNC</t>
  </si>
  <si>
    <t>ESRCU_SAC</t>
  </si>
  <si>
    <t>ESRCU_ESC</t>
  </si>
  <si>
    <t>ESRCU_WSC</t>
  </si>
  <si>
    <t>ESRCU_MTN</t>
  </si>
  <si>
    <t>ESRCU_PAC</t>
  </si>
  <si>
    <t>ESRCU_US</t>
  </si>
  <si>
    <t>ESCMU_NEC</t>
  </si>
  <si>
    <t>ESCMU_MAC</t>
  </si>
  <si>
    <t>ESCMU_ENC</t>
  </si>
  <si>
    <t>ESCMU_WNC</t>
  </si>
  <si>
    <t>ESCMU_SAC</t>
  </si>
  <si>
    <t>ESCMU_ESC</t>
  </si>
  <si>
    <t>ESCMU_WSC</t>
  </si>
  <si>
    <t>ESCMU_MTN</t>
  </si>
  <si>
    <t>ESCMU_PAC</t>
  </si>
  <si>
    <t>ESCMU_US</t>
  </si>
  <si>
    <t>ESICU_NEC</t>
  </si>
  <si>
    <t>ESICU_MAC</t>
  </si>
  <si>
    <t>ESICU_ENC</t>
  </si>
  <si>
    <t>ESICU_WNC</t>
  </si>
  <si>
    <t>ESICU_SAC</t>
  </si>
  <si>
    <t>ESICU_ESC</t>
  </si>
  <si>
    <t>ESICU_WSC</t>
  </si>
  <si>
    <t>ESICU_MTN</t>
  </si>
  <si>
    <t>ESICU_PAC</t>
  </si>
  <si>
    <t>ESICU_US</t>
  </si>
  <si>
    <t>NGRCU_NEC</t>
  </si>
  <si>
    <t>NGRCU_MAC</t>
  </si>
  <si>
    <t>NGRCU_ENC</t>
  </si>
  <si>
    <t>NGRCU_WNC</t>
  </si>
  <si>
    <t>NGRCU_SAC</t>
  </si>
  <si>
    <t>NGRCU_ESC</t>
  </si>
  <si>
    <t>NGRCU_WSC</t>
  </si>
  <si>
    <t>NGRCU_MTN</t>
  </si>
  <si>
    <t>NGRCU_PAC</t>
  </si>
  <si>
    <t>NGCCU_NEC</t>
  </si>
  <si>
    <t>NGCCU_MAC</t>
  </si>
  <si>
    <t>NGCCU_ENC</t>
  </si>
  <si>
    <t>NGCCU_WNC</t>
  </si>
  <si>
    <t>NGCCU_SAC</t>
  </si>
  <si>
    <t>NGCCU_ESC</t>
  </si>
  <si>
    <t>NGCCU_WSC</t>
  </si>
  <si>
    <t>NGCCU_MTN</t>
  </si>
  <si>
    <t>NGCCU_PAC</t>
  </si>
  <si>
    <t>NGCCUUS</t>
  </si>
  <si>
    <t>NGICU_NEC</t>
  </si>
  <si>
    <t>NGICU_MAC</t>
  </si>
  <si>
    <t>NGICU_ENC</t>
  </si>
  <si>
    <t>NGICU_WNC</t>
  </si>
  <si>
    <t>NGICU_SAC</t>
  </si>
  <si>
    <t>NGICU_ESC</t>
  </si>
  <si>
    <t>NGICU_WSC</t>
  </si>
  <si>
    <t>NGICU_MTN</t>
  </si>
  <si>
    <t>NGICU_PAC</t>
  </si>
  <si>
    <t>NGICUUS</t>
  </si>
  <si>
    <t>Producer Price Index: Petroleum</t>
  </si>
  <si>
    <t>CGSP_NEC</t>
  </si>
  <si>
    <t>CGSP_MAC</t>
  </si>
  <si>
    <t>CGSP_ENC</t>
  </si>
  <si>
    <t>CGSP_WNC</t>
  </si>
  <si>
    <t>CGSP_SAC</t>
  </si>
  <si>
    <t>CGSP_ESC</t>
  </si>
  <si>
    <t>CGSP_WSC</t>
  </si>
  <si>
    <t>CGSP_MTN</t>
  </si>
  <si>
    <t>CGSP_PAC</t>
  </si>
  <si>
    <t>IPMFG_NEC</t>
  </si>
  <si>
    <t>IPMFG_MAC</t>
  </si>
  <si>
    <t>IPMFG_ENC</t>
  </si>
  <si>
    <t>IPMFG_WNC</t>
  </si>
  <si>
    <t>IPMFG_SAC</t>
  </si>
  <si>
    <t>IPMFG_ESC</t>
  </si>
  <si>
    <t>IPMFG_WSC</t>
  </si>
  <si>
    <t>IPMFG_MTN</t>
  </si>
  <si>
    <t>IPMFG_PAC</t>
  </si>
  <si>
    <t>CYRPIC_NEC</t>
  </si>
  <si>
    <t>CYRPIC_MAC</t>
  </si>
  <si>
    <t>CYRPIC_ENC</t>
  </si>
  <si>
    <t>CYRPIC_WNC</t>
  </si>
  <si>
    <t>CYRPIC_SAC</t>
  </si>
  <si>
    <t>CYRPIC_ESC</t>
  </si>
  <si>
    <t>CYRPIC_WSC</t>
  </si>
  <si>
    <t>CYRPIC_MTN</t>
  </si>
  <si>
    <t>CYRPIC_PAC</t>
  </si>
  <si>
    <t>QHALLC_NEC</t>
  </si>
  <si>
    <t>QHALLC_MAC</t>
  </si>
  <si>
    <t>QHALLC_ENC</t>
  </si>
  <si>
    <t>QHALLC_WNC</t>
  </si>
  <si>
    <t>QHALLC_SAC</t>
  </si>
  <si>
    <t>QHALLC_ESC</t>
  </si>
  <si>
    <t>QHALLC_WSC</t>
  </si>
  <si>
    <t>QHALLC_MTN</t>
  </si>
  <si>
    <t>QHALLC_PAC</t>
  </si>
  <si>
    <t>EE_NEC</t>
  </si>
  <si>
    <t>EE_MAC</t>
  </si>
  <si>
    <t>EE_ENC</t>
  </si>
  <si>
    <t>EE_WNC</t>
  </si>
  <si>
    <t>EE_SAC</t>
  </si>
  <si>
    <t>EE_ESC</t>
  </si>
  <si>
    <t>EE_WSC</t>
  </si>
  <si>
    <t>EE_MTN</t>
  </si>
  <si>
    <t>EE_PAC</t>
  </si>
  <si>
    <t>WWRCBUS</t>
  </si>
  <si>
    <t>NGHHMCF</t>
  </si>
  <si>
    <t>CONIPUS</t>
  </si>
  <si>
    <t>COSX_DRAW</t>
  </si>
  <si>
    <t>COSQ_DRAW</t>
  </si>
  <si>
    <t>PROD_DRAW</t>
  </si>
  <si>
    <t>PSTCPUS</t>
  </si>
  <si>
    <t>PAIMPORT</t>
  </si>
  <si>
    <t>PASUPPLY</t>
  </si>
  <si>
    <t>UOPSPUS</t>
  </si>
  <si>
    <t>PPPSPUS</t>
  </si>
  <si>
    <t>OHPSPUS</t>
  </si>
  <si>
    <t>PSPSPUS</t>
  </si>
  <si>
    <t>AAAA_DATEX or AAAA_YEAR</t>
  </si>
  <si>
    <t>HVECBUS</t>
  </si>
  <si>
    <t>SOECBUS</t>
  </si>
  <si>
    <t>UORIPUS</t>
  </si>
  <si>
    <t>MBRIPUS</t>
  </si>
  <si>
    <t>PARIPUS</t>
  </si>
  <si>
    <t>MGROPUS</t>
  </si>
  <si>
    <t>JFROPUS</t>
  </si>
  <si>
    <t>DFROPUS</t>
  </si>
  <si>
    <t>RFROPUS</t>
  </si>
  <si>
    <t>PSROPUS</t>
  </si>
  <si>
    <t>PAROPUS</t>
  </si>
  <si>
    <t>ORCAPUS</t>
  </si>
  <si>
    <t>ORUTCUS</t>
  </si>
  <si>
    <t>CODIPUS</t>
  </si>
  <si>
    <t>Supply (million barrels per day)</t>
  </si>
  <si>
    <t>Consumption (million barrels per day)</t>
  </si>
  <si>
    <t>NGPSUPP</t>
  </si>
  <si>
    <t>NGSUPP</t>
  </si>
  <si>
    <t>NGMPPUS</t>
  </si>
  <si>
    <t>NGMPPAK</t>
  </si>
  <si>
    <t>PATCCO2</t>
  </si>
  <si>
    <t>NGTCCO2</t>
  </si>
  <si>
    <t>NGMPPGLF</t>
  </si>
  <si>
    <t>NGMP48NGOM</t>
  </si>
  <si>
    <t>Supply (billion cubic feet per day)</t>
  </si>
  <si>
    <t>Consumption (billion cubic feet per day)</t>
  </si>
  <si>
    <t>RACPUUS</t>
  </si>
  <si>
    <t>EOPRPUS</t>
  </si>
  <si>
    <t>Electricity</t>
  </si>
  <si>
    <t>Coal Production</t>
  </si>
  <si>
    <t xml:space="preserve">Energy Consumption  </t>
  </si>
  <si>
    <t>Coal</t>
  </si>
  <si>
    <t>Macroeconomic</t>
  </si>
  <si>
    <t>Manufacturing Production Index</t>
  </si>
  <si>
    <t>Weather</t>
  </si>
  <si>
    <t>U.S. Heating Degree-Days</t>
  </si>
  <si>
    <t>Table of Contents</t>
  </si>
  <si>
    <t>(million short tons)</t>
  </si>
  <si>
    <t>Table 7a.  U.S. Electricity Industry Overview</t>
  </si>
  <si>
    <t>cops_opec</t>
  </si>
  <si>
    <t>- = no data available</t>
  </si>
  <si>
    <t>Natural Gas Henry Hub Spot</t>
  </si>
  <si>
    <t>Real Personal Consumption Expend.</t>
  </si>
  <si>
    <t>CONSRUS</t>
  </si>
  <si>
    <t>XRUNR</t>
  </si>
  <si>
    <t>Housing Starts</t>
  </si>
  <si>
    <t>HSTCXUS</t>
  </si>
  <si>
    <t>SAAR = Seasonally-adjusted annual rate</t>
  </si>
  <si>
    <t xml:space="preserve">Minor discrepancies with published historical data are due to independent rounding. </t>
  </si>
  <si>
    <t>OWCCBUS</t>
  </si>
  <si>
    <t xml:space="preserve">Regions refer to U.S. Census divisions.  </t>
  </si>
  <si>
    <t>PARNPUS</t>
  </si>
  <si>
    <t>PAFPPUS</t>
  </si>
  <si>
    <t>OHRIPUS</t>
  </si>
  <si>
    <t>QSIC_CL</t>
  </si>
  <si>
    <t>QSIC_DF</t>
  </si>
  <si>
    <t>QSIC_EL</t>
  </si>
  <si>
    <t>QSIC_NG</t>
  </si>
  <si>
    <t>ZO311IUS</t>
  </si>
  <si>
    <t>ZO322IUS</t>
  </si>
  <si>
    <t>ZO324IUS</t>
  </si>
  <si>
    <t>ZO325IUS</t>
  </si>
  <si>
    <t>ZO327IUS</t>
  </si>
  <si>
    <t>ZO331IUS</t>
  </si>
  <si>
    <t>EOTCPUS</t>
  </si>
  <si>
    <t>Real Government Expenditures</t>
  </si>
  <si>
    <t>Real Exports of Goods &amp; Services</t>
  </si>
  <si>
    <t>GOVXRUS</t>
  </si>
  <si>
    <t>TREXRUS</t>
  </si>
  <si>
    <t>TRIMRUS</t>
  </si>
  <si>
    <t>Real Imports of Goods &amp; Services</t>
  </si>
  <si>
    <t>ETFPPUS</t>
  </si>
  <si>
    <t>PRFPPUS</t>
  </si>
  <si>
    <t>C4FPPUS</t>
  </si>
  <si>
    <t>PPFPPUS</t>
  </si>
  <si>
    <t>ETROPUS</t>
  </si>
  <si>
    <t>C4ROPUS</t>
  </si>
  <si>
    <t>PPPRPUS</t>
  </si>
  <si>
    <t>ETNIPUS</t>
  </si>
  <si>
    <t>PRNIPUS</t>
  </si>
  <si>
    <t>C4NIPUS</t>
  </si>
  <si>
    <t>ETTCPUS</t>
  </si>
  <si>
    <t>C4TCPUS</t>
  </si>
  <si>
    <t>ETPSPUS</t>
  </si>
  <si>
    <t>C4PSPUS</t>
  </si>
  <si>
    <t>NGEXPUS_LNG</t>
  </si>
  <si>
    <t>NGEXPUS_PIPE</t>
  </si>
  <si>
    <t>NLTCPUS</t>
  </si>
  <si>
    <t>NLPSPUS</t>
  </si>
  <si>
    <t>NLNIPUS</t>
  </si>
  <si>
    <t>NLRIPUS</t>
  </si>
  <si>
    <t>NLROPUS</t>
  </si>
  <si>
    <t>BFLCBUS</t>
  </si>
  <si>
    <t>Table 4b.  U.S. Hydrocarbon Gas Liquids (HGL) and Petroleum Refinery Balances  (million barrels per day, except inventories and utilization factor)</t>
  </si>
  <si>
    <t>Table 4b.  U.S. Hydrocarbon Gas Liquids (HGL) and Petroleum Refinery Balances</t>
  </si>
  <si>
    <t>TETCCO2</t>
  </si>
  <si>
    <t>Table 2.  Energy Prices</t>
  </si>
  <si>
    <t>U.S. Electricity</t>
  </si>
  <si>
    <t>.</t>
  </si>
  <si>
    <t>Crude Oil West Texas Intermediate Spot</t>
  </si>
  <si>
    <t>NGWG_EAST</t>
  </si>
  <si>
    <t>NGWG_MW</t>
  </si>
  <si>
    <t>NGWG_SC</t>
  </si>
  <si>
    <t>NGWG_MTN</t>
  </si>
  <si>
    <t>NGWG_PAC</t>
  </si>
  <si>
    <t>NGWG_AK</t>
  </si>
  <si>
    <t>copr_ag</t>
  </si>
  <si>
    <t>copr_gb</t>
  </si>
  <si>
    <t>copc_opec_rot</t>
  </si>
  <si>
    <t>cops_opec_rot</t>
  </si>
  <si>
    <t>papr_ID</t>
  </si>
  <si>
    <t>Consumption (million barrels per day) (c)</t>
  </si>
  <si>
    <t>papr_UK</t>
  </si>
  <si>
    <t>South Sudan</t>
  </si>
  <si>
    <t xml:space="preserve">Table Beginning Month--- </t>
  </si>
  <si>
    <t>Historical</t>
  </si>
  <si>
    <t xml:space="preserve">Last Historical Month--- </t>
  </si>
  <si>
    <t>SOICBUS</t>
  </si>
  <si>
    <t>SOCCBUS</t>
  </si>
  <si>
    <t>SODTP_US</t>
  </si>
  <si>
    <t>SODRP_US</t>
  </si>
  <si>
    <t>SODCP_US</t>
  </si>
  <si>
    <t>SODIP_US</t>
  </si>
  <si>
    <t>copr_ek</t>
  </si>
  <si>
    <t>C3ROPUS</t>
  </si>
  <si>
    <t>P3ROPUS</t>
  </si>
  <si>
    <t>C3TCPUS</t>
  </si>
  <si>
    <t>P3TCPUS</t>
  </si>
  <si>
    <t>C3PSPUS</t>
  </si>
  <si>
    <t>P3PSPUS</t>
  </si>
  <si>
    <t>copr_cf</t>
  </si>
  <si>
    <t>Real Private Fixed Investment</t>
  </si>
  <si>
    <t>papr_QA</t>
  </si>
  <si>
    <t>TSEOTWH</t>
  </si>
  <si>
    <t>EPEOTWH</t>
  </si>
  <si>
    <t>ELNITWH</t>
  </si>
  <si>
    <t>ELSUTWH</t>
  </si>
  <si>
    <t>TDLOTWH</t>
  </si>
  <si>
    <t>ELTCTWH</t>
  </si>
  <si>
    <t>ELDUTWH</t>
  </si>
  <si>
    <t>ELCOTWH</t>
  </si>
  <si>
    <t>ELWHU_TX</t>
  </si>
  <si>
    <t>ELWHU_CA</t>
  </si>
  <si>
    <t>ELWHU_NE</t>
  </si>
  <si>
    <t>ELWHU_NY</t>
  </si>
  <si>
    <t>ELWHU_PJ</t>
  </si>
  <si>
    <t>ELWHU_MW</t>
  </si>
  <si>
    <t>ELWHU_SP</t>
  </si>
  <si>
    <t>ELWHU_SE</t>
  </si>
  <si>
    <t>ELWHU_FL</t>
  </si>
  <si>
    <t>ELWHU_NW</t>
  </si>
  <si>
    <t>ELWHU_SW</t>
  </si>
  <si>
    <t>ELRCP_NEC</t>
  </si>
  <si>
    <t>ELRCP_MAC</t>
  </si>
  <si>
    <t>ELRCP_ENC</t>
  </si>
  <si>
    <t>ELRCP_WNC</t>
  </si>
  <si>
    <t>ELRCP_SAC</t>
  </si>
  <si>
    <t>ELRCP_ESC</t>
  </si>
  <si>
    <t>ELRCP_WSC</t>
  </si>
  <si>
    <t>ELRCP_MTN</t>
  </si>
  <si>
    <t>ELRCP_PAC</t>
  </si>
  <si>
    <t>ELRCP_HAK</t>
  </si>
  <si>
    <t>ELRCP_US</t>
  </si>
  <si>
    <t>ELCCP_NEC</t>
  </si>
  <si>
    <t>ELCCP_MAC</t>
  </si>
  <si>
    <t>ELCCP_ENC</t>
  </si>
  <si>
    <t>ELCCP_WNC</t>
  </si>
  <si>
    <t>ELCCP_SAC</t>
  </si>
  <si>
    <t>ELCCP_ESC</t>
  </si>
  <si>
    <t>ELCCP_WSC</t>
  </si>
  <si>
    <t>ELCCP_MTN</t>
  </si>
  <si>
    <t>ELCCP_PAC</t>
  </si>
  <si>
    <t>ELCCP_HAK</t>
  </si>
  <si>
    <t>ELCCP_US</t>
  </si>
  <si>
    <t>ELICP_NEC</t>
  </si>
  <si>
    <t>ELICP_MAC</t>
  </si>
  <si>
    <t>ELICP_ENC</t>
  </si>
  <si>
    <t>ELICP_WNC</t>
  </si>
  <si>
    <t>ELICP_SAC</t>
  </si>
  <si>
    <t>ELICP_ESC</t>
  </si>
  <si>
    <t>ELICP_WSC</t>
  </si>
  <si>
    <t>ELICP_MTN</t>
  </si>
  <si>
    <t>ELICP_PAC</t>
  </si>
  <si>
    <t>ELICP_HAK</t>
  </si>
  <si>
    <t>ELICP_US</t>
  </si>
  <si>
    <t>ELTCP_NEC</t>
  </si>
  <si>
    <t>ELTCP_MAC</t>
  </si>
  <si>
    <t>ELTCP_ENC</t>
  </si>
  <si>
    <t>ELTCP_WNC</t>
  </si>
  <si>
    <t>ELTCP_SAC</t>
  </si>
  <si>
    <t>ELTCP_ESC</t>
  </si>
  <si>
    <t>ELTCP_WSC</t>
  </si>
  <si>
    <t>ELTCP_MTN</t>
  </si>
  <si>
    <t>ELTCP_PAC</t>
  </si>
  <si>
    <t>ELTCP_HAK</t>
  </si>
  <si>
    <t>ELTCP_US</t>
  </si>
  <si>
    <t>NGEPGEN_US</t>
  </si>
  <si>
    <t>CLEPGEN_US</t>
  </si>
  <si>
    <t>NUEPGEN_US</t>
  </si>
  <si>
    <t>RTEPGEN_US</t>
  </si>
  <si>
    <t>HVEPGEN_US</t>
  </si>
  <si>
    <t>WNEPGEN_US</t>
  </si>
  <si>
    <t>SOEPGEN_US</t>
  </si>
  <si>
    <t>GEEPGEN_US</t>
  </si>
  <si>
    <t>HPEPGEN_US</t>
  </si>
  <si>
    <t>PAEPGEN_US</t>
  </si>
  <si>
    <t>OGEPGEN_US</t>
  </si>
  <si>
    <t>TOEPGEN_US</t>
  </si>
  <si>
    <t>NGEPGEN_NE</t>
  </si>
  <si>
    <t>CLEPGEN_NE</t>
  </si>
  <si>
    <t>NUEPGEN_NE</t>
  </si>
  <si>
    <t>HVEPGEN_NE</t>
  </si>
  <si>
    <t>XXEPGEN_NE</t>
  </si>
  <si>
    <t>TOEPGEN_NE</t>
  </si>
  <si>
    <t>ELLOAD_NE</t>
  </si>
  <si>
    <t>NGEPGEN_NY</t>
  </si>
  <si>
    <t>CLEPGEN_NY</t>
  </si>
  <si>
    <t>NUEPGEN_NY</t>
  </si>
  <si>
    <t>HVEPGEN_NY</t>
  </si>
  <si>
    <t>XXEPGEN_NY</t>
  </si>
  <si>
    <t>TOEPGEN_NY</t>
  </si>
  <si>
    <t>ELLOAD_NY</t>
  </si>
  <si>
    <t>NGEPGEN_PJ</t>
  </si>
  <si>
    <t>CLEPGEN_PJ</t>
  </si>
  <si>
    <t>NUEPGEN_PJ</t>
  </si>
  <si>
    <t>HVEPGEN_PJ</t>
  </si>
  <si>
    <t>XXEPGEN_PJ</t>
  </si>
  <si>
    <t>TOEPGEN_PJ</t>
  </si>
  <si>
    <t>ELLOAD_PJ</t>
  </si>
  <si>
    <t>Southeast (SERC)</t>
  </si>
  <si>
    <t>NGEPGEN_SE</t>
  </si>
  <si>
    <t>CLEPGEN_SE</t>
  </si>
  <si>
    <t>NUEPGEN_SE</t>
  </si>
  <si>
    <t>HVEPGEN_SE</t>
  </si>
  <si>
    <t>XXEPGEN_SE</t>
  </si>
  <si>
    <t>TOEPGEN_SE</t>
  </si>
  <si>
    <t>ELLOAD_SE</t>
  </si>
  <si>
    <t>Florida (FRCC)</t>
  </si>
  <si>
    <t>NGEPGEN_FL</t>
  </si>
  <si>
    <t>CLEPGEN_FL</t>
  </si>
  <si>
    <t>NUEPGEN_FL</t>
  </si>
  <si>
    <t>HVEPGEN_FL</t>
  </si>
  <si>
    <t>XXEPGEN_FL</t>
  </si>
  <si>
    <t>TOEPGEN_FL</t>
  </si>
  <si>
    <t>ELLOAD_FL</t>
  </si>
  <si>
    <t>NGEPGEN_MW</t>
  </si>
  <si>
    <t>CLEPGEN_MW</t>
  </si>
  <si>
    <t>NUEPGEN_MW</t>
  </si>
  <si>
    <t>HVEPGEN_MW</t>
  </si>
  <si>
    <t>XXEPGEN_MW</t>
  </si>
  <si>
    <t>TOEPGEN_MW</t>
  </si>
  <si>
    <t>ELLOAD_MW</t>
  </si>
  <si>
    <t>NGEPGEN_SP</t>
  </si>
  <si>
    <t>CLEPGEN_SP</t>
  </si>
  <si>
    <t>NUEPGEN_SP</t>
  </si>
  <si>
    <t>HVEPGEN_SP</t>
  </si>
  <si>
    <t>XXEPGEN_SP</t>
  </si>
  <si>
    <t>TOEPGEN_SP</t>
  </si>
  <si>
    <t>ELLOAD_SP</t>
  </si>
  <si>
    <t>NGEPGEN_TX</t>
  </si>
  <si>
    <t>CLEPGEN_TX</t>
  </si>
  <si>
    <t>NUEPGEN_TX</t>
  </si>
  <si>
    <t>HVEPGEN_TX</t>
  </si>
  <si>
    <t>XXEPGEN_TX</t>
  </si>
  <si>
    <t>TOEPGEN_TX</t>
  </si>
  <si>
    <t>ELLOAD_TX</t>
  </si>
  <si>
    <t>NGEPGEN_NW</t>
  </si>
  <si>
    <t>CLEPGEN_NW</t>
  </si>
  <si>
    <t>NUEPGEN_NW</t>
  </si>
  <si>
    <t>HVEPGEN_NW</t>
  </si>
  <si>
    <t>XXEPGEN_NW</t>
  </si>
  <si>
    <t>TOEPGEN_NW</t>
  </si>
  <si>
    <t>ELLOAD_NW</t>
  </si>
  <si>
    <t>Southwest</t>
  </si>
  <si>
    <t>NGEPGEN_SW</t>
  </si>
  <si>
    <t>CLEPGEN_SW</t>
  </si>
  <si>
    <t>NUEPGEN_SW</t>
  </si>
  <si>
    <t>HVEPGEN_SW</t>
  </si>
  <si>
    <t>XXEPGEN_SW</t>
  </si>
  <si>
    <t>TOEPGEN_SW</t>
  </si>
  <si>
    <t>ELLOAD_SW</t>
  </si>
  <si>
    <t>California</t>
  </si>
  <si>
    <t>NGEPGEN_CA</t>
  </si>
  <si>
    <t>CLEPGEN_CA</t>
  </si>
  <si>
    <t>NUEPGEN_CA</t>
  </si>
  <si>
    <t>HVEPGEN_CA</t>
  </si>
  <si>
    <t>XXEPGEN_CA</t>
  </si>
  <si>
    <t>TOEPGEN_CA</t>
  </si>
  <si>
    <t>ELLOAD_CA</t>
  </si>
  <si>
    <t>OWEPGEN_US</t>
  </si>
  <si>
    <t>WWEPGEN_US</t>
  </si>
  <si>
    <t>New England (ISO-NE)</t>
  </si>
  <si>
    <t>New York (NYISO)</t>
  </si>
  <si>
    <t>Mid-Atlantic (PJM)</t>
  </si>
  <si>
    <t>Texas (ERCOT)</t>
  </si>
  <si>
    <r>
      <t xml:space="preserve">Table 7d part 1.  U.S. Regional Electricity Generation, Electric Power Sector (billion kilowatthours), </t>
    </r>
    <r>
      <rPr>
        <i/>
        <sz val="10"/>
        <color indexed="8"/>
        <rFont val="Arial"/>
        <family val="2"/>
      </rPr>
      <t>continues on Table 7d part 2</t>
    </r>
  </si>
  <si>
    <t>OBEPGEN_US</t>
  </si>
  <si>
    <t>INEOTWH</t>
  </si>
  <si>
    <t>CMEOTWH</t>
  </si>
  <si>
    <t>Central (Southwest Power Pool)</t>
  </si>
  <si>
    <t>Northwest</t>
  </si>
  <si>
    <r>
      <t xml:space="preserve">Table 7d part 2.  U.S. Regional Electricity Generation, Electric Power Sector (billion kilowatthours), </t>
    </r>
    <r>
      <rPr>
        <i/>
        <sz val="10"/>
        <color indexed="8"/>
        <rFont val="Arial"/>
        <family val="2"/>
      </rPr>
      <t>continued from Table 7d part 1</t>
    </r>
  </si>
  <si>
    <t>Table 9b.  U.S. Regional Macroeconomic Data</t>
  </si>
  <si>
    <t>Table 9c.  U.S. Regional Weather Data</t>
  </si>
  <si>
    <t xml:space="preserve">Modeling and analysis completion - </t>
  </si>
  <si>
    <t>Regional degree days for each period are calculated by EIA as contemporaneous period population-weighted averages of state degree day data published by the National Oceanic and Atmospheric Administration (NOAA).</t>
  </si>
  <si>
    <t>Table 4c.  U.S. Regional Gasoline Prices and Inventories</t>
  </si>
  <si>
    <t>Prices are not adjusted for inflation; prices exclude taxes unless otherwise noted.</t>
  </si>
  <si>
    <t>(Index, 2017=100)</t>
  </si>
  <si>
    <t>Industrial Production Indices (Index, 2017=100)</t>
  </si>
  <si>
    <t>Production (million barrels per day) (a)</t>
  </si>
  <si>
    <t>Energy Production</t>
  </si>
  <si>
    <t>ELACP_US</t>
  </si>
  <si>
    <t>OHTCPUS</t>
  </si>
  <si>
    <t>BTTCBUS</t>
  </si>
  <si>
    <t>Table 7b.  U.S. Regional Electricity Sales to Ultimate Customers (billion kilowatthours)</t>
  </si>
  <si>
    <t>Table 7c.  U.S. Regional Electricity Prices to Ultimate Customers (Cents per Kilowatthour)</t>
  </si>
  <si>
    <t>Dry Natural Gas Production</t>
  </si>
  <si>
    <t>Forecast date:</t>
  </si>
  <si>
    <t>Table 2.  Nominal Energy Prices</t>
  </si>
  <si>
    <t>papr_GY</t>
  </si>
  <si>
    <t>NGEPCGW_US</t>
  </si>
  <si>
    <t>CLEPCGW_US</t>
  </si>
  <si>
    <t>PAEPCGW_US</t>
  </si>
  <si>
    <t>OGEPCGW_US</t>
  </si>
  <si>
    <t>WNEPCGW_US</t>
  </si>
  <si>
    <t>SPEPCGWX_US</t>
  </si>
  <si>
    <t>STEPCGW_US</t>
  </si>
  <si>
    <t>WWEPCGW_US</t>
  </si>
  <si>
    <t>OWEPCGW_US</t>
  </si>
  <si>
    <t>GEEPCGW_US</t>
  </si>
  <si>
    <t>HVEPCGW_US</t>
  </si>
  <si>
    <t>HPEPCGW_US</t>
  </si>
  <si>
    <t>NUEPCGW_US</t>
  </si>
  <si>
    <t>BAEPCGW_US</t>
  </si>
  <si>
    <t>OTEPCGW_US</t>
  </si>
  <si>
    <t>NGCHCGW_US</t>
  </si>
  <si>
    <t>CLCHCGW_US</t>
  </si>
  <si>
    <t>PACHCGW_US</t>
  </si>
  <si>
    <t>OGCHCGW_US</t>
  </si>
  <si>
    <t>WWCHCGW_US</t>
  </si>
  <si>
    <t>OWCHCGW_US</t>
  </si>
  <si>
    <t>SOCHCGW_US</t>
  </si>
  <si>
    <t>WNCHCGW_US</t>
  </si>
  <si>
    <t>GECHCGW_US</t>
  </si>
  <si>
    <t>HVCHCGW_US</t>
  </si>
  <si>
    <t>BACHCGW_US</t>
  </si>
  <si>
    <t>OTCHCGW_US</t>
  </si>
  <si>
    <t>SODRG_US</t>
  </si>
  <si>
    <t>SODCG_US</t>
  </si>
  <si>
    <t>SODIG_US</t>
  </si>
  <si>
    <t>SODTG_US</t>
  </si>
  <si>
    <t>Weather forecasts from National Oceanic and Atmospheric Administration and Energy Information Administration.</t>
  </si>
  <si>
    <t xml:space="preserve">      EIA does not estimate or project end-use consumption of non-marketed renewable energy.</t>
  </si>
  <si>
    <t xml:space="preserve">      Review (MER). Consequently, the historical data may not precisely match those published in the MER.</t>
  </si>
  <si>
    <t>PADD = Petroleum Administration for Defense District (PADD).</t>
  </si>
  <si>
    <t>Table 5b.  U.S. Regional Natural Gas Prices  (dollars per thousand cubic feet)</t>
  </si>
  <si>
    <t>kWh = kilowatthours. Btu = British thermal units.</t>
  </si>
  <si>
    <t xml:space="preserve">Minor discrepancies with published historical data are due to independent rounding and possible revisions not yet reflected in the STEO. </t>
  </si>
  <si>
    <t>Electricity sales to ultimate customers are sold by electric utilities and power marketers for direct consumption by the customer
 and not available for resale. Includes electric sales to end users by third-party owners of behind-the-meter solar photovoltaic systems.</t>
  </si>
  <si>
    <t xml:space="preserve">Regions refer to U.S. Census divisions (https://www.eia.gov/tools/glossary/index.php?id=C#census_division).  </t>
  </si>
  <si>
    <t>COTRPUS</t>
  </si>
  <si>
    <t>PATRPUS</t>
  </si>
  <si>
    <t>copr_opecplus</t>
  </si>
  <si>
    <t>(billion chained 2017 dollars - SAAR)</t>
  </si>
  <si>
    <t>papr_AO</t>
  </si>
  <si>
    <t>Dataprep timestamp---</t>
  </si>
  <si>
    <t>Notes:</t>
  </si>
  <si>
    <t>World total</t>
  </si>
  <si>
    <t>copr_world</t>
  </si>
  <si>
    <t>world_nc</t>
  </si>
  <si>
    <t>copr_nonopec</t>
  </si>
  <si>
    <t>nonopec_nc</t>
  </si>
  <si>
    <t>Total crude oil and other liquids inventory net withdrawals (million barrels per day)</t>
  </si>
  <si>
    <t>End-of-period commercial crude oil and other liquids inventories (million barrels)</t>
  </si>
  <si>
    <t>OECD total</t>
  </si>
  <si>
    <t>pasc_ooecd_t3</t>
  </si>
  <si>
    <r>
      <rPr>
        <b/>
        <sz val="8"/>
        <rFont val="Arial"/>
        <family val="2"/>
      </rPr>
      <t>(a)</t>
    </r>
    <r>
      <rPr>
        <sz val="8"/>
        <rFont val="Arial"/>
        <family val="2"/>
      </rPr>
      <t xml:space="preserve"> Includes crude oil, lease condensate, natural gas plant liquids, other liquids, refinery processing gain, and other unaccounted-for liquids. Differences in the reported historical production data across countries could result in some inconsistencies in the delineation between crude oil and other liquid fuels.</t>
    </r>
  </si>
  <si>
    <r>
      <rPr>
        <b/>
        <sz val="8"/>
        <rFont val="Arial"/>
        <family val="2"/>
      </rPr>
      <t xml:space="preserve">(c)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</si>
  <si>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(d)</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</si>
  <si>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Sources:</t>
  </si>
  <si>
    <r>
      <t xml:space="preserve">Historical data: Energy Information Administration </t>
    </r>
    <r>
      <rPr>
        <i/>
        <sz val="8"/>
        <rFont val="Arial"/>
        <family val="2"/>
      </rPr>
      <t>International Energy Statistics</t>
    </r>
    <r>
      <rPr>
        <sz val="8"/>
        <rFont val="Arial"/>
        <family val="2"/>
      </rPr>
      <t xml:space="preserve"> (https://www.eia.gov/international/data/world).</t>
    </r>
  </si>
  <si>
    <t xml:space="preserve">Forecasts: EIA Short-Term Integrated Forecasting System. </t>
  </si>
  <si>
    <r>
      <rPr>
        <b/>
        <sz val="8"/>
        <rFont val="Arial"/>
        <family val="2"/>
      </rPr>
      <t>(a)</t>
    </r>
    <r>
      <rPr>
        <sz val="8"/>
        <rFont val="Arial"/>
        <family val="2"/>
      </rPr>
      <t xml:space="preserve"> Includes crude oil, lease condensate, natural gas plant liquids, other liquids, refinery processing gain, and other unaccounted-for liquids.</t>
    </r>
  </si>
  <si>
    <r>
      <rPr>
        <b/>
        <sz val="8"/>
        <rFont val="Arial"/>
        <family val="2"/>
      </rPr>
      <t>(b)</t>
    </r>
    <r>
      <rPr>
        <sz val="8"/>
        <rFont val="Arial"/>
        <family val="2"/>
      </rPr>
      <t xml:space="preserve"> OPEC+ total = OPEC members subject to OPEC+ agreements plus Azerbaijan, Bahrain, Brunei, Kazakhstan, Malaysia, Mexico, Oman, Russia, South Sudan, and Sudan.</t>
    </r>
  </si>
  <si>
    <r>
      <rPr>
        <b/>
        <sz val="8"/>
        <rFont val="Arial"/>
        <family val="2"/>
      </rPr>
      <t xml:space="preserve">(a) </t>
    </r>
    <r>
      <rPr>
        <sz val="8"/>
        <rFont val="Arial"/>
        <family val="2"/>
      </rPr>
      <t>Differences in the reported historical production data across countries could result in some inconsistencies in the delineation between crude oil and other liquid fuels.</t>
    </r>
  </si>
  <si>
    <r>
      <rPr>
        <b/>
        <sz val="8"/>
        <rFont val="Arial"/>
        <family val="2"/>
      </rPr>
      <t>(d)</t>
    </r>
    <r>
      <rPr>
        <sz val="8"/>
        <rFont val="Arial"/>
        <family val="2"/>
      </rPr>
      <t xml:space="preserve"> Iran, Libya, and Venezuela are not sbuject to the OPEC+ agreements.</t>
    </r>
  </si>
  <si>
    <t>Non-OPEC total (b)</t>
  </si>
  <si>
    <t>Unplanned production outages</t>
  </si>
  <si>
    <t>padi_nonOPEC</t>
  </si>
  <si>
    <t>Non-OPEC total</t>
  </si>
  <si>
    <t>papr_opecplus</t>
  </si>
  <si>
    <t>papr_nonopecplus_xus</t>
  </si>
  <si>
    <t>OPEC total (c)</t>
  </si>
  <si>
    <t>papr_ag</t>
  </si>
  <si>
    <t>papr_cf</t>
  </si>
  <si>
    <t>papr_ek</t>
  </si>
  <si>
    <t>papr_gb</t>
  </si>
  <si>
    <t>papr_IR</t>
  </si>
  <si>
    <t>papr_iz</t>
  </si>
  <si>
    <t>papr_ku</t>
  </si>
  <si>
    <t>papr_ly</t>
  </si>
  <si>
    <t>papr_ni</t>
  </si>
  <si>
    <t>papr_sa</t>
  </si>
  <si>
    <t>papr_tc</t>
  </si>
  <si>
    <t>papr_ve</t>
  </si>
  <si>
    <t>OPEC+ total (b)</t>
  </si>
  <si>
    <t>papr_opecplus_opec</t>
  </si>
  <si>
    <t>papr_opecplus_other</t>
  </si>
  <si>
    <t>papr_aj</t>
  </si>
  <si>
    <t>papr_ba</t>
  </si>
  <si>
    <t>Bahrain</t>
  </si>
  <si>
    <t>papr_bx</t>
  </si>
  <si>
    <t>Brunei</t>
  </si>
  <si>
    <t>papr_kz</t>
  </si>
  <si>
    <t>papr_my</t>
  </si>
  <si>
    <t>papr_mu</t>
  </si>
  <si>
    <t>papr_rs</t>
  </si>
  <si>
    <t>papr_od</t>
  </si>
  <si>
    <t>papr_su</t>
  </si>
  <si>
    <t>Sudan</t>
  </si>
  <si>
    <t>Crude oil production (a)</t>
  </si>
  <si>
    <t>coprpus</t>
  </si>
  <si>
    <t>copr_nonopecplus_xus</t>
  </si>
  <si>
    <t>copr_IR</t>
  </si>
  <si>
    <t>copr_opecplus_opec</t>
  </si>
  <si>
    <t>copr_opecplus_other</t>
  </si>
  <si>
    <t>copr_aj</t>
  </si>
  <si>
    <t>copr_ba</t>
  </si>
  <si>
    <t>copr_bx</t>
  </si>
  <si>
    <t>copr_kz</t>
  </si>
  <si>
    <t>copr_my</t>
  </si>
  <si>
    <t>copr_mx</t>
  </si>
  <si>
    <t>copr_mu</t>
  </si>
  <si>
    <t>copr_rs</t>
  </si>
  <si>
    <t>copr_od</t>
  </si>
  <si>
    <t>copr_su</t>
  </si>
  <si>
    <t>Crude oil production capacity</t>
  </si>
  <si>
    <t>OPEC total</t>
  </si>
  <si>
    <t>Surplus crude oil production capacity</t>
  </si>
  <si>
    <t>padi_OPEC</t>
  </si>
  <si>
    <t>Table 3e.  World Petroleum and Other Liquid Fuels Consumption (million barrels per day)</t>
  </si>
  <si>
    <r>
      <rPr>
        <b/>
        <sz val="8"/>
        <rFont val="Arial"/>
        <family val="2"/>
      </rPr>
      <t xml:space="preserve">(a)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</si>
  <si>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(b)</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</si>
  <si>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Table 4a.  U.S. Petroleum and Other Liquid Fuels Supply, Consumption, and Inventories</t>
  </si>
  <si>
    <t>Table 3a.  World Petroleum and Other Liquid Fuels Production, Consumption, and Inventories</t>
  </si>
  <si>
    <t>Table 3b.  Non-OPEC Petroleum and Other Liquid Fuels Production  (million barrels per day)</t>
  </si>
  <si>
    <t>Table 3c.  World Petroleum and Other Liquid Fuels Production (million barrels per day)</t>
  </si>
  <si>
    <t>Petroleum and other liquid fuels production (a)</t>
  </si>
  <si>
    <t>Table 3d.  World Crude Oil Production (million barrels per day)</t>
  </si>
  <si>
    <t>Petroleum and other liquid fuels consumption (a)</t>
  </si>
  <si>
    <t>Table 3e.  World Petroleum and Other Liquid Fuels Consumption</t>
  </si>
  <si>
    <t>Table 3d.  World Crude Oil Production</t>
  </si>
  <si>
    <t>Table 3c.  World Petroleum and Other Liquid Fuels Production</t>
  </si>
  <si>
    <t>Table 3b.  Non-OPEC Petroleum and Other Liquid Fuels Production</t>
  </si>
  <si>
    <t>Table 4c.  U.S. Regional Motor Gasoline Prices and Inventories</t>
  </si>
  <si>
    <t>Table 5b.  U.S. Regional Natural Gas Prices</t>
  </si>
  <si>
    <t>Table 7b.  U.S. Regional Electricity Retail Sales</t>
  </si>
  <si>
    <t>Table 7c.  U.S. Regional Electricity Prices</t>
  </si>
  <si>
    <t>Table 7d(1).  U.S. Regional Electricity Generation, Electric Power Sector</t>
  </si>
  <si>
    <t>Table 7d(2).  U.S. Regional Electricity Generation, Electric Power Sector, continued</t>
  </si>
  <si>
    <t>Table 7e.  U.S. Electricity Generating Capacity</t>
  </si>
  <si>
    <t>Table 8. U.S.  Renewable Energy Consumption</t>
  </si>
  <si>
    <t>Table 7e.  U.S. Electricity Generating Capacity (gigawatts at end of period)</t>
  </si>
  <si>
    <t>Gasoline</t>
  </si>
  <si>
    <t>Diesel Fuel</t>
  </si>
  <si>
    <t>Fuel Oil</t>
  </si>
  <si>
    <t>Jet Fuel</t>
  </si>
  <si>
    <t>No. 6 Residual Fuel Oil (a)</t>
  </si>
  <si>
    <t>Gasoline Regular Grade (b)</t>
  </si>
  <si>
    <t>Gasoline All Grades (b)</t>
  </si>
  <si>
    <t>On-highway Diesel Fuel</t>
  </si>
  <si>
    <t>Heating Oil</t>
  </si>
  <si>
    <t xml:space="preserve">Natural Gas </t>
  </si>
  <si>
    <t>Residual Fuel Oil (c)</t>
  </si>
  <si>
    <t>Distillate Fuel Oil</t>
  </si>
  <si>
    <t>West Texas Intermediate Spot Average</t>
  </si>
  <si>
    <t>Brent Spot Average</t>
  </si>
  <si>
    <t>U.S. Imported Average</t>
  </si>
  <si>
    <t>U.S. Refiner Average Acquisition Cost</t>
  </si>
  <si>
    <t>Wholesale Petroleum Product Prices</t>
  </si>
  <si>
    <t>Propane</t>
  </si>
  <si>
    <t>Retail Prices Including Taxes</t>
  </si>
  <si>
    <t>Henry Hub Spot (dollars per thousand cubic feet)</t>
  </si>
  <si>
    <t xml:space="preserve">Henry Hub Spot (dollars per million Btu) </t>
  </si>
  <si>
    <t xml:space="preserve">U.S. Retail Prices (dollars per thousand cubic feet) </t>
  </si>
  <si>
    <t>Power Generation Fuel Costs (dollars per million Btu)</t>
  </si>
  <si>
    <t>Prices to Ultimate Customers (cents per kilowatthour)</t>
  </si>
  <si>
    <t>Crude Oil (dollars per barrel)</t>
  </si>
  <si>
    <t>Crude oil</t>
  </si>
  <si>
    <t>Other liquids</t>
  </si>
  <si>
    <t>OECD total (d)</t>
  </si>
  <si>
    <t>Non-OECD total</t>
  </si>
  <si>
    <t>Other OECD</t>
  </si>
  <si>
    <t>Other inventory draws and balance</t>
  </si>
  <si>
    <t>OPEC total (b)</t>
  </si>
  <si>
    <t>Canada</t>
  </si>
  <si>
    <t>Europe</t>
  </si>
  <si>
    <t>Japan</t>
  </si>
  <si>
    <t>U.S. Territories</t>
  </si>
  <si>
    <t>China</t>
  </si>
  <si>
    <t>Eurasia</t>
  </si>
  <si>
    <t>Other Asia</t>
  </si>
  <si>
    <t>Other non-OECD</t>
  </si>
  <si>
    <t>Argentina</t>
  </si>
  <si>
    <t>Brazil</t>
  </si>
  <si>
    <t>Colombia</t>
  </si>
  <si>
    <t>Guyana</t>
  </si>
  <si>
    <t>Norway</t>
  </si>
  <si>
    <t>United Kingdom</t>
  </si>
  <si>
    <t>Qatar</t>
  </si>
  <si>
    <t>Angola</t>
  </si>
  <si>
    <t>Egypt</t>
  </si>
  <si>
    <t>India</t>
  </si>
  <si>
    <t>Indonesia</t>
  </si>
  <si>
    <t>North America total</t>
  </si>
  <si>
    <t>Central and South America total</t>
  </si>
  <si>
    <t>Europe total</t>
  </si>
  <si>
    <t>Eurasia total</t>
  </si>
  <si>
    <t>Middle East total</t>
  </si>
  <si>
    <t>Africa total</t>
  </si>
  <si>
    <t>Asia and Oceania total</t>
  </si>
  <si>
    <t>OPEC members subject to OPEC+ agreements (d)</t>
  </si>
  <si>
    <t>OPEC+ other participants total</t>
  </si>
  <si>
    <t>Non-OPEC+ excluding United States</t>
  </si>
  <si>
    <t>Algeria</t>
  </si>
  <si>
    <t>Congo (Brazzaville)</t>
  </si>
  <si>
    <t>Equatorial Guinea</t>
  </si>
  <si>
    <t>Gabon</t>
  </si>
  <si>
    <t>Iran</t>
  </si>
  <si>
    <t>Iraq</t>
  </si>
  <si>
    <t>Kuwait</t>
  </si>
  <si>
    <t>Libya</t>
  </si>
  <si>
    <t>Nigeria</t>
  </si>
  <si>
    <t>Saudi Arabia</t>
  </si>
  <si>
    <t>United Arab Emirates</t>
  </si>
  <si>
    <t>Venezuela</t>
  </si>
  <si>
    <t>Middle East</t>
  </si>
  <si>
    <t>Other</t>
  </si>
  <si>
    <t>OECD total (b)</t>
  </si>
  <si>
    <t>Appalachia</t>
  </si>
  <si>
    <t>Interior</t>
  </si>
  <si>
    <t>Western</t>
  </si>
  <si>
    <t>Electric power sector</t>
  </si>
  <si>
    <t>Industrial sector</t>
  </si>
  <si>
    <t>Commercial sector</t>
  </si>
  <si>
    <t xml:space="preserve">Residential sector </t>
  </si>
  <si>
    <t xml:space="preserve">Commercial sector </t>
  </si>
  <si>
    <t xml:space="preserve">Industrial sector </t>
  </si>
  <si>
    <t>ERCOT North hub</t>
  </si>
  <si>
    <t>CAISO SP15 zone</t>
  </si>
  <si>
    <t>ISO-NE Internal hub</t>
  </si>
  <si>
    <t>NYISO Hudson Valley zone</t>
  </si>
  <si>
    <t>PJM Western hub</t>
  </si>
  <si>
    <t>Midcontinent ISO Illinois hub</t>
  </si>
  <si>
    <t>SPP ISO South hub</t>
  </si>
  <si>
    <t>Electricity generation (a)</t>
  </si>
  <si>
    <t xml:space="preserve">Net imports  </t>
  </si>
  <si>
    <t>Total utility-scale power supply</t>
  </si>
  <si>
    <t>Small-scale solar generation (c)</t>
  </si>
  <si>
    <t>New England</t>
  </si>
  <si>
    <t>Middle Atlantic</t>
  </si>
  <si>
    <t>E. N. Central</t>
  </si>
  <si>
    <t>W. N. Central</t>
  </si>
  <si>
    <t>S. Atlantic</t>
  </si>
  <si>
    <t>E. S. Central</t>
  </si>
  <si>
    <t>W. S. Central</t>
  </si>
  <si>
    <t>Mountain</t>
  </si>
  <si>
    <t>Pacific contiguous</t>
  </si>
  <si>
    <t>AK and HI</t>
  </si>
  <si>
    <t>Pacific</t>
  </si>
  <si>
    <t>Conventional hydropower</t>
  </si>
  <si>
    <t>Wind</t>
  </si>
  <si>
    <t xml:space="preserve">Solar (a) </t>
  </si>
  <si>
    <t>Geothermal</t>
  </si>
  <si>
    <t>Waste biomass</t>
  </si>
  <si>
    <t>Wood biomass</t>
  </si>
  <si>
    <t>Natural gas</t>
  </si>
  <si>
    <t>Nuclear</t>
  </si>
  <si>
    <t>Renewable energy sources:</t>
  </si>
  <si>
    <t>Pumped storage hydropower</t>
  </si>
  <si>
    <t xml:space="preserve">Petroleum (b) </t>
  </si>
  <si>
    <t>Other nonrenewable fuels (c)</t>
  </si>
  <si>
    <t>Total generation</t>
  </si>
  <si>
    <t>Solar photovoltaic</t>
  </si>
  <si>
    <t>Solar thermal</t>
  </si>
  <si>
    <t>Conventional hydroelectric</t>
  </si>
  <si>
    <t>Solar</t>
  </si>
  <si>
    <t>All sectors total</t>
  </si>
  <si>
    <t>Fossil fuel energy sources</t>
  </si>
  <si>
    <t>Renewable energy sources</t>
  </si>
  <si>
    <t>Residential sector</t>
  </si>
  <si>
    <t>Pumped storage hydroelectric</t>
  </si>
  <si>
    <t>Battery storage</t>
  </si>
  <si>
    <t>Other nonrenewable sources (a)</t>
  </si>
  <si>
    <t>Electric power sector (power plants larger than one megawatt)</t>
  </si>
  <si>
    <t>Industrial and commercial sectors (combined heat and power plants larger than one megawatt)</t>
  </si>
  <si>
    <t>Small-scale solar photovoltaic capacity (systems smaller than one megawatt)</t>
  </si>
  <si>
    <t xml:space="preserve">Geothermal  </t>
  </si>
  <si>
    <t xml:space="preserve">Solar (b) </t>
  </si>
  <si>
    <t xml:space="preserve">Wind </t>
  </si>
  <si>
    <t>Solar (b)</t>
  </si>
  <si>
    <t xml:space="preserve">Solar (b)  </t>
  </si>
  <si>
    <t>Solar (f)</t>
  </si>
  <si>
    <t>Ethanol (g)</t>
  </si>
  <si>
    <t>Ethanol (f)</t>
  </si>
  <si>
    <t xml:space="preserve">Solar (b)(f) </t>
  </si>
  <si>
    <t xml:space="preserve">Food </t>
  </si>
  <si>
    <t xml:space="preserve">Paper </t>
  </si>
  <si>
    <t>Chemicals</t>
  </si>
  <si>
    <t>(millions)</t>
  </si>
  <si>
    <t>(percent)</t>
  </si>
  <si>
    <t>(millions - SAAR)</t>
  </si>
  <si>
    <t>Manufacturing</t>
  </si>
  <si>
    <t>(index, 1982-1984=1.00)</t>
  </si>
  <si>
    <t>(index, 1982=1.00)</t>
  </si>
  <si>
    <t>(index, 2017=100)</t>
  </si>
  <si>
    <t>(million miles/day)</t>
  </si>
  <si>
    <t>(million short tons per day)</t>
  </si>
  <si>
    <t>South Atlantic</t>
  </si>
  <si>
    <r>
      <rPr>
        <b/>
        <sz val="8"/>
        <rFont val="Arial"/>
        <family val="2"/>
      </rPr>
      <t xml:space="preserve">(a) </t>
    </r>
    <r>
      <rPr>
        <sz val="8"/>
        <rFont val="Arial"/>
        <family val="2"/>
      </rPr>
      <t>Includes lease condensate.</t>
    </r>
  </si>
  <si>
    <r>
      <rPr>
        <b/>
        <sz val="8"/>
        <rFont val="Arial"/>
        <family val="2"/>
      </rPr>
      <t>(c)</t>
    </r>
    <r>
      <rPr>
        <sz val="8"/>
        <rFont val="Arial"/>
        <family val="2"/>
      </rPr>
      <t xml:space="preserve"> Regional production in this table is based on geographic regions and not geologic formations.</t>
    </r>
  </si>
  <si>
    <r>
      <rPr>
        <b/>
        <sz val="8"/>
        <rFont val="Arial"/>
        <family val="2"/>
      </rPr>
      <t>(d)</t>
    </r>
    <r>
      <rPr>
        <sz val="8"/>
        <rFont val="Arial"/>
        <family val="2"/>
      </rPr>
      <t xml:space="preserve"> Net imports equal gross imports minus gross exports.</t>
    </r>
  </si>
  <si>
    <r>
      <rPr>
        <b/>
        <sz val="8"/>
        <rFont val="Arial"/>
        <family val="2"/>
      </rPr>
      <t>(e)</t>
    </r>
    <r>
      <rPr>
        <sz val="8"/>
        <rFont val="Arial"/>
        <family val="2"/>
      </rPr>
      <t xml:space="preserve"> SPR: Strategic Petroleum Reserve</t>
    </r>
  </si>
  <si>
    <r>
      <rPr>
        <b/>
        <sz val="8"/>
        <rFont val="Arial"/>
        <family val="2"/>
      </rPr>
      <t>(f)</t>
    </r>
    <r>
      <rPr>
        <sz val="8"/>
        <rFont val="Arial"/>
        <family val="2"/>
      </rPr>
      <t xml:space="preserve"> The crude oil adjustment equals the sum of disposition items (e.g. refinery inputs) minus the sum of supply items (e.g. production).</t>
    </r>
  </si>
  <si>
    <r>
      <rPr>
        <b/>
        <sz val="8"/>
        <rFont val="Arial"/>
        <family val="2"/>
      </rPr>
      <t xml:space="preserve">(g) </t>
    </r>
    <r>
      <rPr>
        <sz val="8"/>
        <rFont val="Arial"/>
        <family val="2"/>
      </rPr>
      <t>Renewables and oxygenate production includes pentanes plus, oxygenates (excluding fuel ethanol), and renewable fuels. Beginning in January 2021, renewable fuels includes biodiesel, renewable diesel, renewable jet fuel, renewable heating oil, renewable naphtha and gasoline, and other renewable fuels. For December 2020 and prior, renewable fuels includes only biodiesel.</t>
    </r>
  </si>
  <si>
    <r>
      <rPr>
        <b/>
        <sz val="8"/>
        <rFont val="Arial"/>
        <family val="2"/>
      </rPr>
      <t>(h)</t>
    </r>
    <r>
      <rPr>
        <sz val="8"/>
        <rFont val="Arial"/>
        <family val="2"/>
      </rPr>
      <t xml:space="preserve"> Petroleum products adjustment includes hydrogen/oxygenates/renewables/other hydrocarbons, motor gasoline blending components, and finished motor gasoline.</t>
    </r>
  </si>
  <si>
    <r>
      <rPr>
        <b/>
        <sz val="8"/>
        <rFont val="Arial"/>
        <family val="2"/>
      </rPr>
      <t xml:space="preserve">(i) </t>
    </r>
    <r>
      <rPr>
        <sz val="8"/>
        <rFont val="Arial"/>
        <family val="2"/>
      </rPr>
      <t>Other oils includes aviation gasoline blending components, finished aviation gasoline, kerosene, petrochemical feedstocks, special naphthas, lubricants, waxes, petroleum coke, asphalt and road oil, still gas, and miscellaneous products.</t>
    </r>
  </si>
  <si>
    <r>
      <rPr>
        <sz val="8"/>
        <rFont val="Arial"/>
        <family val="2"/>
      </rPr>
      <t>Forecasts:</t>
    </r>
    <r>
      <rPr>
        <b/>
        <sz val="8"/>
        <rFont val="Arial"/>
        <family val="2"/>
      </rPr>
      <t xml:space="preserve"> </t>
    </r>
    <r>
      <rPr>
        <sz val="8"/>
        <rFont val="Arial"/>
        <family val="2"/>
      </rPr>
      <t xml:space="preserve">EIA Short-Term Integrated Forecasting System. </t>
    </r>
  </si>
  <si>
    <t>U.S. total crude oil production (a)</t>
  </si>
  <si>
    <t>Alaska</t>
  </si>
  <si>
    <t>COPRAP</t>
  </si>
  <si>
    <t>Appalachia region</t>
  </si>
  <si>
    <t>COPRBK</t>
  </si>
  <si>
    <t>Bakken region</t>
  </si>
  <si>
    <t>COPREF</t>
  </si>
  <si>
    <t>Eagle Ford region</t>
  </si>
  <si>
    <t>COPRHA</t>
  </si>
  <si>
    <t>Haynesville region</t>
  </si>
  <si>
    <t>COPRPM</t>
  </si>
  <si>
    <t>Permian region</t>
  </si>
  <si>
    <t>COPRR48</t>
  </si>
  <si>
    <t>Rest of Lower 48 States</t>
  </si>
  <si>
    <t>Crude oil input to refineries</t>
  </si>
  <si>
    <t>Transfers to crude oil supply</t>
  </si>
  <si>
    <t>Crude oil net imports (d)</t>
  </si>
  <si>
    <t>SPR net withdrawals (e)</t>
  </si>
  <si>
    <t>Commercial inventory net withdrawals</t>
  </si>
  <si>
    <t>Crude oil adjustment (f)</t>
  </si>
  <si>
    <t>Refinery processing gain</t>
  </si>
  <si>
    <t>Natural Gas Plant Liquids Production</t>
  </si>
  <si>
    <t>Renewables and oxygenate production (g)</t>
  </si>
  <si>
    <t>Fuel ethanol production</t>
  </si>
  <si>
    <t>Petroleum products adjustment (h)</t>
  </si>
  <si>
    <t>Petroleum products transfers to crude oil supply</t>
  </si>
  <si>
    <t>Petroleum product net imports (d)</t>
  </si>
  <si>
    <t>Hydrocarbon gas liquids</t>
  </si>
  <si>
    <t>Unfinished oils</t>
  </si>
  <si>
    <t>Other hydrocarbons and oxygenates</t>
  </si>
  <si>
    <t>Motor gasoline blending components</t>
  </si>
  <si>
    <t>Finished motor gasoline</t>
  </si>
  <si>
    <t>Jet fuel</t>
  </si>
  <si>
    <t>Distillate fuel oil</t>
  </si>
  <si>
    <t>Residual fuel oil</t>
  </si>
  <si>
    <t>Other oils (i)</t>
  </si>
  <si>
    <t>Petroleum product inventory net withdrawals</t>
  </si>
  <si>
    <t>U.S. total petroleum products consumption</t>
  </si>
  <si>
    <t>Motor gasoline</t>
  </si>
  <si>
    <t>Fuel ethanol blended into motor gasoline</t>
  </si>
  <si>
    <t>Total petroleum and other liquid fuels net imports (d)</t>
  </si>
  <si>
    <t>End-of-period inventories (million barrels)</t>
  </si>
  <si>
    <t>Total commercial inventory</t>
  </si>
  <si>
    <t>Crude oil (excluding SPR)</t>
  </si>
  <si>
    <t>Total motor gasoline</t>
  </si>
  <si>
    <t>Crude oil in SPR (e)</t>
  </si>
  <si>
    <t>HGL production, consumption, and inventories</t>
  </si>
  <si>
    <t>HGPRPUS</t>
  </si>
  <si>
    <t>Total HGL production</t>
  </si>
  <si>
    <t>Natural gas processing plant production</t>
  </si>
  <si>
    <t>Ethane</t>
  </si>
  <si>
    <t>Butanes</t>
  </si>
  <si>
    <t>Natural gasoline (pentanes plus)</t>
  </si>
  <si>
    <t>Refinery and blender net production</t>
  </si>
  <si>
    <t>Ethane/ethylene</t>
  </si>
  <si>
    <t>Propylene (refinery-grade)</t>
  </si>
  <si>
    <t>Butanes/butylenes</t>
  </si>
  <si>
    <t>Renewable/oxygenate plant net production of natural gasoline</t>
  </si>
  <si>
    <t>Total HGL consumption</t>
  </si>
  <si>
    <t>Ethane/Ethylene</t>
  </si>
  <si>
    <t>HGL net imports</t>
  </si>
  <si>
    <t>Propane/propylene</t>
  </si>
  <si>
    <t>HGL inventories (million barrels)</t>
  </si>
  <si>
    <t>Propylene (at refineries only)</t>
  </si>
  <si>
    <t>Refining</t>
  </si>
  <si>
    <t>Total refinery and blender net inputs</t>
  </si>
  <si>
    <t>HGL</t>
  </si>
  <si>
    <t>Other hydrocarbons/oxygenates</t>
  </si>
  <si>
    <t>Refinery Processing Gain</t>
  </si>
  <si>
    <t>Total refinery and blender net production</t>
  </si>
  <si>
    <t>Other oils (a)</t>
  </si>
  <si>
    <t>Refinery distillation inputs</t>
  </si>
  <si>
    <t>Refinery operable distillation capacity</t>
  </si>
  <si>
    <t xml:space="preserve">Refinery distillation utilization factor </t>
  </si>
  <si>
    <r>
      <rPr>
        <b/>
        <sz val="8"/>
        <rFont val="Arial"/>
        <family val="2"/>
      </rPr>
      <t>(a)</t>
    </r>
    <r>
      <rPr>
        <sz val="8"/>
        <rFont val="Arial"/>
        <family val="2"/>
      </rPr>
      <t xml:space="preserve"> Other oils include aviation gasoline blending components, finished aviation gasoline, kerosene, petrochemical feedstocks, special naphthas, lubricants, waxes, petroleum coke, asphalt and road oil, still gas, and miscellaneous products.</t>
    </r>
  </si>
  <si>
    <t>Wholesale price (dollars per gallon)</t>
  </si>
  <si>
    <t>MGWHUUS_$</t>
  </si>
  <si>
    <t>United States average</t>
  </si>
  <si>
    <t>Retail prices (dollars per gallon) (a)</t>
  </si>
  <si>
    <t>MGEIAUS_$</t>
  </si>
  <si>
    <t>All grades United States average</t>
  </si>
  <si>
    <t>MGRARUS_$</t>
  </si>
  <si>
    <t>Regular grade United States average</t>
  </si>
  <si>
    <t>MGRARP1_$</t>
  </si>
  <si>
    <t>PADD 1</t>
  </si>
  <si>
    <t>MGRARP2_$</t>
  </si>
  <si>
    <t>PADD 2</t>
  </si>
  <si>
    <t>MGRARP3_$</t>
  </si>
  <si>
    <t>PADD 3</t>
  </si>
  <si>
    <t>MGRARP4_$</t>
  </si>
  <si>
    <t>PADD 4</t>
  </si>
  <si>
    <t>MGRARP5_$</t>
  </si>
  <si>
    <t>PADD 5</t>
  </si>
  <si>
    <t>End-of-period inventories (million barrels) (b)</t>
  </si>
  <si>
    <t>Total U.S. gasoline inventories</t>
  </si>
  <si>
    <t>U.S. total marketed natural gas production</t>
  </si>
  <si>
    <t>NGMPAP</t>
  </si>
  <si>
    <t>NGMPBK</t>
  </si>
  <si>
    <t>NGMPEF</t>
  </si>
  <si>
    <t>NGMPHA</t>
  </si>
  <si>
    <t>NGMPPM</t>
  </si>
  <si>
    <t>NGMPR48</t>
  </si>
  <si>
    <t>Total primary supply</t>
  </si>
  <si>
    <t>Balancing item (c)</t>
  </si>
  <si>
    <t>Total supply</t>
  </si>
  <si>
    <t>U.S. total dry natural gas production</t>
  </si>
  <si>
    <t>Net inventory withdrawals</t>
  </si>
  <si>
    <t>Supplemental gaseous fuels</t>
  </si>
  <si>
    <t>NGNIPUS</t>
  </si>
  <si>
    <t>Net imports</t>
  </si>
  <si>
    <t>LNG gross imports (d)</t>
  </si>
  <si>
    <t>LNG gross exports (d)</t>
  </si>
  <si>
    <t>Pipeline gross imports</t>
  </si>
  <si>
    <t>Pipeline gross exports</t>
  </si>
  <si>
    <t>Total consumption</t>
  </si>
  <si>
    <t>Residential</t>
  </si>
  <si>
    <t>Commercial</t>
  </si>
  <si>
    <t>Industrial</t>
  </si>
  <si>
    <t>Electric power (e)</t>
  </si>
  <si>
    <t>Lease and plant fuel</t>
  </si>
  <si>
    <t>Pipeline and distribution</t>
  </si>
  <si>
    <t>Vehicle</t>
  </si>
  <si>
    <t>End-of-period working natural gas inventories (billion cubic feet) (f)</t>
  </si>
  <si>
    <t>United States total</t>
  </si>
  <si>
    <t>East region</t>
  </si>
  <si>
    <t xml:space="preserve">Midwest region </t>
  </si>
  <si>
    <t xml:space="preserve">South Central region </t>
  </si>
  <si>
    <t xml:space="preserve">Mountain region </t>
  </si>
  <si>
    <t>Pacific region</t>
  </si>
  <si>
    <t>Wholesale price</t>
  </si>
  <si>
    <t>Henry Hub spot price</t>
  </si>
  <si>
    <t>Residential retail (a)</t>
  </si>
  <si>
    <t>East North Central</t>
  </si>
  <si>
    <t>West North Central</t>
  </si>
  <si>
    <t>East South Central</t>
  </si>
  <si>
    <t>West South Central</t>
  </si>
  <si>
    <t>Commercial retail (a)</t>
  </si>
  <si>
    <t>Industrial retail (a)</t>
  </si>
  <si>
    <r>
      <rPr>
        <b/>
        <sz val="8"/>
        <rFont val="Arial"/>
        <family val="2"/>
      </rPr>
      <t xml:space="preserve">(b) </t>
    </r>
    <r>
      <rPr>
        <sz val="8"/>
        <rFont val="Arial"/>
        <family val="2"/>
      </rPr>
      <t>Regional production in this table is based on geographic regions and not geologic formations.</t>
    </r>
  </si>
  <si>
    <r>
      <rPr>
        <b/>
        <sz val="8"/>
        <rFont val="Arial"/>
        <family val="2"/>
      </rPr>
      <t>(c)</t>
    </r>
    <r>
      <rPr>
        <sz val="8"/>
        <rFont val="Arial"/>
        <family val="2"/>
      </rPr>
      <t xml:space="preserve"> The balancing item is the difference between total natural gas consumption (NGTCPUS) and total natural gas supply (NGPSUPP).</t>
    </r>
  </si>
  <si>
    <r>
      <rPr>
        <b/>
        <sz val="8"/>
        <rFont val="Arial"/>
        <family val="2"/>
      </rPr>
      <t>(d)</t>
    </r>
    <r>
      <rPr>
        <sz val="8"/>
        <rFont val="Arial"/>
        <family val="2"/>
      </rPr>
      <t xml:space="preserve"> LNG: liquefied natural gas</t>
    </r>
  </si>
  <si>
    <r>
      <rPr>
        <b/>
        <sz val="8"/>
        <rFont val="Arial"/>
        <family val="2"/>
      </rPr>
      <t>(e)</t>
    </r>
    <r>
      <rPr>
        <sz val="8"/>
        <rFont val="Arial"/>
        <family val="2"/>
      </rPr>
      <t xml:space="preserve"> Natural gas used for electricity generation and (a limited amount of) useful thermal output by electric utilities and independent power producers.</t>
    </r>
  </si>
  <si>
    <r>
      <rPr>
        <b/>
        <sz val="8"/>
        <rFont val="Arial"/>
        <family val="2"/>
      </rPr>
      <t>(f)</t>
    </r>
    <r>
      <rPr>
        <sz val="8"/>
        <rFont val="Arial"/>
        <family val="2"/>
      </rPr>
      <t xml:space="preserve"> For a list of states in each inventory region refer to </t>
    </r>
    <r>
      <rPr>
        <i/>
        <sz val="8"/>
        <rFont val="Arial"/>
        <family val="2"/>
      </rPr>
      <t>Weekly Natural Gas Storage Report, Notes and Definitions (http://ir.eia.gov/ngs/notes.html)</t>
    </r>
    <r>
      <rPr>
        <sz val="8"/>
        <rFont val="Arial"/>
        <family val="2"/>
      </rPr>
      <t>.</t>
    </r>
  </si>
  <si>
    <r>
      <rPr>
        <b/>
        <sz val="8"/>
        <rFont val="Arial"/>
        <family val="2"/>
      </rPr>
      <t>(a)</t>
    </r>
    <r>
      <rPr>
        <sz val="8"/>
        <rFont val="Arial"/>
        <family val="2"/>
      </rPr>
      <t xml:space="preserve"> Retail prices include all federal, state, and local taxes.</t>
    </r>
  </si>
  <si>
    <r>
      <rPr>
        <b/>
        <sz val="8"/>
        <rFont val="Arial"/>
        <family val="2"/>
      </rPr>
      <t xml:space="preserve">(b) </t>
    </r>
    <r>
      <rPr>
        <sz val="8"/>
        <rFont val="Arial"/>
        <family val="2"/>
      </rPr>
      <t>Inventories include both finished motor gasoline and motor gasoline blending components</t>
    </r>
  </si>
  <si>
    <r>
      <rPr>
        <b/>
        <sz val="8"/>
        <rFont val="Arial"/>
        <family val="2"/>
      </rPr>
      <t>(a)</t>
    </r>
    <r>
      <rPr>
        <sz val="8"/>
        <rFont val="Arial"/>
        <family val="2"/>
      </rPr>
      <t xml:space="preserve"> The Production From Newly Completed Wells and the Existing Production Change data series are reported as smoothed monthly data over a twelve-month period. The smoothing is done using the Locally Weighted Scatterplot Smoothing (LOWESS) function. LOWESS calculates a locally weighted average for each point, giving more weight to nearby monthly data and less weights to distant data. The smoothed data may change each month according to updated data.</t>
    </r>
  </si>
  <si>
    <r>
      <rPr>
        <b/>
        <sz val="8"/>
        <rFont val="Arial"/>
        <family val="2"/>
      </rPr>
      <t>(b)</t>
    </r>
    <r>
      <rPr>
        <sz val="8"/>
        <rFont val="Arial"/>
        <family val="2"/>
      </rPr>
      <t xml:space="preserve"> The most recent six months of well-level data is incomplete due to known lags in reporting. For these months, the values are imputed based on historical reporting patterns and other relevant factors.</t>
    </r>
  </si>
  <si>
    <r>
      <rPr>
        <b/>
        <sz val="8"/>
        <rFont val="Arial"/>
        <family val="2"/>
      </rPr>
      <t>(c)</t>
    </r>
    <r>
      <rPr>
        <sz val="8"/>
        <rFont val="Arial"/>
        <family val="2"/>
      </rPr>
      <t xml:space="preserve"> The sum of "Production from Newly Completed Wells" and "Existing Production Change" may not equal the month-over-month crude oil or natural gas production changes reported in tables 4a and 5a, respectively. This discrepancy arises from the statistical smoothing techniques applied to aggregated basin level data, variations in data imputation methodologies, and utilizing different data sources.</t>
    </r>
  </si>
  <si>
    <r>
      <rPr>
        <b/>
        <sz val="8"/>
        <rFont val="Arial"/>
        <family val="2"/>
      </rPr>
      <t>(d)</t>
    </r>
    <r>
      <rPr>
        <sz val="8"/>
        <rFont val="Arial"/>
        <family val="2"/>
      </rPr>
      <t xml:space="preserve"> Natural gas production in this table is marketed natural gas production.</t>
    </r>
  </si>
  <si>
    <t>Historical data: Latest data available from Baker Hughes, Enervus, FracFocus.org.</t>
  </si>
  <si>
    <t>Table 10a.  Drilling Productivity Metrics</t>
  </si>
  <si>
    <t>Active rigs</t>
  </si>
  <si>
    <t>RIGSAP</t>
  </si>
  <si>
    <t>RIGSBK</t>
  </si>
  <si>
    <t>RIGSEF</t>
  </si>
  <si>
    <t>RIGSHA</t>
  </si>
  <si>
    <t>RIGSPM</t>
  </si>
  <si>
    <t>RIGSR48</t>
  </si>
  <si>
    <t>New wells drilled</t>
  </si>
  <si>
    <t>NWDAP</t>
  </si>
  <si>
    <t>NWDBK</t>
  </si>
  <si>
    <t>NWDEF</t>
  </si>
  <si>
    <t>NWDHA</t>
  </si>
  <si>
    <t>NWDPM</t>
  </si>
  <si>
    <t>NWDR48</t>
  </si>
  <si>
    <t>New wells drilled per rig</t>
  </si>
  <si>
    <t>NWRAP</t>
  </si>
  <si>
    <t>NWRBK</t>
  </si>
  <si>
    <t>NWREF</t>
  </si>
  <si>
    <t>NWRHA</t>
  </si>
  <si>
    <t>NWRPM</t>
  </si>
  <si>
    <t>NWRR48</t>
  </si>
  <si>
    <t>New wells completed</t>
  </si>
  <si>
    <t>NWCAP</t>
  </si>
  <si>
    <t>NWCBK</t>
  </si>
  <si>
    <t>NWCEF</t>
  </si>
  <si>
    <t>NWCHA</t>
  </si>
  <si>
    <t>NWCPM</t>
  </si>
  <si>
    <t>NWCR48</t>
  </si>
  <si>
    <t xml:space="preserve">Cumulative drilled but uncompleted wells </t>
  </si>
  <si>
    <t>DUCSAP</t>
  </si>
  <si>
    <t>DUCSBK</t>
  </si>
  <si>
    <t>DUCSEF</t>
  </si>
  <si>
    <t>DUCSHA</t>
  </si>
  <si>
    <t>DUCSPM</t>
  </si>
  <si>
    <t>DUCSR48</t>
  </si>
  <si>
    <t>Crude oil production from newly completed wells, one-year trend (thousand barrels per day) (a) (c)</t>
  </si>
  <si>
    <t>CONWAP</t>
  </si>
  <si>
    <t>CONWBK</t>
  </si>
  <si>
    <t>CONWEF</t>
  </si>
  <si>
    <t>CONWHA</t>
  </si>
  <si>
    <t>CONWPM</t>
  </si>
  <si>
    <t>CONWR48</t>
  </si>
  <si>
    <t>Crude oil production from newly completed wells per rig, one-year trend (thousand barrels per day) (a)</t>
  </si>
  <si>
    <t>CONWRAP</t>
  </si>
  <si>
    <t>CONWRBK</t>
  </si>
  <si>
    <t>CONWREF</t>
  </si>
  <si>
    <t>CONWRHA</t>
  </si>
  <si>
    <t>CONWRPM</t>
  </si>
  <si>
    <t>CONWRR48</t>
  </si>
  <si>
    <t>Existing crude oil production change, one-year trend (thousand barrels per day) (a) (c)</t>
  </si>
  <si>
    <t>COEOPAP</t>
  </si>
  <si>
    <t>COEOPBK</t>
  </si>
  <si>
    <t>COEOPEF</t>
  </si>
  <si>
    <t>COEOPHA</t>
  </si>
  <si>
    <t>COEOPPM</t>
  </si>
  <si>
    <t>COEOPR48</t>
  </si>
  <si>
    <t>NGNWAP</t>
  </si>
  <si>
    <t>NGNWBK</t>
  </si>
  <si>
    <t>NGNWEF</t>
  </si>
  <si>
    <t>NGNWHA</t>
  </si>
  <si>
    <t>NGNWPM</t>
  </si>
  <si>
    <t>NGNWR48</t>
  </si>
  <si>
    <t>NGNWRAP</t>
  </si>
  <si>
    <t>NGNWRBK</t>
  </si>
  <si>
    <t>NGNWREF</t>
  </si>
  <si>
    <t>NGNWRHA</t>
  </si>
  <si>
    <t>NGNWRPM</t>
  </si>
  <si>
    <t>NGNWRR48</t>
  </si>
  <si>
    <t>Existing natural gas production change, one-year trend (million cubic feet per day) (a) (c) (d)</t>
  </si>
  <si>
    <t>NGEOPAP</t>
  </si>
  <si>
    <t>NGEOPBK</t>
  </si>
  <si>
    <t>NGEOPEF</t>
  </si>
  <si>
    <t>NGEOPHA</t>
  </si>
  <si>
    <t>NGEOPPM</t>
  </si>
  <si>
    <t>NGEOPR48</t>
  </si>
  <si>
    <t>Table 10b. Crude Oil and Natural Gas Production from Shale and Tight Formations</t>
  </si>
  <si>
    <r>
      <rPr>
        <b/>
        <sz val="8"/>
        <rFont val="Arial"/>
        <family val="2"/>
      </rPr>
      <t xml:space="preserve">(a) </t>
    </r>
    <r>
      <rPr>
        <sz val="8"/>
        <rFont val="Arial"/>
        <family val="2"/>
      </rPr>
      <t>These production estimates are based on geologic formations, not geographic regions</t>
    </r>
  </si>
  <si>
    <t>Historical data: Latest data available from Enverus state administrative data.</t>
  </si>
  <si>
    <t>TOPRL48</t>
  </si>
  <si>
    <t>Total U.S. tight oil production (million barrels per day) (a)</t>
  </si>
  <si>
    <t>TOPRAC</t>
  </si>
  <si>
    <t>Austin Chalk formation</t>
  </si>
  <si>
    <t>TOPRBK</t>
  </si>
  <si>
    <t>Bakken formation</t>
  </si>
  <si>
    <t>TOPREF</t>
  </si>
  <si>
    <t>Eagle Ford formation</t>
  </si>
  <si>
    <t>TOPRMP</t>
  </si>
  <si>
    <t>Mississippian formation</t>
  </si>
  <si>
    <t>TOPRNI</t>
  </si>
  <si>
    <t>Niobrara Codell formation</t>
  </si>
  <si>
    <t>TOPRPM</t>
  </si>
  <si>
    <t>Permian formations</t>
  </si>
  <si>
    <t>TOPRWF</t>
  </si>
  <si>
    <t>Woodford formation</t>
  </si>
  <si>
    <t>TOPRR48</t>
  </si>
  <si>
    <t>Other U.S. formations</t>
  </si>
  <si>
    <t>SNGPRL48</t>
  </si>
  <si>
    <t>Total U.S. shale dry natural gas production (billion cubic feet per day) (a)</t>
  </si>
  <si>
    <t>SNGPRBK</t>
  </si>
  <si>
    <t>SNGPRBN</t>
  </si>
  <si>
    <t>Barnett formation</t>
  </si>
  <si>
    <t>SNGPREF</t>
  </si>
  <si>
    <t>SNGPRFY</t>
  </si>
  <si>
    <t>Fayetteville formation</t>
  </si>
  <si>
    <t>SNGPRHA</t>
  </si>
  <si>
    <t>Haynesville formation</t>
  </si>
  <si>
    <t>SNGPRMC</t>
  </si>
  <si>
    <t>Marcellus formation</t>
  </si>
  <si>
    <t>SNGPRMP</t>
  </si>
  <si>
    <t>SNGPRNI</t>
  </si>
  <si>
    <t>SNGPRPM</t>
  </si>
  <si>
    <t>SNGPRUA</t>
  </si>
  <si>
    <t>Utica formation</t>
  </si>
  <si>
    <t>SNGPRWF</t>
  </si>
  <si>
    <t>SNGPRR48</t>
  </si>
  <si>
    <t>Natural gas production from newly completed wells, one-year trend (million cubic feet per day) (a) (d)</t>
  </si>
  <si>
    <t>Natural gas production from newly completed wells per rig, one-year trend (million cubic feet per day) (a) (d)</t>
  </si>
  <si>
    <t>Table 6.  U.S. Coal Supply, Consumption, and Inventories (million short tons)</t>
  </si>
  <si>
    <t>Supply</t>
  </si>
  <si>
    <t>Secondary inventory withdrawals</t>
  </si>
  <si>
    <t>Waste coal (a)</t>
  </si>
  <si>
    <t>U.S. total coal production</t>
  </si>
  <si>
    <t>Gross imports</t>
  </si>
  <si>
    <t>Gross exports</t>
  </si>
  <si>
    <t>Metallurgical coal</t>
  </si>
  <si>
    <t>Steam coal</t>
  </si>
  <si>
    <t>Primary inventory withdrawals</t>
  </si>
  <si>
    <t>Consumption</t>
  </si>
  <si>
    <t xml:space="preserve">U.S. total coal consumption </t>
  </si>
  <si>
    <t>Coke plants</t>
  </si>
  <si>
    <t>Electric power sector (b)</t>
  </si>
  <si>
    <t>Retail and other industry</t>
  </si>
  <si>
    <t>Residential and commercial</t>
  </si>
  <si>
    <t>Other industrial</t>
  </si>
  <si>
    <t>End-of-period inventories</t>
  </si>
  <si>
    <t>Primary inventories (d)</t>
  </si>
  <si>
    <t>Secondary inventories</t>
  </si>
  <si>
    <t>Retail and general industry</t>
  </si>
  <si>
    <t>Commercial &amp; institutional</t>
  </si>
  <si>
    <t>Coal market indicators</t>
  </si>
  <si>
    <t>Coal miner productivity (tons per hour)</t>
  </si>
  <si>
    <t>Cost of coal to electric utilities (dollars per million Btu)</t>
  </si>
  <si>
    <t>Electricity supply (billion kilowatthours)</t>
  </si>
  <si>
    <t xml:space="preserve">Losses and unaccounted for (b) </t>
  </si>
  <si>
    <t>Electricity consumption (billion kilowatthours)</t>
  </si>
  <si>
    <t xml:space="preserve">Total consumption </t>
  </si>
  <si>
    <t>Sales to ultimate customers</t>
  </si>
  <si>
    <t>Transportation sector</t>
  </si>
  <si>
    <t>Direct use (d)</t>
  </si>
  <si>
    <t>Average residential electricity usage per customer (kWh)</t>
  </si>
  <si>
    <t>End-of-period fuel inventories held by electric power sector</t>
  </si>
  <si>
    <t>Coal (million short tons)</t>
  </si>
  <si>
    <t>Residual fuel (million barrels)</t>
  </si>
  <si>
    <t>Distillate fuel (million barrels)</t>
  </si>
  <si>
    <t>Power generation fuel costs (dollars per million Btu)</t>
  </si>
  <si>
    <t>Prices to ultimate customers (cents per kilowatthour)</t>
  </si>
  <si>
    <t>Wholesale electricity prices (dollars per megawatthour)</t>
  </si>
  <si>
    <t>All sectors (a)</t>
  </si>
  <si>
    <r>
      <t>All sectors</t>
    </r>
    <r>
      <rPr>
        <sz val="8"/>
        <rFont val="Arial"/>
        <family val="2"/>
      </rPr>
      <t xml:space="preserve"> (a)</t>
    </r>
  </si>
  <si>
    <t>Midwest (MISO)</t>
  </si>
  <si>
    <t>All Sectors</t>
  </si>
  <si>
    <t>Biodiesel, renewable diesel, and other (g)</t>
  </si>
  <si>
    <t>Biofuel losses and co-products (d)</t>
  </si>
  <si>
    <t xml:space="preserve">Hydroelectric power (a) </t>
  </si>
  <si>
    <t>Waste biomass (c)</t>
  </si>
  <si>
    <t xml:space="preserve">Wood biomass </t>
  </si>
  <si>
    <t>Industrial sector (e)</t>
  </si>
  <si>
    <t>Commercial sector (e)</t>
  </si>
  <si>
    <t>Table 8.  U.S. Renewable Energy Consumption (quadrillion Btu)</t>
  </si>
  <si>
    <r>
      <t>Carbon Dioxide (CO</t>
    </r>
    <r>
      <rPr>
        <b/>
        <vertAlign val="subscript"/>
        <sz val="8"/>
        <rFont val="Arial"/>
        <family val="2"/>
      </rPr>
      <t>2</t>
    </r>
    <r>
      <rPr>
        <b/>
        <sz val="8"/>
        <rFont val="Arial"/>
        <family val="2"/>
      </rPr>
      <t>) Emissions (million metric tons)</t>
    </r>
  </si>
  <si>
    <r>
      <t>Table 9a.  U.S. Macroeconomic Indicators and CO</t>
    </r>
    <r>
      <rPr>
        <b/>
        <vertAlign val="subscript"/>
        <sz val="10"/>
        <color rgb="FF000000"/>
        <rFont val="Arial"/>
        <family val="2"/>
      </rPr>
      <t>2</t>
    </r>
    <r>
      <rPr>
        <b/>
        <sz val="10"/>
        <color indexed="8"/>
        <rFont val="Arial"/>
        <family val="2"/>
      </rPr>
      <t xml:space="preserve"> Emissions</t>
    </r>
  </si>
  <si>
    <t>Petroleum and coal products</t>
  </si>
  <si>
    <t xml:space="preserve">Nonmetallic mineral products </t>
  </si>
  <si>
    <t>Primary metals</t>
  </si>
  <si>
    <t>Real Gross State Product (billion $2017)</t>
  </si>
  <si>
    <t>Industrial Output, Manufacturing (Iindex, year 2017=100)</t>
  </si>
  <si>
    <t>Real Personal Income (billion $2017)</t>
  </si>
  <si>
    <t>Households (thousands)</t>
  </si>
  <si>
    <t>Total Non-farm Employment (millions)</t>
  </si>
  <si>
    <t>Heating Degree Days, Prior 10-year average</t>
  </si>
  <si>
    <t>Cooling Degree Days, Prior 10-year average</t>
  </si>
  <si>
    <t>The approximate break between historical and forecast values is shown with historical data with no shading; estimates and forecasts are shaded gray.</t>
  </si>
  <si>
    <t xml:space="preserve">Forecasts: EIA Short-Term Integrated Forecasting System. U.S. macroeconomic forecasts are based on the S&amp;P Global model of the U.S. Economy. </t>
  </si>
  <si>
    <r>
      <rPr>
        <b/>
        <sz val="8"/>
        <rFont val="Arial"/>
        <family val="2"/>
      </rPr>
      <t>(a)</t>
    </r>
    <r>
      <rPr>
        <sz val="8"/>
        <rFont val="Arial"/>
        <family val="2"/>
      </rPr>
      <t xml:space="preserve"> Includes lease condensate.</t>
    </r>
  </si>
  <si>
    <r>
      <rPr>
        <b/>
        <sz val="8"/>
        <rFont val="Arial"/>
        <family val="2"/>
      </rPr>
      <t>(b)</t>
    </r>
    <r>
      <rPr>
        <sz val="8"/>
        <rFont val="Arial"/>
        <family val="2"/>
      </rPr>
      <t xml:space="preserve"> Total consumption includes Independent Power Producer (IPP) consumption.</t>
    </r>
  </si>
  <si>
    <r>
      <rPr>
        <b/>
        <sz val="8"/>
        <rFont val="Arial"/>
        <family val="2"/>
      </rPr>
      <t>(c)</t>
    </r>
    <r>
      <rPr>
        <sz val="8"/>
        <rFont val="Arial"/>
        <family val="2"/>
      </rPr>
      <t xml:space="preserve"> Renewable energy includes minor components of non-marketed renewable energy that is neither bought nor sold, either directly or indirectly, as inputs to marketed energy.</t>
    </r>
  </si>
  <si>
    <r>
      <rPr>
        <b/>
        <sz val="8"/>
        <rFont val="Arial"/>
        <family val="2"/>
      </rPr>
      <t>(d)</t>
    </r>
    <r>
      <rPr>
        <sz val="8"/>
        <rFont val="Arial"/>
        <family val="2"/>
      </rPr>
      <t xml:space="preserve"> The conversion from physical units to Btu is calculated using a subset of conversion factors used in the calculations of gross energy consumption in EIA’s </t>
    </r>
    <r>
      <rPr>
        <i/>
        <sz val="8"/>
        <rFont val="Arial"/>
        <family val="2"/>
      </rPr>
      <t xml:space="preserve">Monthly Energy </t>
    </r>
  </si>
  <si>
    <r>
      <rPr>
        <b/>
        <sz val="8"/>
        <rFont val="Arial"/>
        <family val="2"/>
      </rPr>
      <t>(a)</t>
    </r>
    <r>
      <rPr>
        <sz val="8"/>
        <rFont val="Arial"/>
        <family val="2"/>
      </rPr>
      <t xml:space="preserve"> Average for all sulfur contents.</t>
    </r>
  </si>
  <si>
    <r>
      <rPr>
        <b/>
        <sz val="8"/>
        <rFont val="Arial"/>
        <family val="2"/>
      </rPr>
      <t>(b)</t>
    </r>
    <r>
      <rPr>
        <sz val="8"/>
        <rFont val="Arial"/>
        <family val="2"/>
      </rPr>
      <t xml:space="preserve"> Average self-service cash price.</t>
    </r>
  </si>
  <si>
    <r>
      <rPr>
        <b/>
        <sz val="8"/>
        <rFont val="Arial"/>
        <family val="2"/>
      </rPr>
      <t>(c)</t>
    </r>
    <r>
      <rPr>
        <sz val="8"/>
        <rFont val="Arial"/>
        <family val="2"/>
      </rPr>
      <t xml:space="preserve"> Includes fuel oils No. 4, No. 5, No. 6, and topped crude.</t>
    </r>
  </si>
  <si>
    <r>
      <rPr>
        <b/>
        <sz val="8"/>
        <rFont val="Arial"/>
        <family val="2"/>
      </rPr>
      <t>(a)</t>
    </r>
    <r>
      <rPr>
        <sz val="8"/>
        <rFont val="Arial"/>
        <family val="2"/>
      </rPr>
      <t xml:space="preserve"> Waste coal includes waste coal and cloal slurry reprocessed into briquettes.</t>
    </r>
  </si>
  <si>
    <r>
      <rPr>
        <b/>
        <sz val="8"/>
        <rFont val="Arial"/>
        <family val="2"/>
      </rPr>
      <t>(b)</t>
    </r>
    <r>
      <rPr>
        <sz val="8"/>
        <rFont val="Arial"/>
        <family val="2"/>
      </rPr>
      <t xml:space="preserve"> Coal used for electricity generation and (a limited amount of) useful thermal output by electric utilities and independent power producers.</t>
    </r>
  </si>
  <si>
    <r>
      <rPr>
        <b/>
        <sz val="8"/>
        <rFont val="Arial"/>
        <family val="2"/>
      </rPr>
      <t>(c)</t>
    </r>
    <r>
      <rPr>
        <sz val="8"/>
        <rFont val="Arial"/>
        <family val="2"/>
      </rPr>
      <t xml:space="preserve"> The discrepancy reflects an unaccounted-for shipper and receiver reporting difference, assumed to be zero in the forecast period.</t>
    </r>
  </si>
  <si>
    <r>
      <rPr>
        <b/>
        <sz val="8"/>
        <rFont val="Arial"/>
        <family val="2"/>
      </rPr>
      <t>(d)</t>
    </r>
    <r>
      <rPr>
        <sz val="8"/>
        <rFont val="Arial"/>
        <family val="2"/>
      </rPr>
      <t xml:space="preserve"> Primary stocks are held at the mines and distribution points.</t>
    </r>
  </si>
  <si>
    <r>
      <rPr>
        <b/>
        <sz val="8"/>
        <rFont val="Arial"/>
        <family val="2"/>
      </rPr>
      <t>(a)</t>
    </r>
    <r>
      <rPr>
        <sz val="8"/>
        <rFont val="Arial"/>
        <family val="2"/>
      </rPr>
      <t xml:space="preserve"> Generation supplied by utility-scale power plants with capacity of at least one megawatt.</t>
    </r>
  </si>
  <si>
    <r>
      <rPr>
        <b/>
        <sz val="8"/>
        <rFont val="Arial"/>
        <family val="2"/>
      </rPr>
      <t>(b)</t>
    </r>
    <r>
      <rPr>
        <sz val="8"/>
        <rFont val="Arial"/>
        <family val="2"/>
      </rPr>
      <t xml:space="preserve"> Includes transmission and distribution losses, data collection time-frame differences, and estimation error.</t>
    </r>
  </si>
  <si>
    <r>
      <rPr>
        <b/>
        <sz val="8"/>
        <rFont val="Arial"/>
        <family val="2"/>
      </rPr>
      <t>(c)</t>
    </r>
    <r>
      <rPr>
        <sz val="8"/>
        <rFont val="Arial"/>
        <family val="2"/>
      </rPr>
      <t xml:space="preserve"> Solar photovoltaic systems smaller than one megawatt such as those installed on rooftops.</t>
    </r>
  </si>
  <si>
    <t xml:space="preserve">Forecast data: EIA Short-Term Integrated Forecasting System. </t>
  </si>
  <si>
    <r>
      <rPr>
        <b/>
        <sz val="8"/>
        <rFont val="Arial"/>
        <family val="2"/>
      </rPr>
      <t xml:space="preserve">(a) </t>
    </r>
    <r>
      <rPr>
        <sz val="8"/>
        <rFont val="Arial"/>
        <family val="2"/>
      </rPr>
      <t>Total includes sales of electricity to ultimate customers in transportation sector (not shown), as well as residential, commercial, and industrial sectors.</t>
    </r>
  </si>
  <si>
    <t>Historical data for average price of electricity to ultimate consumers represents the cost per unit of electricity sold and is calculated by dividing electric revenue from ultimate consumers by the corresponding sales of electricity.</t>
  </si>
  <si>
    <r>
      <rPr>
        <b/>
        <sz val="8"/>
        <rFont val="Arial"/>
        <family val="2"/>
      </rPr>
      <t>(a)</t>
    </r>
    <r>
      <rPr>
        <sz val="8"/>
        <rFont val="Arial"/>
        <family val="2"/>
      </rPr>
      <t xml:space="preserve"> Average price to all sectors is weighted by sales of electricity to ultimate customers in the residential, commercial, industrial and transportation (not shown) sectors.</t>
    </r>
  </si>
  <si>
    <r>
      <rPr>
        <b/>
        <sz val="8"/>
        <rFont val="Arial"/>
        <family val="2"/>
      </rPr>
      <t>(b)</t>
    </r>
    <r>
      <rPr>
        <sz val="8"/>
        <rFont val="Arial"/>
        <family val="2"/>
      </rPr>
      <t xml:space="preserve"> Residual fuel oil, distillate fuel oil, petroleum coke, and other petroleum liquids.</t>
    </r>
  </si>
  <si>
    <r>
      <rPr>
        <b/>
        <sz val="8"/>
        <rFont val="Arial"/>
        <family val="2"/>
      </rPr>
      <t>(c)</t>
    </r>
    <r>
      <rPr>
        <sz val="8"/>
        <rFont val="Arial"/>
        <family val="2"/>
      </rPr>
      <t xml:space="preserve"> Batteries, chemicals, hydrogen, pitch, purchased steam, sulfur, nonrenewable waste, and miscellaneous technologies.</t>
    </r>
  </si>
  <si>
    <t xml:space="preserve">Forecast: EIA Short-Term Integrated Forecasting System. </t>
  </si>
  <si>
    <r>
      <rPr>
        <b/>
        <sz val="8"/>
        <rFont val="Arial"/>
        <family val="2"/>
      </rPr>
      <t>(d)</t>
    </r>
    <r>
      <rPr>
        <sz val="8"/>
        <rFont val="Arial"/>
        <family val="2"/>
      </rPr>
      <t xml:space="preserve"> Direct use represents commercial and industrial facility use of onsite net electricity generation; and electrical sales or transfers to adjacent or colocated facilities for which revenue information is not available. See Table 7.6 of the EIA Monthly Energy Review.</t>
    </r>
  </si>
  <si>
    <t>Capacity values represent the amount of generating capacity that is operating (or expected to be operating) at the end of each period.</t>
  </si>
  <si>
    <t>Changes in capacity reflect various factors including new generators coming online, retiring generators, capacity uprates and derates, delayed planned capacity projects, cancelled projects, and other factors.</t>
  </si>
  <si>
    <t>Small-scale solar capacity (systems smaller than one megawatt): Form EIA-861M Monthly Electric Power Industry Report.</t>
  </si>
  <si>
    <t>Historical capacity data may differ from other EIA publications due to frequent updates to the Preliminary Monthly Electric Generator Inventory.</t>
  </si>
  <si>
    <t>Forecasts: Estimates of future capacity may include adjustments to reflect recent changes in market information or regulatory policy.</t>
  </si>
  <si>
    <r>
      <rPr>
        <b/>
        <sz val="8"/>
        <rFont val="Arial"/>
        <family val="2"/>
      </rPr>
      <t>(a)</t>
    </r>
    <r>
      <rPr>
        <sz val="8"/>
        <rFont val="Arial"/>
        <family val="2"/>
      </rPr>
      <t xml:space="preserve"> Other sources include hydrogen, pitch, chemicals, sulfur, purchased steam, nonrenewable waste, and miscellaneous technologies.</t>
    </r>
  </si>
  <si>
    <r>
      <rPr>
        <b/>
        <sz val="8"/>
        <rFont val="Arial"/>
        <family val="2"/>
      </rPr>
      <t>(a)</t>
    </r>
    <r>
      <rPr>
        <sz val="8"/>
        <rFont val="Arial"/>
        <family val="2"/>
      </rPr>
      <t xml:space="preserve"> Energy consumption for conventional hydroelectric power only.  Hydroelectricity generated by pumped storage is not included in renewable energy.</t>
    </r>
  </si>
  <si>
    <r>
      <rPr>
        <b/>
        <sz val="8"/>
        <rFont val="Arial"/>
        <family val="2"/>
      </rPr>
      <t>(b)</t>
    </r>
    <r>
      <rPr>
        <sz val="8"/>
        <rFont val="Arial"/>
        <family val="2"/>
      </rPr>
      <t xml:space="preserve"> Solar energy consumption by utility-scale power plants (capacity greater than or equal to 1 megawatt) in the electric power, commercial, and industrial sectors and energy consumption by small-scale solar photovoltaic systems (less than 1 megawatts in size).</t>
    </r>
  </si>
  <si>
    <r>
      <rPr>
        <b/>
        <sz val="8"/>
        <rFont val="Arial"/>
        <family val="2"/>
      </rPr>
      <t>(c)</t>
    </r>
    <r>
      <rPr>
        <sz val="8"/>
        <rFont val="Arial"/>
        <family val="2"/>
      </rPr>
      <t xml:space="preserve"> Municipal solid waste from biogenic sources, landfill gas, sludge waste, agricultural byproducts, and other biomass.</t>
    </r>
  </si>
  <si>
    <r>
      <rPr>
        <b/>
        <sz val="8"/>
        <rFont val="Arial"/>
        <family val="2"/>
      </rPr>
      <t>(d)</t>
    </r>
    <r>
      <rPr>
        <sz val="8"/>
        <rFont val="Arial"/>
        <family val="2"/>
      </rPr>
      <t xml:space="preserve"> Losses and co-products from the production of fuel ethanol and biomass-based diesel</t>
    </r>
  </si>
  <si>
    <r>
      <rPr>
        <b/>
        <sz val="8"/>
        <rFont val="Arial"/>
        <family val="2"/>
      </rPr>
      <t>(e)</t>
    </r>
    <r>
      <rPr>
        <sz val="8"/>
        <rFont val="Arial"/>
        <family val="2"/>
      </rPr>
      <t xml:space="preserve"> Subtotals for the industrial and commercial sectors might not equal the sum of the components. The subtotal for the industrial sector includes ethanol consumption that is not shown separately. The subtotal for the commercial sector includes ethanol and hydroelectric consumption that are not shown separately. </t>
    </r>
  </si>
  <si>
    <r>
      <rPr>
        <b/>
        <sz val="8"/>
        <rFont val="Arial"/>
        <family val="2"/>
      </rPr>
      <t>(f)</t>
    </r>
    <r>
      <rPr>
        <sz val="8"/>
        <rFont val="Arial"/>
        <family val="2"/>
      </rPr>
      <t xml:space="preserve"> Solar consumption in the residential sector includes energy from small-scale solar photovoltaic systems (&lt;1 megawatt), and it includes solar heating consumption in all sectors.</t>
    </r>
  </si>
  <si>
    <r>
      <rPr>
        <b/>
        <sz val="8"/>
        <rFont val="Arial"/>
        <family val="2"/>
      </rPr>
      <t xml:space="preserve">(g) </t>
    </r>
    <r>
      <rPr>
        <sz val="8"/>
        <rFont val="Arial"/>
        <family val="2"/>
      </rPr>
      <t>Fuel ethanol and biodiesel, renewable diesel, and other biofuels consumption in the transportation sector includes production, stock change, and imports less exports. 
Some biomass-based diesel may be consumed in the residential sector in heating oil.</t>
    </r>
  </si>
  <si>
    <t>Historical data: Latest data available from U.S. Department of Commerce, Bureau of Economic Analysis; Federal Reserve System, Statistical release G17; Federal Highway Administration; 
and Federal Aviation Administration.</t>
  </si>
  <si>
    <r>
      <rPr>
        <b/>
        <sz val="8"/>
        <rFont val="Arial"/>
        <family val="2"/>
      </rPr>
      <t>(a)</t>
    </r>
    <r>
      <rPr>
        <sz val="8"/>
        <rFont val="Arial"/>
        <family val="2"/>
      </rPr>
      <t xml:space="preserve"> Fuel share weights of individual sector indices based on EIA </t>
    </r>
    <r>
      <rPr>
        <i/>
        <sz val="8"/>
        <rFont val="Arial"/>
        <family val="2"/>
      </rPr>
      <t>Manufacturing Energy Consumption Survey</t>
    </r>
    <r>
      <rPr>
        <sz val="8"/>
        <rFont val="Arial"/>
        <family val="2"/>
      </rPr>
      <t>.</t>
    </r>
  </si>
  <si>
    <r>
      <rPr>
        <b/>
        <sz val="8"/>
        <rFont val="Arial"/>
        <family val="2"/>
      </rPr>
      <t>(b)</t>
    </r>
    <r>
      <rPr>
        <sz val="8"/>
        <rFont val="Arial"/>
        <family val="2"/>
      </rPr>
      <t xml:space="preserve"> Total highway travel includes gasoline and diesel fuel vehicles.</t>
    </r>
  </si>
  <si>
    <r>
      <rPr>
        <b/>
        <sz val="8"/>
        <rFont val="Arial"/>
        <family val="2"/>
      </rPr>
      <t>(c)</t>
    </r>
    <r>
      <rPr>
        <sz val="8"/>
        <rFont val="Arial"/>
        <family val="2"/>
      </rPr>
      <t xml:space="preserve"> Includes electric power sector use of geothermal energy and non-biomass waste.</t>
    </r>
  </si>
  <si>
    <t>Historical data: Latest data available from U.S. Department of Commerce, Bureau of Economic Analysis; Federal Reserve System, Statistical release G17.</t>
  </si>
  <si>
    <t>Forecasts: Current month based on forecasts by the NOAA Climate Prediction Center (http://www.cpc.ncep.noaa.gov/pacdir/DDdir/NHOME3.shtml). Remaining months based on the 30-year trend.</t>
  </si>
  <si>
    <t>CLPS_TOT</t>
  </si>
  <si>
    <t>U.S. Liquid Fuels (dollars per gallon)</t>
  </si>
  <si>
    <t>DSWHUUS_$</t>
  </si>
  <si>
    <t>D2WHUUS_$</t>
  </si>
  <si>
    <t>JKTCUUS_$</t>
  </si>
  <si>
    <t>RFTCUUS_$</t>
  </si>
  <si>
    <t>PRMBUUS_$</t>
  </si>
  <si>
    <t>DSRTUUS_$</t>
  </si>
  <si>
    <t>D2RCAUS_$</t>
  </si>
  <si>
    <t>CLNIPUS_TON</t>
  </si>
  <si>
    <t>Total raw steel production (million short tons)</t>
  </si>
  <si>
    <t>Propane Mont Belvieu Spot</t>
  </si>
  <si>
    <t>Propane Residential</t>
  </si>
  <si>
    <t>PRRCAUS</t>
  </si>
  <si>
    <t>WTI and Brent crude oil spot prices, the Mt. Belvieu propane spot price, and the Henry Hub natural gas spot price are from Refinitiv,an LSEG company, via EIA (https://www.eia.gov/dnav/pet/pet_pri_spt_s1_d.htm).</t>
  </si>
  <si>
    <r>
      <t xml:space="preserve">Retail heating oil prices are from the Bureau of Labor Statistics, </t>
    </r>
    <r>
      <rPr>
        <i/>
        <sz val="8"/>
        <rFont val="Arial"/>
        <family val="2"/>
      </rPr>
      <t>Consumer Price Index.</t>
    </r>
  </si>
  <si>
    <t>Table 4d.  U.S. Biofuel Supply, Consumption, and Inventories</t>
  </si>
  <si>
    <r>
      <rPr>
        <b/>
        <sz val="8"/>
        <rFont val="Arial"/>
        <family val="2"/>
      </rPr>
      <t xml:space="preserve">(a) </t>
    </r>
    <r>
      <rPr>
        <sz val="8"/>
        <rFont val="Arial"/>
        <family val="2"/>
      </rPr>
      <t>Includes renewable heating oil, renewable jet fuel (sustainable aviation fuel, alternative jet fuel, and biojet), renewable naphtha, renewable gasoline, and other emerging biofuels that are in various stages of development and commercialization</t>
    </r>
  </si>
  <si>
    <t>BDPRPUS</t>
  </si>
  <si>
    <t>RDPRPUS</t>
  </si>
  <si>
    <t>OBPRPUS</t>
  </si>
  <si>
    <t>EONIPUS</t>
  </si>
  <si>
    <t>BDNIPUS</t>
  </si>
  <si>
    <t>RDNIPUS</t>
  </si>
  <si>
    <t>OBNIPUS</t>
  </si>
  <si>
    <t>BDRIPUS</t>
  </si>
  <si>
    <t>RDRIPUS</t>
  </si>
  <si>
    <t>Total biofuels consumption</t>
  </si>
  <si>
    <t>BDTCPUS</t>
  </si>
  <si>
    <t>BDTCPUS_PS</t>
  </si>
  <si>
    <t>RDTCPUS</t>
  </si>
  <si>
    <t>RDTCPUS_PS</t>
  </si>
  <si>
    <t>OBTCPUS</t>
  </si>
  <si>
    <t>Total motor gasoline consumption</t>
  </si>
  <si>
    <t>Petroleum-based gasoline</t>
  </si>
  <si>
    <t>DATCPUS</t>
  </si>
  <si>
    <t>Petroleum-based distillate</t>
  </si>
  <si>
    <t>Total biofuels inventories</t>
  </si>
  <si>
    <t>EOPSPUS</t>
  </si>
  <si>
    <t>BDPSPUS</t>
  </si>
  <si>
    <t>Biodiesel</t>
  </si>
  <si>
    <t>RDPSPUS</t>
  </si>
  <si>
    <t>OBPSPUS</t>
  </si>
  <si>
    <t>Other biofuels</t>
  </si>
  <si>
    <t>Total distillate fuel oil inventories</t>
  </si>
  <si>
    <t>Biodiesel production</t>
  </si>
  <si>
    <t>Renewable diesel production</t>
  </si>
  <si>
    <t>Other biofuel production (a)</t>
  </si>
  <si>
    <t>Fuel ethanol net imports</t>
  </si>
  <si>
    <t>Biodiesel net imports</t>
  </si>
  <si>
    <t>Renewable diesel net imports</t>
  </si>
  <si>
    <t>Renewable diesel net inputs</t>
  </si>
  <si>
    <t>Biodiesel consumption</t>
  </si>
  <si>
    <t>Renewable diesel consumption</t>
  </si>
  <si>
    <t>Renewable diesel product supplied</t>
  </si>
  <si>
    <t>Other biofuel consumption</t>
  </si>
  <si>
    <t>Renewable diesel</t>
  </si>
  <si>
    <t>BFSUPPLY</t>
  </si>
  <si>
    <t>DASUPPLY</t>
  </si>
  <si>
    <t>Distillate fuel production</t>
  </si>
  <si>
    <t>Distillate fuel oil net imports</t>
  </si>
  <si>
    <t>BFTCPUS</t>
  </si>
  <si>
    <t>MGTCPUSX_P</t>
  </si>
  <si>
    <t>DFTCPUS_P</t>
  </si>
  <si>
    <t>BFPSPUS</t>
  </si>
  <si>
    <t>DAPSPUS</t>
  </si>
  <si>
    <t>Total biofuels supply</t>
  </si>
  <si>
    <t>Biofuel stock draw</t>
  </si>
  <si>
    <t>BFPSPUS_DRAW</t>
  </si>
  <si>
    <t>DAPSPUS_DRAW</t>
  </si>
  <si>
    <t>Total distillate fuel stock draw</t>
  </si>
  <si>
    <t>Renewable diesel net imports (b)</t>
  </si>
  <si>
    <t>Other biofuel net imports (b)</t>
  </si>
  <si>
    <r>
      <rPr>
        <b/>
        <sz val="8"/>
        <rFont val="Arial"/>
        <family val="2"/>
      </rPr>
      <t>(b)</t>
    </r>
    <r>
      <rPr>
        <sz val="8"/>
        <rFont val="Arial"/>
        <family val="2"/>
      </rPr>
      <t xml:space="preserve"> Renewable diesel net imports and other biofuel net imports equal imports because we do not collect or receive export data for those fuels.</t>
    </r>
  </si>
  <si>
    <t>Total distillate fuel oil supply (c)</t>
  </si>
  <si>
    <t>Biodiesel product supplied (d)</t>
  </si>
  <si>
    <t xml:space="preserve">Biodiesel net inputs (e) </t>
  </si>
  <si>
    <t>Total distillate fuel oil consumption (f)</t>
  </si>
  <si>
    <t xml:space="preserve">Biodiesel net inputs (g) </t>
  </si>
  <si>
    <t>Biodiesel product supplied (h)</t>
  </si>
  <si>
    <t>Renewable diesel product supplied (h)</t>
  </si>
  <si>
    <r>
      <rPr>
        <b/>
        <sz val="8"/>
        <rFont val="Arial"/>
        <family val="2"/>
      </rPr>
      <t>(d)</t>
    </r>
    <r>
      <rPr>
        <sz val="8"/>
        <rFont val="Arial"/>
        <family val="2"/>
      </rPr>
      <t xml:space="preserve"> The volumes of renewable fuels that are not reported as blended with petroleum fuels.</t>
    </r>
  </si>
  <si>
    <r>
      <rPr>
        <b/>
        <sz val="8"/>
        <rFont val="Arial"/>
        <family val="2"/>
      </rPr>
      <t>(e)</t>
    </r>
    <r>
      <rPr>
        <sz val="8"/>
        <rFont val="Arial"/>
        <family val="2"/>
      </rPr>
      <t xml:space="preserve"> The volumes of renewable fuels that are reported as blended with petroleum fuels.</t>
    </r>
  </si>
  <si>
    <r>
      <rPr>
        <b/>
        <sz val="8"/>
        <rFont val="Arial"/>
        <family val="2"/>
      </rPr>
      <t>(f)</t>
    </r>
    <r>
      <rPr>
        <sz val="8"/>
        <rFont val="Arial"/>
        <family val="2"/>
      </rPr>
      <t xml:space="preserve"> Equals the sum of distillate fuel oil, biodiesel product supplied, and renewable diesel product supplied. </t>
    </r>
  </si>
  <si>
    <r>
      <rPr>
        <b/>
        <sz val="8"/>
        <rFont val="Arial"/>
        <family val="2"/>
      </rPr>
      <t>(g)</t>
    </r>
    <r>
      <rPr>
        <sz val="8"/>
        <rFont val="Arial"/>
        <family val="2"/>
      </rPr>
      <t xml:space="preserve"> Prior to 2021, we did not publish biodiesel product supplied and instead included it as part of distillate fuel oil product supplied.</t>
    </r>
  </si>
  <si>
    <r>
      <rPr>
        <b/>
        <sz val="8"/>
        <rFont val="Arial"/>
        <family val="2"/>
      </rPr>
      <t>(h)</t>
    </r>
    <r>
      <rPr>
        <sz val="8"/>
        <rFont val="Arial"/>
        <family val="2"/>
      </rPr>
      <t xml:space="preserve"> Prior to 2021, we did not publish renewable diesel product supplied, and STEO values for that period are taken from the U.S. Environmental Protection Agency’s Moderated Transaction System.</t>
    </r>
  </si>
  <si>
    <r>
      <rPr>
        <b/>
        <sz val="8"/>
        <rFont val="Arial"/>
        <family val="2"/>
      </rPr>
      <t>(c)</t>
    </r>
    <r>
      <rPr>
        <sz val="8"/>
        <rFont val="Arial"/>
        <family val="2"/>
      </rPr>
      <t xml:space="preserve"> Total distillate fuel oil supply equals the sum of the seven components shown minus refiner and blender net inputs of biodiesel and renewable diesel, which are listed in rows 44 and 45 of this table.</t>
    </r>
  </si>
  <si>
    <t>Table 4d. U.S. Biofuel Supply, Consumption, and Inventories</t>
  </si>
  <si>
    <t>MGTNIPUS</t>
  </si>
  <si>
    <t>Other fossil gases</t>
  </si>
  <si>
    <t>Petroleum Supply Annual; Weekly Petroleum Status Report.</t>
  </si>
  <si>
    <t>Petroleum Supply Monthly; Petroleum Supply Annual; and Weekly Petroleum Status Report.</t>
  </si>
  <si>
    <t xml:space="preserve">Historical data: Latest data available from Energy Information Administration databases supporting the following reports: Petroleum Marketing Monthly; </t>
  </si>
  <si>
    <t xml:space="preserve">Petroleum Supply Annual; Weekly Petroleum Status Report; Petroleum Marketing Monthly; Natural Gas Monthly; </t>
  </si>
  <si>
    <t>Electric Power Monthly; Quarterly Coal Report; and International Petroleum Monthly.</t>
  </si>
  <si>
    <t>Weekly Petroleum Status Report; Natural Gas Monthly; Electric Power Monthly;  Monthly Energy Review; Heating Oil and Propoane Update.</t>
  </si>
  <si>
    <t>Lower 48 States (excl GOA) (c)</t>
  </si>
  <si>
    <t>Lower 48 States (excl GOA) (b)</t>
  </si>
  <si>
    <t>Rest of Lower 48 States, excluding GOA</t>
  </si>
  <si>
    <r>
      <rPr>
        <b/>
        <sz val="8"/>
        <rFont val="Arial"/>
        <family val="2"/>
      </rPr>
      <t>(b)</t>
    </r>
    <r>
      <rPr>
        <sz val="8"/>
        <rFont val="Arial"/>
        <family val="2"/>
      </rPr>
      <t xml:space="preserve"> Crude oil production from U.S. Federal leases in the Gulf of America (GOA).</t>
    </r>
  </si>
  <si>
    <r>
      <rPr>
        <b/>
        <sz val="8"/>
        <rFont val="Arial"/>
        <family val="2"/>
      </rPr>
      <t xml:space="preserve">(a) </t>
    </r>
    <r>
      <rPr>
        <sz val="8"/>
        <rFont val="Arial"/>
        <family val="2"/>
      </rPr>
      <t>Marketed production from U.S. Federal leases in the Gulf of America.</t>
    </r>
  </si>
  <si>
    <t>Federal Gulf of America (a)</t>
  </si>
  <si>
    <t>Federal Gulf of America (b)</t>
  </si>
  <si>
    <t>Fuel ethanol</t>
  </si>
  <si>
    <t>See “Petroleum for Administration Defense District” in EIA’s Energy Glossary (http://www.eia.gov/glossary/index.html) for a list of States in each region.</t>
  </si>
  <si>
    <r>
      <rPr>
        <b/>
        <sz val="8"/>
        <rFont val="Arial"/>
        <family val="2"/>
      </rPr>
      <t>(a)</t>
    </r>
    <r>
      <rPr>
        <sz val="8"/>
        <rFont val="Arial"/>
        <family val="2"/>
      </rPr>
      <t xml:space="preserve"> For a list of states in each region see "Census division" in EIA’s Energy Glossary (http://www.eia.gov/glossary/index.html).</t>
    </r>
  </si>
  <si>
    <t>See "Census division" in EIA’s Energy Glossary (http://www.eia.gov/glossary/index.html) for a list of States in each region.</t>
  </si>
  <si>
    <t>Historical data: Latest data available from U.S. Department of Commerce, NOAA).</t>
  </si>
  <si>
    <t>WNEPGEN_NE</t>
  </si>
  <si>
    <t>SOEPGEN_NE</t>
  </si>
  <si>
    <t xml:space="preserve">Other energy sources (d) </t>
  </si>
  <si>
    <t xml:space="preserve">Net energy for load (e) </t>
  </si>
  <si>
    <t>WNEPGEN_NY</t>
  </si>
  <si>
    <t>SOEPGEN_NY</t>
  </si>
  <si>
    <t>WNEPGEN_PJ</t>
  </si>
  <si>
    <t>SOEPGEN_PJ</t>
  </si>
  <si>
    <t>WNEPGEN_SE</t>
  </si>
  <si>
    <t>SOEPGEN_SE</t>
  </si>
  <si>
    <t>WNEPGEN_FL</t>
  </si>
  <si>
    <t>SOEPGEN_FL</t>
  </si>
  <si>
    <r>
      <rPr>
        <b/>
        <sz val="8"/>
        <rFont val="Arial"/>
        <family val="2"/>
      </rPr>
      <t>(a)</t>
    </r>
    <r>
      <rPr>
        <sz val="8"/>
        <rFont val="Arial"/>
        <family val="2"/>
      </rPr>
      <t xml:space="preserve"> Generation from utility-scale solar photovoltaic and solar thermal power plants. Excludes generation from small-scale solar photovoltaic systems (see Table 7a).</t>
    </r>
  </si>
  <si>
    <r>
      <rPr>
        <b/>
        <sz val="8"/>
        <rFont val="Arial"/>
        <family val="2"/>
      </rPr>
      <t>(d)</t>
    </r>
    <r>
      <rPr>
        <sz val="8"/>
        <rFont val="Arial"/>
        <family val="2"/>
      </rPr>
      <t xml:space="preserve"> Pumped storage hydroelectric, biomass, geothermal, petroleum, other fossil gases, batteries, and other nonrenewable fuels. See notes (b) and (c).</t>
    </r>
  </si>
  <si>
    <r>
      <rPr>
        <b/>
        <sz val="8"/>
        <rFont val="Arial"/>
        <family val="2"/>
      </rPr>
      <t>(e)</t>
    </r>
    <r>
      <rPr>
        <sz val="8"/>
        <rFont val="Arial"/>
        <family val="2"/>
      </rPr>
      <t xml:space="preserve"> Includes regional generation from power plants operated by electric power sector, plus net energy receipts from neighboring regions (see Figure 36 for STEO electricity supply regions).</t>
    </r>
  </si>
  <si>
    <t>The electric power sector includes utility-scale generating power plants (total capacity is larger than 1 megawatt) operated by electric utilities and independent power producers.</t>
  </si>
  <si>
    <t>WNEPGEN_MW</t>
  </si>
  <si>
    <t>SOEPGEN_MW</t>
  </si>
  <si>
    <t>WNEPGEN_SP</t>
  </si>
  <si>
    <t>SOEPGEN_SP</t>
  </si>
  <si>
    <t>WNEPGEN_TX</t>
  </si>
  <si>
    <t>SOEPGEN_TX</t>
  </si>
  <si>
    <t>WNEPGEN_NW</t>
  </si>
  <si>
    <t>SOEPGEN_NW</t>
  </si>
  <si>
    <t>WNEPGEN_SW</t>
  </si>
  <si>
    <t>SOEPGEN_SW</t>
  </si>
  <si>
    <t>WNEPGEN_CA</t>
  </si>
  <si>
    <t>SOEPGEN_CA</t>
  </si>
  <si>
    <r>
      <rPr>
        <b/>
        <sz val="8"/>
        <rFont val="Arial"/>
        <family val="2"/>
      </rPr>
      <t>(e)</t>
    </r>
    <r>
      <rPr>
        <sz val="8"/>
        <rFont val="Arial"/>
        <family val="2"/>
      </rPr>
      <t xml:space="preserve"> Series temporarily suspended.</t>
    </r>
  </si>
  <si>
    <r>
      <rPr>
        <b/>
        <sz val="8"/>
        <rFont val="Arial"/>
        <family val="2"/>
      </rPr>
      <t>(a)</t>
    </r>
    <r>
      <rPr>
        <sz val="8"/>
        <rFont val="Arial"/>
        <family val="2"/>
      </rPr>
      <t xml:space="preserve"> The U.S. Bureau of Labor Statistics did not publish October 2025 data for the Civilian Unemployment Rate and the Consumer Price Index.</t>
    </r>
  </si>
  <si>
    <t>Total Energy (d)</t>
  </si>
  <si>
    <t>Coal-weighted manufacturing (b)</t>
  </si>
  <si>
    <t>Distillate-weighted manufacturing (b)</t>
  </si>
  <si>
    <t>Electricity-weighted manufacturing (b)</t>
  </si>
  <si>
    <t>Natural Gas-weighted manufacturing (b)</t>
  </si>
  <si>
    <t>Vehicle Miles Traveled (c)</t>
  </si>
  <si>
    <t>Civilian Unemployment Rate (a)</t>
  </si>
  <si>
    <t>Consumer Price Index (all urban consumers) (a)</t>
  </si>
  <si>
    <r>
      <t xml:space="preserve">Historical data: Latest data available from Energy Information Administration databases supporting the following reports: </t>
    </r>
    <r>
      <rPr>
        <i/>
        <sz val="8"/>
        <rFont val="Arial"/>
        <family val="2"/>
      </rPr>
      <t>Petroleum Supply Monthl</t>
    </r>
    <r>
      <rPr>
        <sz val="8"/>
        <rFont val="Arial"/>
        <family val="2"/>
      </rPr>
      <t>y;</t>
    </r>
  </si>
  <si>
    <r>
      <t xml:space="preserve">Historical data: Latest data available from Energy Information Administration databases supporting the following reports: </t>
    </r>
    <r>
      <rPr>
        <i/>
        <sz val="8"/>
        <rFont val="Arial"/>
        <family val="2"/>
      </rPr>
      <t>Petroleum Marketing Monthly</t>
    </r>
    <r>
      <rPr>
        <sz val="8"/>
        <rFont val="Arial"/>
        <family val="2"/>
      </rPr>
      <t xml:space="preserve">; </t>
    </r>
  </si>
  <si>
    <r>
      <t xml:space="preserve">Historical data: Latest data available from Energy Information Administration databases supporting the following reports: </t>
    </r>
    <r>
      <rPr>
        <i/>
        <sz val="8"/>
        <rFont val="Arial"/>
        <family val="2"/>
      </rPr>
      <t>Petroleum Supply Monthly</t>
    </r>
    <r>
      <rPr>
        <sz val="8"/>
        <rFont val="Arial"/>
        <family val="2"/>
      </rPr>
      <t xml:space="preserve">; </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</si>
  <si>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Weekly Petroleum Status Repor</t>
    </r>
    <r>
      <rPr>
        <sz val="8"/>
        <rFont val="Arial"/>
        <family val="2"/>
      </rPr>
      <t xml:space="preserve">t. </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</si>
  <si>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 xml:space="preserve">Weekly Petroleum Status Report. </t>
    </r>
  </si>
  <si>
    <r>
      <t xml:space="preserve">Historical data: Latest data available from Energy Information Administration databases supporting the following reports: </t>
    </r>
    <r>
      <rPr>
        <i/>
        <sz val="8"/>
        <rFont val="Arial"/>
        <family val="2"/>
      </rPr>
      <t xml:space="preserve">Natural Gas Monthly; </t>
    </r>
    <r>
      <rPr>
        <sz val="8"/>
        <rFont val="Arial"/>
        <family val="2"/>
      </rPr>
      <t xml:space="preserve">and </t>
    </r>
    <r>
      <rPr>
        <i/>
        <sz val="8"/>
        <rFont val="Arial"/>
        <family val="2"/>
      </rPr>
      <t>Electric Power Monthly.</t>
    </r>
  </si>
  <si>
    <r>
      <t xml:space="preserve">Historical data: Latest data available from Energy Information Administration databases supporting the </t>
    </r>
    <r>
      <rPr>
        <i/>
        <sz val="8"/>
        <rFont val="Arial"/>
        <family val="2"/>
      </rPr>
      <t>Natural Gas Monthl</t>
    </r>
    <r>
      <rPr>
        <sz val="8"/>
        <rFont val="Arial"/>
        <family val="2"/>
      </rPr>
      <t>y. Henry Hub spot price is from Refinitiv,an LSEG company, via EIA (https://www.eia.gov/dnav/pet/pet_pri_spt_s1_d.htm).</t>
    </r>
  </si>
  <si>
    <r>
      <t xml:space="preserve">Historical data: Latest data available from Energy Information Administration databases supporting the following reports: </t>
    </r>
    <r>
      <rPr>
        <i/>
        <sz val="8"/>
        <rFont val="Arial"/>
        <family val="2"/>
      </rPr>
      <t xml:space="preserve">Quarterly Coal Report </t>
    </r>
    <r>
      <rPr>
        <sz val="8"/>
        <rFont val="Arial"/>
        <family val="2"/>
      </rPr>
      <t>and</t>
    </r>
    <r>
      <rPr>
        <i/>
        <sz val="8"/>
        <rFont val="Arial"/>
        <family val="2"/>
      </rPr>
      <t xml:space="preserve"> Electric Power Monthly</t>
    </r>
    <r>
      <rPr>
        <sz val="8"/>
        <rFont val="Arial"/>
        <family val="2"/>
      </rPr>
      <t>.</t>
    </r>
  </si>
  <si>
    <r>
      <t xml:space="preserve">Historical data: Latest data available from EIA databases supporting the following reports: </t>
    </r>
    <r>
      <rPr>
        <i/>
        <sz val="8"/>
        <rFont val="Arial"/>
        <family val="2"/>
      </rPr>
      <t xml:space="preserve">Electric Power Monthly </t>
    </r>
    <r>
      <rPr>
        <sz val="8"/>
        <rFont val="Arial"/>
        <family val="2"/>
      </rPr>
      <t xml:space="preserve">and </t>
    </r>
    <r>
      <rPr>
        <i/>
        <sz val="8"/>
        <rFont val="Arial"/>
        <family val="2"/>
      </rPr>
      <t xml:space="preserve">Electric Power Annual </t>
    </r>
    <r>
      <rPr>
        <sz val="8"/>
        <rFont val="Arial"/>
        <family val="2"/>
      </rPr>
      <t>(electricity supply and 
consumption, fuel inventories and costs, and retail electricity prices); regional transmission organizations and independent system operators (wholesale electricity prices).</t>
    </r>
  </si>
  <si>
    <r>
      <t xml:space="preserve">Historical data: Latest data available from EIA databases supporting the following reports: </t>
    </r>
    <r>
      <rPr>
        <i/>
        <sz val="8"/>
        <rFont val="Arial"/>
        <family val="2"/>
      </rPr>
      <t xml:space="preserve">Electric Power Monthly </t>
    </r>
    <r>
      <rPr>
        <sz val="8"/>
        <rFont val="Arial"/>
        <family val="2"/>
      </rPr>
      <t>and</t>
    </r>
    <r>
      <rPr>
        <i/>
        <sz val="8"/>
        <rFont val="Arial"/>
        <family val="2"/>
      </rPr>
      <t xml:space="preserve"> Electric Power Annual.</t>
    </r>
  </si>
  <si>
    <r>
      <t>Historical data: Latest data available from EIA databases supporting the following reports:</t>
    </r>
    <r>
      <rPr>
        <i/>
        <sz val="8"/>
        <rFont val="Arial"/>
        <family val="2"/>
      </rPr>
      <t xml:space="preserve"> Electric Power Monthly </t>
    </r>
    <r>
      <rPr>
        <sz val="8"/>
        <rFont val="Arial"/>
        <family val="2"/>
      </rPr>
      <t>and</t>
    </r>
    <r>
      <rPr>
        <i/>
        <sz val="8"/>
        <rFont val="Arial"/>
        <family val="2"/>
      </rPr>
      <t xml:space="preserve"> Electric Power Annual.</t>
    </r>
  </si>
  <si>
    <r>
      <t xml:space="preserve">Historical data: Latest data available from EIA databases supporting the following reports: </t>
    </r>
    <r>
      <rPr>
        <i/>
        <sz val="8"/>
        <rFont val="Arial"/>
        <family val="2"/>
      </rPr>
      <t xml:space="preserve">Electric Power Monthly, Electric Power Annual, Monthly Energy Review, </t>
    </r>
    <r>
      <rPr>
        <sz val="8"/>
        <rFont val="Arial"/>
        <family val="2"/>
      </rPr>
      <t xml:space="preserve">and </t>
    </r>
    <r>
      <rPr>
        <i/>
        <sz val="8"/>
        <rFont val="Arial"/>
        <family val="2"/>
      </rPr>
      <t>Petroleum Supply Monthly.</t>
    </r>
  </si>
  <si>
    <t xml:space="preserve">Forecasts: EIA Short-Term Integrated Forecasting System. Regional macroeconomic forecasts are based on the S&amp;P Global model of the U.S. Economy. </t>
  </si>
  <si>
    <t>SERC index, Into Southern</t>
  </si>
  <si>
    <t>FRCC index, Florida Reliability</t>
  </si>
  <si>
    <t>Northwest index, Mid-Columbia</t>
  </si>
  <si>
    <t>Southwest index, Palo Verde</t>
  </si>
  <si>
    <r>
      <rPr>
        <b/>
        <sz val="8"/>
        <rFont val="Arial"/>
        <family val="2"/>
      </rPr>
      <t>(c)</t>
    </r>
    <r>
      <rPr>
        <sz val="8"/>
        <rFont val="Arial"/>
        <family val="2"/>
      </rPr>
      <t xml:space="preserve"> OPEC = Organization of the Petroleum Exporting Countries: Algeria, Congo (Brazzaville), Equatorial Guinea, Gabon, Iran, Iraq, Kuwait, Libya, Nigeria, Saudi Arabia, and Venezuela.</t>
    </r>
  </si>
  <si>
    <r>
      <rPr>
        <b/>
        <sz val="8"/>
        <rFont val="Arial"/>
        <family val="2"/>
      </rPr>
      <t>(b)</t>
    </r>
    <r>
      <rPr>
        <sz val="8"/>
        <rFont val="Arial"/>
        <family val="2"/>
      </rPr>
      <t xml:space="preserve"> OPEC = Organization of the Petroleum Exporting Countries: Algeria, Congo (Brazzaville), Equatorial Guinea, Gabon, Iran, Iraq, Kuwait, Libya, Nigeria, Saudi Arabia, and Venezuela.</t>
    </r>
  </si>
  <si>
    <t>September 2026</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</si>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</sst>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
    <numFmt numFmtId="165" formatCode="0.0"/>
    <numFmt numFmtId="166" formatCode="0.00_)"/>
    <numFmt numFmtId="167" formatCode="0_)"/>
    <numFmt numFmtId="168" formatCode="#.00"/>
    <numFmt numFmtId="169" formatCode="0.0_)"/>
    <numFmt numFmtId="170" formatCode="0.000_)"/>
    <numFmt numFmtId="171" formatCode="@&quot; .&quot;*."/>
    <numFmt numFmtId="172" formatCode="#,##0.0"/>
    <numFmt numFmtId="173" formatCode="mmm\ yyyy"/>
    <numFmt numFmtId="174" formatCode="0.0000000"/>
    <numFmt numFmtId="175" formatCode="0.0000"/>
    <numFmt numFmtId="176" formatCode="[$-409]mmmm\ d\,\ yyyy;@"/>
  </numFmts>
  <fonts count="5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
      <color indexed="8"/>
      <name val="Courier"/>
      <family val="3"/>
    </font>
    <font>
      <b/>
      <sz val="1"/>
      <color indexed="8"/>
      <name val="Courier"/>
      <family val="3"/>
    </font>
    <font>
      <sz val="8"/>
      <name val="Courier"/>
      <family val="3"/>
    </font>
    <font>
      <sz val="7"/>
      <name val="Helvetica"/>
      <family val="2"/>
    </font>
    <font>
      <sz val="8"/>
      <name val="Arial"/>
      <family val="2"/>
    </font>
    <font>
      <sz val="8"/>
      <name val="Helvetica"/>
      <family val="2"/>
    </font>
    <font>
      <u/>
      <sz val="8"/>
      <color indexed="12"/>
      <name val="Courier"/>
      <family val="3"/>
    </font>
    <font>
      <b/>
      <sz val="10"/>
      <color indexed="8"/>
      <name val="Helvetica"/>
      <family val="2"/>
    </font>
    <font>
      <b/>
      <sz val="8"/>
      <name val="Helvetica"/>
      <family val="2"/>
    </font>
    <font>
      <b/>
      <sz val="10"/>
      <name val="Helvetica"/>
      <family val="2"/>
    </font>
    <font>
      <b/>
      <sz val="10"/>
      <name val="Arial"/>
      <family val="2"/>
    </font>
    <font>
      <b/>
      <sz val="10"/>
      <color indexed="8"/>
      <name val="Arial"/>
      <family val="2"/>
    </font>
    <font>
      <b/>
      <sz val="8"/>
      <name val="Arial"/>
      <family val="2"/>
    </font>
    <font>
      <sz val="10"/>
      <name val="Arial"/>
      <family val="2"/>
    </font>
    <font>
      <i/>
      <sz val="8"/>
      <color indexed="8"/>
      <name val="Arial"/>
      <family val="2"/>
    </font>
    <font>
      <b/>
      <sz val="8"/>
      <color indexed="8"/>
      <name val="Arial"/>
      <family val="2"/>
    </font>
    <font>
      <sz val="8"/>
      <color indexed="8"/>
      <name val="Arial"/>
      <family val="2"/>
    </font>
    <font>
      <sz val="7"/>
      <color indexed="8"/>
      <name val="Arial"/>
      <family val="2"/>
    </font>
    <font>
      <b/>
      <i/>
      <sz val="8"/>
      <color indexed="8"/>
      <name val="Arial"/>
      <family val="2"/>
    </font>
    <font>
      <sz val="8"/>
      <color indexed="10"/>
      <name val="Arial"/>
      <family val="2"/>
    </font>
    <font>
      <b/>
      <sz val="12"/>
      <name val="Arial"/>
      <family val="2"/>
    </font>
    <font>
      <sz val="10"/>
      <name val="Arial"/>
      <family val="2"/>
    </font>
    <font>
      <sz val="10"/>
      <name val="Arial"/>
      <family val="2"/>
    </font>
    <font>
      <u/>
      <sz val="10"/>
      <color indexed="12"/>
      <name val="Arial"/>
      <family val="2"/>
    </font>
    <font>
      <b/>
      <u/>
      <sz val="9"/>
      <color indexed="12"/>
      <name val="Arial"/>
      <family val="2"/>
    </font>
    <font>
      <i/>
      <sz val="8"/>
      <name val="Arial"/>
      <family val="2"/>
    </font>
    <font>
      <i/>
      <sz val="8"/>
      <name val="Helvetica"/>
      <family val="2"/>
    </font>
    <font>
      <i/>
      <sz val="8"/>
      <name val="Courier"/>
      <family val="3"/>
    </font>
    <font>
      <i/>
      <sz val="8"/>
      <name val="Arial"/>
      <family val="2"/>
    </font>
    <font>
      <i/>
      <sz val="7"/>
      <name val="Helvetica"/>
      <family val="2"/>
    </font>
    <font>
      <u/>
      <vertAlign val="subscript"/>
      <sz val="10"/>
      <color indexed="12"/>
      <name val="Arial"/>
      <family val="2"/>
    </font>
    <font>
      <b/>
      <sz val="8"/>
      <name val="Courier"/>
      <family val="3"/>
    </font>
    <font>
      <b/>
      <sz val="7"/>
      <name val="Helvetica"/>
      <family val="2"/>
    </font>
    <font>
      <b/>
      <i/>
      <sz val="8"/>
      <name val="Arial"/>
      <family val="2"/>
    </font>
    <font>
      <sz val="10"/>
      <color theme="1"/>
      <name val="Arial"/>
      <family val="2"/>
    </font>
    <font>
      <b/>
      <sz val="10"/>
      <color theme="1"/>
      <name val="Arial"/>
      <family val="2"/>
    </font>
    <font>
      <sz val="8"/>
      <color theme="1"/>
      <name val="Arial"/>
      <family val="2"/>
    </font>
    <font>
      <b/>
      <sz val="8"/>
      <color theme="1"/>
      <name val="Arial"/>
      <family val="2"/>
    </font>
    <font>
      <i/>
      <sz val="10"/>
      <color indexed="8"/>
      <name val="Arial"/>
      <family val="2"/>
    </font>
    <font>
      <sz val="10"/>
      <name val="Arial"/>
      <family val="2"/>
    </font>
    <font>
      <sz val="8"/>
      <name val="Calibri"/>
      <family val="2"/>
    </font>
    <font>
      <i/>
      <sz val="10"/>
      <name val="Arial"/>
      <family val="2"/>
    </font>
    <font>
      <sz val="11"/>
      <name val="Arial"/>
      <family val="2"/>
    </font>
    <font>
      <b/>
      <sz val="11"/>
      <color theme="1"/>
      <name val="Calibri"/>
      <family val="2"/>
      <scheme val="minor"/>
    </font>
    <font>
      <sz val="7"/>
      <color indexed="8"/>
      <name val="Helvetica"/>
      <family val="2"/>
    </font>
    <font>
      <sz val="7"/>
      <name val="Arial"/>
      <family val="2"/>
    </font>
    <font>
      <sz val="8"/>
      <name val="Arial"/>
      <family val="2"/>
    </font>
    <font>
      <b/>
      <vertAlign val="subscript"/>
      <sz val="8"/>
      <name val="Arial"/>
      <family val="2"/>
    </font>
    <font>
      <b/>
      <vertAlign val="subscript"/>
      <sz val="10"/>
      <color rgb="FF000000"/>
      <name val="Arial"/>
      <family val="2"/>
    </font>
    <font>
      <sz val="1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9"/>
        <bgColor indexed="64"/>
      </patternFill>
    </fill>
    <fill>
      <patternFill patternType="solid">
        <fgColor rgb="FFBFBFBF"/>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21">
    <border>
      <left/>
      <right/>
      <top/>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9"/>
      </right>
      <top/>
      <bottom style="thin">
        <color indexed="64"/>
      </bottom>
      <diagonal/>
    </border>
    <border>
      <left style="thin">
        <color indexed="9"/>
      </left>
      <right style="thin">
        <color indexed="9"/>
      </right>
      <top/>
      <bottom style="thin">
        <color indexed="64"/>
      </bottom>
      <diagonal/>
    </border>
    <border>
      <left style="thin">
        <color indexed="9"/>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indexed="64"/>
      </left>
      <right/>
      <top/>
      <bottom style="thin">
        <color indexed="64"/>
      </bottom>
      <diagonal/>
    </border>
    <border>
      <left style="thin">
        <color theme="0"/>
      </left>
      <right/>
      <top/>
      <bottom/>
      <diagonal/>
    </border>
  </borders>
  <cellStyleXfs count="31">
    <xf numFmtId="0" fontId="0" fillId="0" borderId="0"/>
    <xf numFmtId="0" fontId="5" fillId="0" borderId="0">
      <protection locked="0"/>
    </xf>
    <xf numFmtId="168" fontId="5" fillId="0" borderId="0">
      <protection locked="0"/>
    </xf>
    <xf numFmtId="0" fontId="6" fillId="0" borderId="0">
      <protection locked="0"/>
    </xf>
    <xf numFmtId="0" fontId="6" fillId="0" borderId="0">
      <protection locked="0"/>
    </xf>
    <xf numFmtId="0" fontId="11" fillId="0" borderId="0" applyNumberFormat="0" applyFill="0" applyBorder="0" applyAlignment="0" applyProtection="0">
      <alignment vertical="top"/>
      <protection locked="0"/>
    </xf>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1">
      <protection locked="0"/>
    </xf>
    <xf numFmtId="0" fontId="2" fillId="0" borderId="0"/>
    <xf numFmtId="9" fontId="44" fillId="0" borderId="0" applyFont="0" applyFill="0" applyBorder="0" applyAlignment="0" applyProtection="0"/>
    <xf numFmtId="0" fontId="3" fillId="0" borderId="0"/>
    <xf numFmtId="0" fontId="3" fillId="0" borderId="0"/>
    <xf numFmtId="43" fontId="54" fillId="0" borderId="0" applyFont="0" applyFill="0" applyBorder="0" applyAlignment="0" applyProtection="0"/>
  </cellStyleXfs>
  <cellXfs count="1117">
    <xf numFmtId="0" fontId="0" fillId="0" borderId="0" xfId="0"/>
    <xf numFmtId="0" fontId="4" fillId="2" borderId="0" xfId="11" applyFont="1" applyFill="1"/>
    <xf numFmtId="0" fontId="7" fillId="0" borderId="0" xfId="11"/>
    <xf numFmtId="0" fontId="8" fillId="3" borderId="0" xfId="11" applyFont="1" applyFill="1" applyAlignment="1">
      <alignment horizontal="center"/>
    </xf>
    <xf numFmtId="0" fontId="7" fillId="0" borderId="0" xfId="23"/>
    <xf numFmtId="0" fontId="9" fillId="0" borderId="0" xfId="13" applyFont="1"/>
    <xf numFmtId="0" fontId="10" fillId="2" borderId="0" xfId="9" applyFont="1" applyFill="1"/>
    <xf numFmtId="0" fontId="9" fillId="0" borderId="0" xfId="17" applyFont="1"/>
    <xf numFmtId="0" fontId="9" fillId="0" borderId="0" xfId="22" applyFont="1"/>
    <xf numFmtId="0" fontId="20" fillId="0" borderId="2" xfId="17" applyFont="1" applyBorder="1"/>
    <xf numFmtId="0" fontId="9" fillId="2" borderId="0" xfId="17" applyFont="1" applyFill="1"/>
    <xf numFmtId="0" fontId="20" fillId="0" borderId="3" xfId="17" applyFont="1" applyBorder="1"/>
    <xf numFmtId="0" fontId="20" fillId="0" borderId="4" xfId="19" applyFont="1" applyBorder="1" applyAlignment="1">
      <alignment horizontal="center"/>
    </xf>
    <xf numFmtId="0" fontId="9" fillId="2" borderId="0" xfId="17" applyFont="1" applyFill="1" applyAlignment="1">
      <alignment horizontal="left"/>
    </xf>
    <xf numFmtId="0" fontId="20" fillId="0" borderId="0" xfId="17" applyFont="1"/>
    <xf numFmtId="0" fontId="21" fillId="0" borderId="0" xfId="17" applyFont="1"/>
    <xf numFmtId="0" fontId="21" fillId="0" borderId="0" xfId="17" quotePrefix="1" applyFont="1"/>
    <xf numFmtId="0" fontId="22" fillId="2" borderId="0" xfId="20" applyFont="1" applyFill="1"/>
    <xf numFmtId="0" fontId="21" fillId="0" borderId="0" xfId="20" applyFont="1"/>
    <xf numFmtId="171" fontId="21" fillId="0" borderId="0" xfId="20" applyNumberFormat="1" applyFont="1"/>
    <xf numFmtId="0" fontId="9" fillId="0" borderId="0" xfId="20" applyFont="1"/>
    <xf numFmtId="0" fontId="9" fillId="0" borderId="0" xfId="23" applyFont="1" applyAlignment="1">
      <alignment horizontal="left"/>
    </xf>
    <xf numFmtId="0" fontId="21" fillId="0" borderId="0" xfId="9" applyFont="1"/>
    <xf numFmtId="0" fontId="19" fillId="0" borderId="0" xfId="9" applyFont="1"/>
    <xf numFmtId="0" fontId="9" fillId="0" borderId="0" xfId="23" applyFont="1"/>
    <xf numFmtId="167" fontId="21" fillId="0" borderId="5" xfId="9" applyNumberFormat="1" applyFont="1" applyBorder="1"/>
    <xf numFmtId="0" fontId="9" fillId="2" borderId="0" xfId="22" applyFont="1" applyFill="1"/>
    <xf numFmtId="0" fontId="20" fillId="0" borderId="0" xfId="22" applyFont="1"/>
    <xf numFmtId="166" fontId="19" fillId="0" borderId="0" xfId="22" applyNumberFormat="1" applyFont="1" applyAlignment="1">
      <alignment horizontal="center"/>
    </xf>
    <xf numFmtId="0" fontId="9" fillId="2" borderId="0" xfId="22" applyFont="1" applyFill="1" applyAlignment="1">
      <alignment horizontal="left"/>
    </xf>
    <xf numFmtId="0" fontId="20" fillId="0" borderId="0" xfId="22" quotePrefix="1" applyFont="1" applyAlignment="1">
      <alignment horizontal="left"/>
    </xf>
    <xf numFmtId="0" fontId="20" fillId="0" borderId="0" xfId="23" applyFont="1"/>
    <xf numFmtId="0" fontId="9" fillId="2" borderId="0" xfId="23" applyFont="1" applyFill="1" applyAlignment="1">
      <alignment horizontal="left"/>
    </xf>
    <xf numFmtId="0" fontId="24" fillId="0" borderId="0" xfId="23" applyFont="1"/>
    <xf numFmtId="165" fontId="20" fillId="0" borderId="0" xfId="23" applyNumberFormat="1" applyFont="1" applyAlignment="1">
      <alignment horizontal="right"/>
    </xf>
    <xf numFmtId="0" fontId="9" fillId="0" borderId="0" xfId="21" applyFont="1"/>
    <xf numFmtId="0" fontId="23" fillId="2" borderId="0" xfId="21" applyFont="1" applyFill="1"/>
    <xf numFmtId="0" fontId="20" fillId="0" borderId="0" xfId="21" applyFont="1"/>
    <xf numFmtId="0" fontId="9" fillId="2" borderId="0" xfId="21" applyFont="1" applyFill="1" applyAlignment="1">
      <alignment horizontal="left"/>
    </xf>
    <xf numFmtId="0" fontId="17" fillId="0" borderId="0" xfId="21" applyFont="1" applyAlignment="1">
      <alignment horizontal="left"/>
    </xf>
    <xf numFmtId="166" fontId="9" fillId="0" borderId="0" xfId="21" applyNumberFormat="1" applyFont="1"/>
    <xf numFmtId="166" fontId="21" fillId="0" borderId="0" xfId="21" applyNumberFormat="1" applyFont="1" applyAlignment="1">
      <alignment horizontal="right"/>
    </xf>
    <xf numFmtId="0" fontId="21" fillId="0" borderId="0" xfId="21" applyFont="1" applyAlignment="1">
      <alignment horizontal="right"/>
    </xf>
    <xf numFmtId="0" fontId="17" fillId="3" borderId="0" xfId="13" applyFont="1" applyFill="1"/>
    <xf numFmtId="0" fontId="17" fillId="0" borderId="0" xfId="13" applyFont="1"/>
    <xf numFmtId="0" fontId="9" fillId="0" borderId="0" xfId="16" applyFont="1"/>
    <xf numFmtId="0" fontId="9" fillId="2" borderId="0" xfId="16" applyFont="1" applyFill="1"/>
    <xf numFmtId="0" fontId="9" fillId="2" borderId="0" xfId="16" applyFont="1" applyFill="1" applyAlignment="1">
      <alignment horizontal="left"/>
    </xf>
    <xf numFmtId="169" fontId="9" fillId="2" borderId="0" xfId="16" applyNumberFormat="1" applyFont="1" applyFill="1" applyAlignment="1">
      <alignment horizontal="left"/>
    </xf>
    <xf numFmtId="0" fontId="9" fillId="0" borderId="0" xfId="18" applyFont="1"/>
    <xf numFmtId="0" fontId="9" fillId="2" borderId="0" xfId="18" applyFont="1" applyFill="1"/>
    <xf numFmtId="0" fontId="9" fillId="2" borderId="0" xfId="18" applyFont="1" applyFill="1" applyAlignment="1">
      <alignment horizontal="left"/>
    </xf>
    <xf numFmtId="0" fontId="17" fillId="0" borderId="0" xfId="18" applyFont="1" applyAlignment="1">
      <alignment horizontal="left"/>
    </xf>
    <xf numFmtId="0" fontId="9" fillId="2" borderId="3" xfId="22" applyFont="1" applyFill="1" applyBorder="1" applyAlignment="1">
      <alignment horizontal="left"/>
    </xf>
    <xf numFmtId="0" fontId="9" fillId="2" borderId="0" xfId="7" applyFont="1" applyFill="1"/>
    <xf numFmtId="0" fontId="9" fillId="0" borderId="0" xfId="7" applyFont="1"/>
    <xf numFmtId="0" fontId="17" fillId="3" borderId="0" xfId="7" applyFont="1" applyFill="1"/>
    <xf numFmtId="0" fontId="17" fillId="0" borderId="0" xfId="7" applyFont="1"/>
    <xf numFmtId="0" fontId="9" fillId="2" borderId="0" xfId="8" applyFont="1" applyFill="1"/>
    <xf numFmtId="0" fontId="9" fillId="0" borderId="0" xfId="8" applyFont="1"/>
    <xf numFmtId="0" fontId="17" fillId="0" borderId="0" xfId="8" applyFont="1"/>
    <xf numFmtId="0" fontId="9" fillId="3" borderId="0" xfId="8" applyFont="1" applyFill="1"/>
    <xf numFmtId="165" fontId="21" fillId="0" borderId="0" xfId="8" applyNumberFormat="1" applyFont="1" applyAlignment="1">
      <alignment horizontal="center"/>
    </xf>
    <xf numFmtId="0" fontId="9" fillId="0" borderId="0" xfId="8" quotePrefix="1" applyFont="1"/>
    <xf numFmtId="165" fontId="9" fillId="0" borderId="0" xfId="8" quotePrefix="1" applyNumberFormat="1" applyFont="1"/>
    <xf numFmtId="165" fontId="9" fillId="0" borderId="0" xfId="8" applyNumberFormat="1" applyFont="1"/>
    <xf numFmtId="0" fontId="20" fillId="0" borderId="0" xfId="14" applyFont="1" applyAlignment="1">
      <alignment horizontal="left"/>
    </xf>
    <xf numFmtId="0" fontId="17" fillId="0" borderId="0" xfId="14" applyFont="1" applyAlignment="1">
      <alignment horizontal="left"/>
    </xf>
    <xf numFmtId="0" fontId="17" fillId="2" borderId="0" xfId="15" applyFont="1" applyFill="1"/>
    <xf numFmtId="0" fontId="9" fillId="2" borderId="0" xfId="15" applyFont="1" applyFill="1" applyAlignment="1">
      <alignment horizontal="left"/>
    </xf>
    <xf numFmtId="0" fontId="9" fillId="2" borderId="0" xfId="19" applyFont="1" applyFill="1"/>
    <xf numFmtId="0" fontId="9" fillId="0" borderId="0" xfId="19" applyFont="1"/>
    <xf numFmtId="0" fontId="20" fillId="0" borderId="0" xfId="19" applyFont="1"/>
    <xf numFmtId="0" fontId="21" fillId="0" borderId="2" xfId="19" applyFont="1" applyBorder="1" applyAlignment="1">
      <alignment horizontal="center"/>
    </xf>
    <xf numFmtId="0" fontId="21" fillId="0" borderId="0" xfId="19" applyFont="1" applyAlignment="1">
      <alignment horizontal="center"/>
    </xf>
    <xf numFmtId="0" fontId="9" fillId="0" borderId="0" xfId="19" applyFont="1" applyAlignment="1">
      <alignment horizontal="left"/>
    </xf>
    <xf numFmtId="0" fontId="9" fillId="2" borderId="0" xfId="19" applyFont="1" applyFill="1" applyAlignment="1">
      <alignment horizontal="left"/>
    </xf>
    <xf numFmtId="165" fontId="9" fillId="2" borderId="0" xfId="19" applyNumberFormat="1" applyFont="1" applyFill="1" applyAlignment="1">
      <alignment horizontal="left"/>
    </xf>
    <xf numFmtId="165" fontId="9" fillId="0" borderId="0" xfId="19" applyNumberFormat="1" applyFont="1"/>
    <xf numFmtId="169" fontId="9" fillId="2" borderId="0" xfId="19" applyNumberFormat="1" applyFont="1" applyFill="1"/>
    <xf numFmtId="167" fontId="9" fillId="2" borderId="0" xfId="19" applyNumberFormat="1" applyFont="1" applyFill="1" applyAlignment="1">
      <alignment horizontal="left"/>
    </xf>
    <xf numFmtId="0" fontId="9" fillId="2" borderId="0" xfId="9" applyFont="1" applyFill="1"/>
    <xf numFmtId="0" fontId="9" fillId="2" borderId="3" xfId="9" applyFont="1" applyFill="1" applyBorder="1"/>
    <xf numFmtId="0" fontId="4" fillId="4" borderId="0" xfId="0" applyFont="1" applyFill="1"/>
    <xf numFmtId="0" fontId="9" fillId="4" borderId="0" xfId="23" applyFont="1" applyFill="1"/>
    <xf numFmtId="0" fontId="20" fillId="4" borderId="0" xfId="23" applyFont="1" applyFill="1"/>
    <xf numFmtId="0" fontId="9" fillId="4" borderId="0" xfId="23" applyFont="1" applyFill="1" applyAlignment="1">
      <alignment horizontal="left"/>
    </xf>
    <xf numFmtId="0" fontId="24" fillId="4" borderId="0" xfId="23" applyFont="1" applyFill="1"/>
    <xf numFmtId="164" fontId="9" fillId="4" borderId="0" xfId="23" applyNumberFormat="1" applyFont="1" applyFill="1"/>
    <xf numFmtId="0" fontId="4" fillId="2" borderId="0" xfId="0" applyFont="1" applyFill="1"/>
    <xf numFmtId="0" fontId="9" fillId="0" borderId="0" xfId="9" applyFont="1"/>
    <xf numFmtId="0" fontId="17" fillId="0" borderId="0" xfId="9" applyFont="1"/>
    <xf numFmtId="0" fontId="17" fillId="4" borderId="0" xfId="15" applyFont="1" applyFill="1"/>
    <xf numFmtId="0" fontId="20" fillId="4" borderId="0" xfId="24" applyFont="1" applyFill="1"/>
    <xf numFmtId="171" fontId="17" fillId="0" borderId="0" xfId="23" quotePrefix="1" applyNumberFormat="1" applyFont="1" applyAlignment="1">
      <alignment horizontal="left"/>
    </xf>
    <xf numFmtId="0" fontId="7" fillId="4" borderId="0" xfId="9" applyFill="1"/>
    <xf numFmtId="0" fontId="7" fillId="4" borderId="0" xfId="22" applyFill="1"/>
    <xf numFmtId="0" fontId="13" fillId="4" borderId="0" xfId="9" applyFont="1" applyFill="1"/>
    <xf numFmtId="0" fontId="9" fillId="2" borderId="0" xfId="13" applyFont="1" applyFill="1" applyAlignment="1">
      <alignment wrapText="1"/>
    </xf>
    <xf numFmtId="171" fontId="9" fillId="0" borderId="0" xfId="19" applyNumberFormat="1" applyFont="1" applyAlignment="1">
      <alignment horizontal="left"/>
    </xf>
    <xf numFmtId="2" fontId="20" fillId="4" borderId="0" xfId="23" applyNumberFormat="1" applyFont="1" applyFill="1" applyAlignment="1">
      <alignment horizontal="right"/>
    </xf>
    <xf numFmtId="2" fontId="20" fillId="4" borderId="3" xfId="23" applyNumberFormat="1" applyFont="1" applyFill="1" applyBorder="1" applyAlignment="1">
      <alignment horizontal="right"/>
    </xf>
    <xf numFmtId="2" fontId="20" fillId="0" borderId="0" xfId="23" applyNumberFormat="1" applyFont="1" applyAlignment="1">
      <alignment horizontal="right"/>
    </xf>
    <xf numFmtId="3" fontId="21" fillId="0" borderId="0" xfId="19" applyNumberFormat="1" applyFont="1" applyAlignment="1">
      <alignment horizontal="right"/>
    </xf>
    <xf numFmtId="164" fontId="20" fillId="0" borderId="0" xfId="14" applyNumberFormat="1" applyFont="1" applyAlignment="1">
      <alignment horizontal="right"/>
    </xf>
    <xf numFmtId="166" fontId="20" fillId="4" borderId="0" xfId="23" applyNumberFormat="1" applyFont="1" applyFill="1" applyAlignment="1">
      <alignment horizontal="right"/>
    </xf>
    <xf numFmtId="166" fontId="20" fillId="4" borderId="3" xfId="23" applyNumberFormat="1" applyFont="1" applyFill="1" applyBorder="1" applyAlignment="1">
      <alignment horizontal="right"/>
    </xf>
    <xf numFmtId="3" fontId="20" fillId="4" borderId="0" xfId="23" applyNumberFormat="1" applyFont="1" applyFill="1" applyAlignment="1">
      <alignment horizontal="right"/>
    </xf>
    <xf numFmtId="0" fontId="10" fillId="2" borderId="0" xfId="8" applyFont="1" applyFill="1"/>
    <xf numFmtId="0" fontId="0" fillId="0" borderId="0" xfId="0" applyAlignment="1">
      <alignment horizontal="left"/>
    </xf>
    <xf numFmtId="0" fontId="18" fillId="0" borderId="0" xfId="22" applyFont="1"/>
    <xf numFmtId="164" fontId="20" fillId="4" borderId="0" xfId="23" applyNumberFormat="1" applyFont="1" applyFill="1" applyAlignment="1">
      <alignment horizontal="right"/>
    </xf>
    <xf numFmtId="0" fontId="9" fillId="4" borderId="0" xfId="18" applyFont="1" applyFill="1"/>
    <xf numFmtId="0" fontId="7" fillId="4" borderId="0" xfId="11" applyFill="1"/>
    <xf numFmtId="0" fontId="9" fillId="4" borderId="0" xfId="21" applyFont="1" applyFill="1"/>
    <xf numFmtId="0" fontId="9" fillId="4" borderId="0" xfId="13" applyFont="1" applyFill="1"/>
    <xf numFmtId="0" fontId="9" fillId="4" borderId="0" xfId="16" applyFont="1" applyFill="1"/>
    <xf numFmtId="0" fontId="18" fillId="0" borderId="0" xfId="0" applyFont="1"/>
    <xf numFmtId="0" fontId="0" fillId="4" borderId="0" xfId="0" applyFill="1"/>
    <xf numFmtId="173" fontId="25" fillId="4" borderId="0" xfId="0" applyNumberFormat="1" applyFont="1" applyFill="1"/>
    <xf numFmtId="0" fontId="18" fillId="4" borderId="0" xfId="0" applyFont="1" applyFill="1"/>
    <xf numFmtId="0" fontId="28" fillId="4" borderId="0" xfId="5" applyFont="1" applyFill="1" applyBorder="1" applyAlignment="1" applyProtection="1"/>
    <xf numFmtId="0" fontId="26" fillId="4" borderId="0" xfId="0" applyFont="1" applyFill="1"/>
    <xf numFmtId="0" fontId="18" fillId="4" borderId="0" xfId="23" applyFont="1" applyFill="1"/>
    <xf numFmtId="0" fontId="28" fillId="4" borderId="0" xfId="5" applyFont="1" applyFill="1" applyBorder="1" applyAlignment="1" applyProtection="1">
      <alignment horizontal="left"/>
    </xf>
    <xf numFmtId="0" fontId="18" fillId="4" borderId="0" xfId="16" applyFont="1" applyFill="1"/>
    <xf numFmtId="0" fontId="26" fillId="4" borderId="0" xfId="0" applyFont="1" applyFill="1" applyAlignment="1">
      <alignment horizontal="left"/>
    </xf>
    <xf numFmtId="0" fontId="9" fillId="4" borderId="0" xfId="24" applyFont="1" applyFill="1"/>
    <xf numFmtId="0" fontId="27" fillId="4" borderId="0" xfId="0" applyFont="1" applyFill="1"/>
    <xf numFmtId="0" fontId="17" fillId="0" borderId="0" xfId="19" applyFont="1" applyAlignment="1">
      <alignment horizontal="left"/>
    </xf>
    <xf numFmtId="0" fontId="21" fillId="2" borderId="0" xfId="20" applyFont="1" applyFill="1"/>
    <xf numFmtId="0" fontId="30" fillId="0" borderId="0" xfId="17" applyFont="1"/>
    <xf numFmtId="0" fontId="32" fillId="4" borderId="0" xfId="9" applyFont="1" applyFill="1"/>
    <xf numFmtId="0" fontId="30" fillId="0" borderId="0" xfId="9" applyFont="1"/>
    <xf numFmtId="0" fontId="30" fillId="0" borderId="0" xfId="19" applyFont="1"/>
    <xf numFmtId="164" fontId="19" fillId="0" borderId="0" xfId="14" applyNumberFormat="1" applyFont="1" applyAlignment="1">
      <alignment horizontal="right"/>
    </xf>
    <xf numFmtId="165" fontId="19" fillId="0" borderId="0" xfId="8" applyNumberFormat="1" applyFont="1" applyAlignment="1">
      <alignment horizontal="center"/>
    </xf>
    <xf numFmtId="0" fontId="30" fillId="0" borderId="0" xfId="8" applyFont="1"/>
    <xf numFmtId="0" fontId="30" fillId="0" borderId="0" xfId="8" quotePrefix="1" applyFont="1"/>
    <xf numFmtId="165" fontId="30" fillId="0" borderId="0" xfId="8" quotePrefix="1" applyNumberFormat="1" applyFont="1"/>
    <xf numFmtId="165" fontId="30" fillId="0" borderId="0" xfId="8" applyNumberFormat="1" applyFont="1"/>
    <xf numFmtId="0" fontId="30" fillId="0" borderId="0" xfId="7" applyFont="1"/>
    <xf numFmtId="0" fontId="30" fillId="0" borderId="0" xfId="18" applyFont="1"/>
    <xf numFmtId="0" fontId="30" fillId="0" borderId="0" xfId="16" applyFont="1"/>
    <xf numFmtId="0" fontId="30" fillId="0" borderId="0" xfId="13" applyFont="1"/>
    <xf numFmtId="0" fontId="30" fillId="0" borderId="0" xfId="21" applyFont="1"/>
    <xf numFmtId="0" fontId="32" fillId="0" borderId="0" xfId="11" applyFont="1"/>
    <xf numFmtId="164" fontId="30" fillId="4" borderId="0" xfId="23" applyNumberFormat="1" applyFont="1" applyFill="1"/>
    <xf numFmtId="0" fontId="30" fillId="4" borderId="0" xfId="23" applyFont="1" applyFill="1"/>
    <xf numFmtId="0" fontId="30" fillId="0" borderId="0" xfId="23" applyFont="1"/>
    <xf numFmtId="166" fontId="19" fillId="4" borderId="0" xfId="23" applyNumberFormat="1" applyFont="1" applyFill="1" applyAlignment="1">
      <alignment horizontal="right"/>
    </xf>
    <xf numFmtId="0" fontId="33" fillId="4" borderId="0" xfId="0" applyFont="1" applyFill="1"/>
    <xf numFmtId="0" fontId="30" fillId="0" borderId="0" xfId="22" applyFont="1"/>
    <xf numFmtId="0" fontId="9" fillId="2" borderId="0" xfId="17" applyFont="1" applyFill="1" applyAlignment="1">
      <alignment vertical="top"/>
    </xf>
    <xf numFmtId="0" fontId="9" fillId="4" borderId="0" xfId="17" applyFont="1" applyFill="1" applyAlignment="1">
      <alignment vertical="top"/>
    </xf>
    <xf numFmtId="0" fontId="9" fillId="0" borderId="0" xfId="17" applyFont="1" applyAlignment="1">
      <alignment vertical="top"/>
    </xf>
    <xf numFmtId="0" fontId="9" fillId="2" borderId="0" xfId="22" applyFont="1" applyFill="1" applyAlignment="1">
      <alignment horizontal="left" vertical="top"/>
    </xf>
    <xf numFmtId="0" fontId="9" fillId="4" borderId="0" xfId="22" applyFont="1" applyFill="1" applyAlignment="1">
      <alignment vertical="top"/>
    </xf>
    <xf numFmtId="0" fontId="9" fillId="2" borderId="0" xfId="15" applyFont="1" applyFill="1" applyAlignment="1">
      <alignment horizontal="left" vertical="top"/>
    </xf>
    <xf numFmtId="0" fontId="4" fillId="2" borderId="0" xfId="0" applyFont="1" applyFill="1" applyAlignment="1">
      <alignment vertical="top" wrapText="1"/>
    </xf>
    <xf numFmtId="0" fontId="4" fillId="4" borderId="0" xfId="0" applyFont="1" applyFill="1" applyAlignment="1">
      <alignment vertical="top" wrapText="1"/>
    </xf>
    <xf numFmtId="0" fontId="4" fillId="4" borderId="0" xfId="0" applyFont="1" applyFill="1" applyAlignment="1">
      <alignment vertical="top"/>
    </xf>
    <xf numFmtId="0" fontId="4" fillId="2" borderId="0" xfId="0" applyFont="1" applyFill="1" applyAlignment="1">
      <alignment vertical="top"/>
    </xf>
    <xf numFmtId="0" fontId="9" fillId="2" borderId="0" xfId="23" applyFont="1" applyFill="1" applyAlignment="1">
      <alignment horizontal="left" vertical="top"/>
    </xf>
    <xf numFmtId="0" fontId="9" fillId="4" borderId="0" xfId="23" applyFont="1" applyFill="1" applyAlignment="1">
      <alignment vertical="top"/>
    </xf>
    <xf numFmtId="0" fontId="9" fillId="0" borderId="0" xfId="23" applyFont="1" applyAlignment="1">
      <alignment vertical="top"/>
    </xf>
    <xf numFmtId="0" fontId="7" fillId="2" borderId="0" xfId="11" applyFill="1" applyAlignment="1">
      <alignment vertical="top"/>
    </xf>
    <xf numFmtId="0" fontId="7" fillId="4" borderId="0" xfId="11" applyFill="1" applyAlignment="1">
      <alignment vertical="top"/>
    </xf>
    <xf numFmtId="0" fontId="7" fillId="0" borderId="0" xfId="11" applyAlignment="1">
      <alignment vertical="top"/>
    </xf>
    <xf numFmtId="0" fontId="23" fillId="2" borderId="0" xfId="21" applyFont="1" applyFill="1" applyAlignment="1">
      <alignment vertical="top"/>
    </xf>
    <xf numFmtId="0" fontId="9" fillId="4" borderId="0" xfId="21" applyFont="1" applyFill="1" applyAlignment="1">
      <alignment vertical="top"/>
    </xf>
    <xf numFmtId="0" fontId="9" fillId="0" borderId="0" xfId="21" applyFont="1" applyAlignment="1">
      <alignment vertical="top"/>
    </xf>
    <xf numFmtId="0" fontId="9" fillId="2" borderId="0" xfId="13" applyFont="1" applyFill="1" applyAlignment="1">
      <alignment vertical="top" wrapText="1"/>
    </xf>
    <xf numFmtId="0" fontId="9" fillId="4" borderId="0" xfId="13" applyFont="1" applyFill="1" applyAlignment="1">
      <alignment vertical="top"/>
    </xf>
    <xf numFmtId="0" fontId="9" fillId="2" borderId="0" xfId="13" applyFont="1" applyFill="1" applyAlignment="1">
      <alignment vertical="top"/>
    </xf>
    <xf numFmtId="0" fontId="9" fillId="0" borderId="0" xfId="13" applyFont="1" applyAlignment="1">
      <alignment vertical="top"/>
    </xf>
    <xf numFmtId="0" fontId="9" fillId="2" borderId="0" xfId="16" applyFont="1" applyFill="1" applyAlignment="1">
      <alignment horizontal="left" vertical="top"/>
    </xf>
    <xf numFmtId="0" fontId="9" fillId="4" borderId="0" xfId="16" applyFont="1" applyFill="1" applyAlignment="1">
      <alignment vertical="top"/>
    </xf>
    <xf numFmtId="0" fontId="9" fillId="0" borderId="0" xfId="16" applyFont="1" applyAlignment="1">
      <alignment vertical="top"/>
    </xf>
    <xf numFmtId="0" fontId="9" fillId="2" borderId="0" xfId="18" applyFont="1" applyFill="1" applyAlignment="1">
      <alignment vertical="top"/>
    </xf>
    <xf numFmtId="0" fontId="9" fillId="4" borderId="0" xfId="18" applyFont="1" applyFill="1" applyAlignment="1">
      <alignment vertical="top"/>
    </xf>
    <xf numFmtId="0" fontId="9" fillId="2" borderId="0" xfId="18" applyFont="1" applyFill="1" applyAlignment="1">
      <alignment horizontal="left" vertical="top"/>
    </xf>
    <xf numFmtId="0" fontId="9" fillId="0" borderId="0" xfId="15" applyFont="1" applyAlignment="1">
      <alignment vertical="top"/>
    </xf>
    <xf numFmtId="0" fontId="9" fillId="2" borderId="0" xfId="7" applyFont="1" applyFill="1" applyAlignment="1">
      <alignment vertical="top"/>
    </xf>
    <xf numFmtId="0" fontId="9" fillId="4" borderId="0" xfId="7" applyFont="1" applyFill="1" applyAlignment="1">
      <alignment vertical="top"/>
    </xf>
    <xf numFmtId="0" fontId="9" fillId="2" borderId="0" xfId="8" applyFont="1" applyFill="1" applyAlignment="1">
      <alignment vertical="top"/>
    </xf>
    <xf numFmtId="0" fontId="9" fillId="4" borderId="0" xfId="8" applyFont="1" applyFill="1" applyAlignment="1">
      <alignment vertical="top"/>
    </xf>
    <xf numFmtId="0" fontId="9" fillId="2" borderId="0" xfId="19" applyFont="1" applyFill="1" applyAlignment="1">
      <alignment vertical="top"/>
    </xf>
    <xf numFmtId="0" fontId="9" fillId="0" borderId="0" xfId="19" applyFont="1" applyAlignment="1">
      <alignment vertical="top"/>
    </xf>
    <xf numFmtId="0" fontId="9" fillId="2" borderId="0" xfId="9" applyFont="1" applyFill="1" applyAlignment="1">
      <alignment vertical="top"/>
    </xf>
    <xf numFmtId="0" fontId="9" fillId="0" borderId="0" xfId="9" applyFont="1" applyAlignment="1">
      <alignment vertical="top"/>
    </xf>
    <xf numFmtId="0" fontId="7" fillId="4" borderId="0" xfId="9" applyFill="1" applyAlignment="1">
      <alignment vertical="top"/>
    </xf>
    <xf numFmtId="0" fontId="10" fillId="2" borderId="0" xfId="9" applyFont="1" applyFill="1" applyAlignment="1">
      <alignment vertical="top"/>
    </xf>
    <xf numFmtId="0" fontId="21" fillId="4" borderId="2" xfId="22" applyFont="1" applyFill="1" applyBorder="1"/>
    <xf numFmtId="0" fontId="9" fillId="4" borderId="3" xfId="22" applyFont="1" applyFill="1" applyBorder="1"/>
    <xf numFmtId="0" fontId="30" fillId="4" borderId="0" xfId="0" applyFont="1" applyFill="1"/>
    <xf numFmtId="0" fontId="30" fillId="4" borderId="0" xfId="17" applyFont="1" applyFill="1" applyAlignment="1">
      <alignment vertical="top"/>
    </xf>
    <xf numFmtId="0" fontId="30" fillId="0" borderId="0" xfId="17" applyFont="1" applyAlignment="1">
      <alignment vertical="top"/>
    </xf>
    <xf numFmtId="0" fontId="30" fillId="4" borderId="0" xfId="22" applyFont="1" applyFill="1" applyAlignment="1">
      <alignment vertical="top"/>
    </xf>
    <xf numFmtId="0" fontId="32" fillId="4" borderId="0" xfId="22" applyFont="1" applyFill="1"/>
    <xf numFmtId="0" fontId="32" fillId="4" borderId="0" xfId="9" applyFont="1" applyFill="1" applyAlignment="1">
      <alignment vertical="top"/>
    </xf>
    <xf numFmtId="0" fontId="30" fillId="0" borderId="0" xfId="9" applyFont="1" applyAlignment="1">
      <alignment vertical="top"/>
    </xf>
    <xf numFmtId="0" fontId="30" fillId="0" borderId="0" xfId="19" applyFont="1" applyAlignment="1">
      <alignment vertical="top"/>
    </xf>
    <xf numFmtId="0" fontId="30" fillId="0" borderId="0" xfId="15" applyFont="1" applyAlignment="1">
      <alignment vertical="top"/>
    </xf>
    <xf numFmtId="0" fontId="30" fillId="4" borderId="0" xfId="8" applyFont="1" applyFill="1" applyAlignment="1">
      <alignment vertical="top"/>
    </xf>
    <xf numFmtId="0" fontId="30" fillId="4" borderId="0" xfId="7" applyFont="1" applyFill="1" applyAlignment="1">
      <alignment vertical="top"/>
    </xf>
    <xf numFmtId="0" fontId="30" fillId="4" borderId="0" xfId="18" applyFont="1" applyFill="1"/>
    <xf numFmtId="0" fontId="30" fillId="4" borderId="0" xfId="18" applyFont="1" applyFill="1" applyAlignment="1">
      <alignment vertical="top"/>
    </xf>
    <xf numFmtId="0" fontId="30" fillId="4" borderId="0" xfId="16" applyFont="1" applyFill="1"/>
    <xf numFmtId="0" fontId="30" fillId="4" borderId="0" xfId="16" applyFont="1" applyFill="1" applyAlignment="1">
      <alignment vertical="top"/>
    </xf>
    <xf numFmtId="0" fontId="30" fillId="0" borderId="0" xfId="16" applyFont="1" applyAlignment="1">
      <alignment vertical="top"/>
    </xf>
    <xf numFmtId="0" fontId="30" fillId="4" borderId="0" xfId="13" applyFont="1" applyFill="1"/>
    <xf numFmtId="0" fontId="30" fillId="4" borderId="0" xfId="13" applyFont="1" applyFill="1" applyAlignment="1">
      <alignment vertical="top"/>
    </xf>
    <xf numFmtId="0" fontId="30" fillId="0" borderId="0" xfId="13" applyFont="1" applyAlignment="1">
      <alignment vertical="top"/>
    </xf>
    <xf numFmtId="0" fontId="32" fillId="0" borderId="0" xfId="23" applyFont="1"/>
    <xf numFmtId="0" fontId="32" fillId="4" borderId="0" xfId="11" applyFont="1" applyFill="1"/>
    <xf numFmtId="0" fontId="32" fillId="4" borderId="0" xfId="11" applyFont="1" applyFill="1" applyAlignment="1">
      <alignment vertical="top"/>
    </xf>
    <xf numFmtId="0" fontId="32" fillId="0" borderId="0" xfId="11" applyFont="1" applyAlignment="1">
      <alignment vertical="top"/>
    </xf>
    <xf numFmtId="0" fontId="30" fillId="4" borderId="0" xfId="23" applyFont="1" applyFill="1" applyAlignment="1">
      <alignment vertical="top"/>
    </xf>
    <xf numFmtId="0" fontId="30" fillId="0" borderId="0" xfId="23" applyFont="1" applyAlignment="1">
      <alignment vertical="top"/>
    </xf>
    <xf numFmtId="0" fontId="30" fillId="4" borderId="0" xfId="0" applyFont="1" applyFill="1" applyAlignment="1">
      <alignment vertical="top"/>
    </xf>
    <xf numFmtId="0" fontId="30" fillId="4" borderId="0" xfId="0" applyFont="1" applyFill="1" applyAlignment="1">
      <alignment vertical="top" wrapText="1"/>
    </xf>
    <xf numFmtId="0" fontId="18" fillId="0" borderId="3" xfId="22" applyFont="1" applyBorder="1"/>
    <xf numFmtId="0" fontId="0" fillId="0" borderId="3" xfId="0" applyBorder="1"/>
    <xf numFmtId="0" fontId="18" fillId="0" borderId="3" xfId="22" applyFont="1" applyBorder="1" applyAlignment="1">
      <alignment wrapText="1"/>
    </xf>
    <xf numFmtId="0" fontId="0" fillId="0" borderId="3" xfId="0" applyBorder="1" applyAlignment="1">
      <alignment wrapText="1"/>
    </xf>
    <xf numFmtId="0" fontId="16" fillId="0" borderId="0" xfId="14" applyFont="1"/>
    <xf numFmtId="0" fontId="4" fillId="0" borderId="0" xfId="14" applyFont="1"/>
    <xf numFmtId="0" fontId="18" fillId="0" borderId="3" xfId="6" applyBorder="1"/>
    <xf numFmtId="0" fontId="4" fillId="2" borderId="0" xfId="14" applyFont="1" applyFill="1"/>
    <xf numFmtId="0" fontId="21" fillId="0" borderId="2" xfId="14" applyFont="1" applyBorder="1" applyAlignment="1">
      <alignment horizontal="center"/>
    </xf>
    <xf numFmtId="0" fontId="4" fillId="0" borderId="3" xfId="14" applyFont="1" applyBorder="1" applyAlignment="1">
      <alignment horizontal="center"/>
    </xf>
    <xf numFmtId="0" fontId="4" fillId="0" borderId="2" xfId="14" applyFont="1" applyBorder="1" applyAlignment="1">
      <alignment horizontal="right"/>
    </xf>
    <xf numFmtId="0" fontId="19" fillId="0" borderId="2" xfId="14" applyFont="1" applyBorder="1" applyAlignment="1">
      <alignment horizontal="right"/>
    </xf>
    <xf numFmtId="0" fontId="4" fillId="2" borderId="0" xfId="14" applyFont="1" applyFill="1" applyAlignment="1">
      <alignment horizontal="left"/>
    </xf>
    <xf numFmtId="0" fontId="4" fillId="2" borderId="0" xfId="18" applyFont="1" applyFill="1" applyAlignment="1">
      <alignment horizontal="left"/>
    </xf>
    <xf numFmtId="0" fontId="18" fillId="0" borderId="0" xfId="6" applyAlignment="1">
      <alignment horizontal="left"/>
    </xf>
    <xf numFmtId="0" fontId="19" fillId="2" borderId="0" xfId="14" applyFont="1" applyFill="1"/>
    <xf numFmtId="0" fontId="18" fillId="0" borderId="0" xfId="6"/>
    <xf numFmtId="0" fontId="4" fillId="0" borderId="0" xfId="23" applyFont="1"/>
    <xf numFmtId="0" fontId="4" fillId="0" borderId="0" xfId="18" applyFont="1"/>
    <xf numFmtId="0" fontId="4" fillId="0" borderId="0" xfId="23" applyFont="1" applyAlignment="1">
      <alignment horizontal="left"/>
    </xf>
    <xf numFmtId="1" fontId="4" fillId="0" borderId="0" xfId="23" applyNumberFormat="1" applyFont="1"/>
    <xf numFmtId="1" fontId="4" fillId="0" borderId="0" xfId="14" applyNumberFormat="1" applyFont="1"/>
    <xf numFmtId="164" fontId="4" fillId="0" borderId="0" xfId="14" applyNumberFormat="1" applyFont="1"/>
    <xf numFmtId="3" fontId="4" fillId="0" borderId="0" xfId="14" applyNumberFormat="1" applyFont="1"/>
    <xf numFmtId="0" fontId="16" fillId="4" borderId="0" xfId="24" applyFont="1" applyFill="1"/>
    <xf numFmtId="0" fontId="4" fillId="4" borderId="0" xfId="24" applyFont="1" applyFill="1"/>
    <xf numFmtId="0" fontId="4" fillId="4" borderId="0" xfId="15" applyFont="1" applyFill="1"/>
    <xf numFmtId="0" fontId="4" fillId="2" borderId="0" xfId="15" applyFont="1" applyFill="1"/>
    <xf numFmtId="0" fontId="21" fillId="4" borderId="2" xfId="15" applyFont="1" applyFill="1" applyBorder="1" applyAlignment="1">
      <alignment horizontal="center"/>
    </xf>
    <xf numFmtId="0" fontId="17" fillId="4" borderId="3" xfId="15" applyFont="1" applyFill="1" applyBorder="1" applyAlignment="1">
      <alignment horizontal="center"/>
    </xf>
    <xf numFmtId="0" fontId="4" fillId="2" borderId="0" xfId="24" applyFont="1" applyFill="1"/>
    <xf numFmtId="0" fontId="4" fillId="2" borderId="0" xfId="24" applyFont="1" applyFill="1" applyAlignment="1">
      <alignment horizontal="left"/>
    </xf>
    <xf numFmtId="0" fontId="4" fillId="2" borderId="0" xfId="15" applyFont="1" applyFill="1" applyAlignment="1">
      <alignment horizontal="left" vertical="top"/>
    </xf>
    <xf numFmtId="0" fontId="18" fillId="4" borderId="0" xfId="6" applyFill="1" applyAlignment="1">
      <alignment vertical="top"/>
    </xf>
    <xf numFmtId="0" fontId="4" fillId="4" borderId="0" xfId="15" applyFont="1" applyFill="1" applyAlignment="1">
      <alignment vertical="top"/>
    </xf>
    <xf numFmtId="0" fontId="4" fillId="4" borderId="0" xfId="15" quotePrefix="1" applyFont="1" applyFill="1" applyAlignment="1">
      <alignment horizontal="left" vertical="top"/>
    </xf>
    <xf numFmtId="0" fontId="18" fillId="0" borderId="0" xfId="6" applyAlignment="1">
      <alignment vertical="top"/>
    </xf>
    <xf numFmtId="0" fontId="0" fillId="0" borderId="7" xfId="0" applyBorder="1"/>
    <xf numFmtId="0" fontId="9" fillId="0" borderId="7" xfId="23" applyFont="1" applyBorder="1"/>
    <xf numFmtId="0" fontId="30" fillId="0" borderId="7" xfId="23" applyFont="1" applyBorder="1"/>
    <xf numFmtId="0" fontId="9" fillId="0" borderId="8" xfId="23" applyFont="1" applyBorder="1"/>
    <xf numFmtId="0" fontId="4" fillId="2" borderId="0" xfId="17" applyFont="1" applyFill="1"/>
    <xf numFmtId="0" fontId="4" fillId="2" borderId="0" xfId="17" applyFont="1" applyFill="1" applyAlignment="1">
      <alignment horizontal="left"/>
    </xf>
    <xf numFmtId="0" fontId="4" fillId="2" borderId="0" xfId="19" applyFont="1" applyFill="1" applyAlignment="1">
      <alignment horizontal="left"/>
    </xf>
    <xf numFmtId="0" fontId="4" fillId="2" borderId="0" xfId="10" applyFont="1" applyFill="1"/>
    <xf numFmtId="0" fontId="4" fillId="2" borderId="0" xfId="21" applyFont="1" applyFill="1" applyAlignment="1">
      <alignment horizontal="left"/>
    </xf>
    <xf numFmtId="171" fontId="4" fillId="0" borderId="0" xfId="21" applyNumberFormat="1" applyFont="1" applyAlignment="1">
      <alignment horizontal="left"/>
    </xf>
    <xf numFmtId="0" fontId="4" fillId="2" borderId="0" xfId="23" applyFont="1" applyFill="1"/>
    <xf numFmtId="0" fontId="4" fillId="2" borderId="0" xfId="23" applyFont="1" applyFill="1" applyAlignment="1">
      <alignment horizontal="left"/>
    </xf>
    <xf numFmtId="171" fontId="4" fillId="0" borderId="0" xfId="23" applyNumberFormat="1" applyFont="1" applyAlignment="1">
      <alignment horizontal="left"/>
    </xf>
    <xf numFmtId="0" fontId="17" fillId="4" borderId="0" xfId="0" applyFont="1" applyFill="1"/>
    <xf numFmtId="0" fontId="17" fillId="0" borderId="0" xfId="23" applyFont="1"/>
    <xf numFmtId="0" fontId="17" fillId="4" borderId="0" xfId="23" applyFont="1" applyFill="1"/>
    <xf numFmtId="0" fontId="36" fillId="0" borderId="0" xfId="11" applyFont="1"/>
    <xf numFmtId="0" fontId="17" fillId="0" borderId="0" xfId="21" applyFont="1"/>
    <xf numFmtId="0" fontId="17" fillId="0" borderId="0" xfId="16" applyFont="1"/>
    <xf numFmtId="0" fontId="17" fillId="0" borderId="0" xfId="18" applyFont="1"/>
    <xf numFmtId="0" fontId="15" fillId="0" borderId="3" xfId="6" applyFont="1" applyBorder="1"/>
    <xf numFmtId="0" fontId="15" fillId="0" borderId="0" xfId="6" applyFont="1"/>
    <xf numFmtId="1" fontId="17" fillId="0" borderId="0" xfId="23" applyNumberFormat="1" applyFont="1"/>
    <xf numFmtId="1" fontId="17" fillId="0" borderId="0" xfId="14" applyNumberFormat="1" applyFont="1"/>
    <xf numFmtId="164" fontId="17" fillId="0" borderId="0" xfId="14" applyNumberFormat="1" applyFont="1"/>
    <xf numFmtId="3" fontId="17" fillId="0" borderId="0" xfId="14" applyNumberFormat="1" applyFont="1"/>
    <xf numFmtId="0" fontId="17" fillId="0" borderId="0" xfId="14" applyFont="1"/>
    <xf numFmtId="0" fontId="17" fillId="4" borderId="0" xfId="24" applyFont="1" applyFill="1"/>
    <xf numFmtId="0" fontId="17" fillId="0" borderId="0" xfId="19" applyFont="1"/>
    <xf numFmtId="3" fontId="9" fillId="4" borderId="0" xfId="21" applyNumberFormat="1" applyFont="1" applyFill="1" applyAlignment="1">
      <alignment vertical="top"/>
    </xf>
    <xf numFmtId="166" fontId="21" fillId="4" borderId="0" xfId="23" applyNumberFormat="1" applyFont="1" applyFill="1" applyAlignment="1">
      <alignment horizontal="right"/>
    </xf>
    <xf numFmtId="49" fontId="0" fillId="0" borderId="0" xfId="0" applyNumberFormat="1" applyAlignment="1">
      <alignment horizontal="left"/>
    </xf>
    <xf numFmtId="0" fontId="2" fillId="0" borderId="0" xfId="26"/>
    <xf numFmtId="0" fontId="42" fillId="0" borderId="0" xfId="26" applyFont="1"/>
    <xf numFmtId="0" fontId="41" fillId="5" borderId="0" xfId="26" applyFont="1" applyFill="1"/>
    <xf numFmtId="0" fontId="41" fillId="0" borderId="11" xfId="26" applyFont="1" applyBorder="1"/>
    <xf numFmtId="0" fontId="41" fillId="0" borderId="12" xfId="26" applyFont="1" applyBorder="1"/>
    <xf numFmtId="0" fontId="18" fillId="6" borderId="3" xfId="22" applyFont="1" applyFill="1" applyBorder="1"/>
    <xf numFmtId="0" fontId="0" fillId="6" borderId="3" xfId="0" applyFill="1" applyBorder="1"/>
    <xf numFmtId="0" fontId="4" fillId="4" borderId="0" xfId="0" applyFont="1" applyFill="1" applyAlignment="1">
      <alignment horizontal="left" vertical="top" wrapText="1"/>
    </xf>
    <xf numFmtId="172" fontId="20" fillId="0" borderId="0" xfId="23" applyNumberFormat="1" applyFont="1" applyAlignment="1">
      <alignment horizontal="right"/>
    </xf>
    <xf numFmtId="172" fontId="20" fillId="0" borderId="3" xfId="23" applyNumberFormat="1" applyFont="1" applyBorder="1" applyAlignment="1">
      <alignment horizontal="right"/>
    </xf>
    <xf numFmtId="172" fontId="20" fillId="4" borderId="0" xfId="23" applyNumberFormat="1" applyFont="1" applyFill="1" applyAlignment="1">
      <alignment horizontal="right"/>
    </xf>
    <xf numFmtId="172" fontId="19" fillId="4" borderId="0" xfId="23" applyNumberFormat="1" applyFont="1" applyFill="1" applyAlignment="1">
      <alignment horizontal="right"/>
    </xf>
    <xf numFmtId="0" fontId="4" fillId="4" borderId="0" xfId="23" applyFont="1" applyFill="1"/>
    <xf numFmtId="2" fontId="9" fillId="4" borderId="0" xfId="23" applyNumberFormat="1" applyFont="1" applyFill="1"/>
    <xf numFmtId="9" fontId="4" fillId="4" borderId="0" xfId="27" applyFont="1" applyFill="1"/>
    <xf numFmtId="2" fontId="4" fillId="4" borderId="0" xfId="23" applyNumberFormat="1" applyFont="1" applyFill="1"/>
    <xf numFmtId="0" fontId="9" fillId="6" borderId="0" xfId="23" applyFont="1" applyFill="1"/>
    <xf numFmtId="0" fontId="20" fillId="6" borderId="2" xfId="17" applyFont="1" applyFill="1" applyBorder="1"/>
    <xf numFmtId="0" fontId="0" fillId="6" borderId="3" xfId="0" applyFill="1" applyBorder="1" applyAlignment="1">
      <alignment wrapText="1"/>
    </xf>
    <xf numFmtId="0" fontId="3" fillId="0" borderId="0" xfId="0" applyFont="1"/>
    <xf numFmtId="0" fontId="45" fillId="0" borderId="0" xfId="0" applyFont="1" applyAlignment="1">
      <alignment horizontal="left" vertical="center" indent="15"/>
    </xf>
    <xf numFmtId="0" fontId="9" fillId="0" borderId="0" xfId="17" applyFont="1" applyAlignment="1">
      <alignment horizontal="left"/>
    </xf>
    <xf numFmtId="165" fontId="20" fillId="4" borderId="0" xfId="23" applyNumberFormat="1" applyFont="1" applyFill="1" applyAlignment="1">
      <alignment horizontal="right"/>
    </xf>
    <xf numFmtId="0" fontId="4" fillId="2" borderId="0" xfId="7" applyFont="1" applyFill="1"/>
    <xf numFmtId="175" fontId="20" fillId="4" borderId="0" xfId="23" applyNumberFormat="1" applyFont="1" applyFill="1" applyAlignment="1">
      <alignment horizontal="right"/>
    </xf>
    <xf numFmtId="0" fontId="17" fillId="2" borderId="0" xfId="17" applyFont="1" applyFill="1" applyAlignment="1">
      <alignment horizontal="left"/>
    </xf>
    <xf numFmtId="0" fontId="40" fillId="0" borderId="0" xfId="26" applyFont="1"/>
    <xf numFmtId="0" fontId="39" fillId="0" borderId="3" xfId="26" applyFont="1" applyBorder="1"/>
    <xf numFmtId="0" fontId="4" fillId="2" borderId="0" xfId="18" applyFont="1" applyFill="1"/>
    <xf numFmtId="0" fontId="4" fillId="2" borderId="0" xfId="22" applyFont="1" applyFill="1" applyAlignment="1">
      <alignment horizontal="left"/>
    </xf>
    <xf numFmtId="0" fontId="4" fillId="2" borderId="0" xfId="22" applyFont="1" applyFill="1"/>
    <xf numFmtId="0" fontId="17" fillId="2" borderId="0" xfId="17" applyFont="1" applyFill="1"/>
    <xf numFmtId="0" fontId="4" fillId="2" borderId="0" xfId="28" applyFont="1" applyFill="1"/>
    <xf numFmtId="49" fontId="17" fillId="4" borderId="0" xfId="28" applyNumberFormat="1" applyFont="1" applyFill="1"/>
    <xf numFmtId="171" fontId="4" fillId="4" borderId="0" xfId="28" applyNumberFormat="1" applyFont="1" applyFill="1"/>
    <xf numFmtId="0" fontId="17" fillId="4" borderId="0" xfId="28" applyFont="1" applyFill="1" applyAlignment="1">
      <alignment horizontal="left" vertical="top" wrapText="1"/>
    </xf>
    <xf numFmtId="0" fontId="17" fillId="6" borderId="0" xfId="22" applyFont="1" applyFill="1"/>
    <xf numFmtId="0" fontId="4" fillId="4" borderId="0" xfId="28" applyFont="1" applyFill="1"/>
    <xf numFmtId="166" fontId="21" fillId="4" borderId="3" xfId="23" applyNumberFormat="1" applyFont="1" applyFill="1" applyBorder="1" applyAlignment="1">
      <alignment horizontal="right"/>
    </xf>
    <xf numFmtId="171" fontId="4" fillId="4" borderId="0" xfId="29" applyNumberFormat="1" applyFont="1" applyFill="1" applyAlignment="1">
      <alignment horizontal="left" indent="1"/>
    </xf>
    <xf numFmtId="0" fontId="20" fillId="6" borderId="3" xfId="17" applyFont="1" applyFill="1" applyBorder="1"/>
    <xf numFmtId="0" fontId="20" fillId="6" borderId="0" xfId="17" applyFont="1" applyFill="1"/>
    <xf numFmtId="0" fontId="4" fillId="4" borderId="3" xfId="0" applyFont="1" applyFill="1" applyBorder="1"/>
    <xf numFmtId="0" fontId="0" fillId="6" borderId="6" xfId="0" applyFill="1" applyBorder="1"/>
    <xf numFmtId="0" fontId="4" fillId="2" borderId="0" xfId="29" applyFont="1" applyFill="1"/>
    <xf numFmtId="0" fontId="4" fillId="4" borderId="0" xfId="29" applyFont="1" applyFill="1"/>
    <xf numFmtId="0" fontId="4" fillId="4" borderId="3" xfId="22" applyFont="1" applyFill="1" applyBorder="1"/>
    <xf numFmtId="0" fontId="17" fillId="4" borderId="0" xfId="22" applyFont="1" applyFill="1"/>
    <xf numFmtId="0" fontId="4" fillId="6" borderId="0" xfId="29" applyFont="1" applyFill="1"/>
    <xf numFmtId="1" fontId="21" fillId="0" borderId="0" xfId="23" applyNumberFormat="1" applyFont="1" applyAlignment="1">
      <alignment horizontal="right" indent="1"/>
    </xf>
    <xf numFmtId="2" fontId="21" fillId="0" borderId="0" xfId="23" applyNumberFormat="1" applyFont="1" applyAlignment="1">
      <alignment horizontal="right"/>
    </xf>
    <xf numFmtId="1" fontId="21" fillId="0" borderId="0" xfId="23" applyNumberFormat="1" applyFont="1" applyAlignment="1">
      <alignment horizontal="right"/>
    </xf>
    <xf numFmtId="165" fontId="21" fillId="0" borderId="0" xfId="23" applyNumberFormat="1" applyFont="1" applyAlignment="1">
      <alignment horizontal="right"/>
    </xf>
    <xf numFmtId="166" fontId="21" fillId="0" borderId="0" xfId="23" applyNumberFormat="1" applyFont="1" applyAlignment="1">
      <alignment horizontal="right"/>
    </xf>
    <xf numFmtId="2" fontId="21" fillId="0" borderId="0" xfId="19" applyNumberFormat="1" applyFont="1" applyAlignment="1">
      <alignment horizontal="right"/>
    </xf>
    <xf numFmtId="0" fontId="21" fillId="0" borderId="0" xfId="19" applyFont="1" applyAlignment="1">
      <alignment horizontal="right"/>
    </xf>
    <xf numFmtId="3" fontId="21" fillId="0" borderId="0" xfId="23" applyNumberFormat="1" applyFont="1" applyAlignment="1">
      <alignment horizontal="right"/>
    </xf>
    <xf numFmtId="166" fontId="21" fillId="0" borderId="0" xfId="19" applyNumberFormat="1" applyFont="1" applyAlignment="1">
      <alignment horizontal="right"/>
    </xf>
    <xf numFmtId="3" fontId="21" fillId="0" borderId="3" xfId="23" applyNumberFormat="1" applyFont="1" applyBorder="1" applyAlignment="1">
      <alignment horizontal="right"/>
    </xf>
    <xf numFmtId="1" fontId="21" fillId="8" borderId="0" xfId="23" applyNumberFormat="1" applyFont="1" applyFill="1" applyAlignment="1">
      <alignment horizontal="right" indent="1"/>
    </xf>
    <xf numFmtId="2" fontId="21" fillId="8" borderId="0" xfId="23" applyNumberFormat="1" applyFont="1" applyFill="1" applyAlignment="1">
      <alignment horizontal="right" indent="1"/>
    </xf>
    <xf numFmtId="2" fontId="21" fillId="8" borderId="0" xfId="23" applyNumberFormat="1" applyFont="1" applyFill="1" applyAlignment="1">
      <alignment horizontal="right"/>
    </xf>
    <xf numFmtId="1" fontId="21" fillId="8" borderId="0" xfId="23" applyNumberFormat="1" applyFont="1" applyFill="1" applyAlignment="1">
      <alignment horizontal="right"/>
    </xf>
    <xf numFmtId="165" fontId="21" fillId="8" borderId="0" xfId="23" applyNumberFormat="1" applyFont="1" applyFill="1" applyAlignment="1">
      <alignment horizontal="right"/>
    </xf>
    <xf numFmtId="166" fontId="21" fillId="8" borderId="0" xfId="23" applyNumberFormat="1" applyFont="1" applyFill="1" applyAlignment="1">
      <alignment horizontal="right"/>
    </xf>
    <xf numFmtId="2" fontId="21" fillId="8" borderId="0" xfId="19" applyNumberFormat="1" applyFont="1" applyFill="1" applyAlignment="1">
      <alignment horizontal="right"/>
    </xf>
    <xf numFmtId="0" fontId="21" fillId="8" borderId="0" xfId="19" applyFont="1" applyFill="1" applyAlignment="1">
      <alignment horizontal="right"/>
    </xf>
    <xf numFmtId="3" fontId="21" fillId="8" borderId="0" xfId="23" applyNumberFormat="1" applyFont="1" applyFill="1" applyAlignment="1">
      <alignment horizontal="right"/>
    </xf>
    <xf numFmtId="166" fontId="21" fillId="8" borderId="0" xfId="19" applyNumberFormat="1" applyFont="1" applyFill="1" applyAlignment="1">
      <alignment horizontal="right"/>
    </xf>
    <xf numFmtId="3" fontId="21" fillId="8" borderId="3" xfId="23" applyNumberFormat="1" applyFont="1" applyFill="1" applyBorder="1" applyAlignment="1">
      <alignment horizontal="right"/>
    </xf>
    <xf numFmtId="0" fontId="21" fillId="0" borderId="0" xfId="17" applyFont="1" applyAlignment="1">
      <alignment horizontal="left" indent="1"/>
    </xf>
    <xf numFmtId="171" fontId="21" fillId="0" borderId="0" xfId="17" quotePrefix="1" applyNumberFormat="1" applyFont="1" applyAlignment="1">
      <alignment horizontal="left" wrapText="1" indent="1"/>
    </xf>
    <xf numFmtId="0" fontId="21" fillId="0" borderId="0" xfId="17" quotePrefix="1" applyFont="1" applyAlignment="1">
      <alignment horizontal="left" wrapText="1" indent="1"/>
    </xf>
    <xf numFmtId="0" fontId="21" fillId="0" borderId="0" xfId="17" applyFont="1" applyAlignment="1">
      <alignment horizontal="left" wrapText="1" indent="1"/>
    </xf>
    <xf numFmtId="171" fontId="21" fillId="0" borderId="0" xfId="17" quotePrefix="1" applyNumberFormat="1" applyFont="1" applyAlignment="1">
      <alignment horizontal="left" indent="1"/>
    </xf>
    <xf numFmtId="0" fontId="21" fillId="0" borderId="0" xfId="20" applyFont="1" applyAlignment="1">
      <alignment horizontal="left" indent="1"/>
    </xf>
    <xf numFmtId="171" fontId="21" fillId="0" borderId="0" xfId="20" quotePrefix="1" applyNumberFormat="1" applyFont="1" applyAlignment="1">
      <alignment horizontal="left" indent="1"/>
    </xf>
    <xf numFmtId="171" fontId="21" fillId="0" borderId="0" xfId="20" applyNumberFormat="1" applyFont="1" applyAlignment="1">
      <alignment horizontal="left" indent="1"/>
    </xf>
    <xf numFmtId="0" fontId="21" fillId="0" borderId="0" xfId="17" quotePrefix="1" applyFont="1" applyAlignment="1">
      <alignment horizontal="left" indent="1"/>
    </xf>
    <xf numFmtId="171" fontId="21" fillId="0" borderId="3" xfId="20" applyNumberFormat="1" applyFont="1" applyBorder="1" applyAlignment="1">
      <alignment horizontal="left" indent="1"/>
    </xf>
    <xf numFmtId="0" fontId="21" fillId="0" borderId="0" xfId="22" applyFont="1" applyAlignment="1">
      <alignment horizontal="right"/>
    </xf>
    <xf numFmtId="0" fontId="4" fillId="0" borderId="0" xfId="22" applyFont="1" applyAlignment="1">
      <alignment horizontal="right"/>
    </xf>
    <xf numFmtId="2" fontId="21" fillId="0" borderId="3" xfId="23" applyNumberFormat="1" applyFont="1" applyBorder="1" applyAlignment="1">
      <alignment horizontal="right"/>
    </xf>
    <xf numFmtId="166" fontId="21" fillId="8" borderId="0" xfId="22" applyNumberFormat="1" applyFont="1" applyFill="1" applyAlignment="1">
      <alignment horizontal="center"/>
    </xf>
    <xf numFmtId="0" fontId="21" fillId="8" borderId="0" xfId="22" applyFont="1" applyFill="1" applyAlignment="1">
      <alignment horizontal="right"/>
    </xf>
    <xf numFmtId="0" fontId="4" fillId="8" borderId="0" xfId="22" applyFont="1" applyFill="1" applyAlignment="1">
      <alignment horizontal="right"/>
    </xf>
    <xf numFmtId="174" fontId="4" fillId="8" borderId="0" xfId="22" applyNumberFormat="1" applyFont="1" applyFill="1" applyAlignment="1">
      <alignment horizontal="right"/>
    </xf>
    <xf numFmtId="2" fontId="21" fillId="8" borderId="3" xfId="23" applyNumberFormat="1" applyFont="1" applyFill="1" applyBorder="1" applyAlignment="1">
      <alignment horizontal="right"/>
    </xf>
    <xf numFmtId="171" fontId="9" fillId="0" borderId="0" xfId="22" applyNumberFormat="1" applyFont="1" applyAlignment="1">
      <alignment horizontal="left" indent="1"/>
    </xf>
    <xf numFmtId="171" fontId="4" fillId="0" borderId="0" xfId="22" applyNumberFormat="1" applyFont="1" applyAlignment="1">
      <alignment horizontal="left" indent="1"/>
    </xf>
    <xf numFmtId="0" fontId="20" fillId="0" borderId="0" xfId="22" applyFont="1" applyAlignment="1">
      <alignment horizontal="left" indent="1"/>
    </xf>
    <xf numFmtId="0" fontId="17" fillId="0" borderId="0" xfId="22" applyFont="1" applyAlignment="1">
      <alignment horizontal="left" indent="1"/>
    </xf>
    <xf numFmtId="171" fontId="4" fillId="0" borderId="0" xfId="22" applyNumberFormat="1" applyFont="1" applyAlignment="1">
      <alignment horizontal="left" indent="2"/>
    </xf>
    <xf numFmtId="171" fontId="9" fillId="0" borderId="0" xfId="22" applyNumberFormat="1" applyFont="1" applyAlignment="1">
      <alignment horizontal="left" indent="2"/>
    </xf>
    <xf numFmtId="171" fontId="9" fillId="0" borderId="3" xfId="22" applyNumberFormat="1" applyFont="1" applyBorder="1" applyAlignment="1">
      <alignment horizontal="left" indent="2"/>
    </xf>
    <xf numFmtId="3" fontId="21" fillId="4" borderId="0" xfId="23" applyNumberFormat="1" applyFont="1" applyFill="1" applyAlignment="1">
      <alignment horizontal="right"/>
    </xf>
    <xf numFmtId="3" fontId="21" fillId="4" borderId="3" xfId="23" applyNumberFormat="1" applyFont="1" applyFill="1" applyBorder="1" applyAlignment="1">
      <alignment horizontal="right"/>
    </xf>
    <xf numFmtId="166" fontId="20" fillId="8" borderId="0" xfId="23" applyNumberFormat="1" applyFont="1" applyFill="1" applyAlignment="1">
      <alignment horizontal="right"/>
    </xf>
    <xf numFmtId="171" fontId="17" fillId="4" borderId="0" xfId="28" applyNumberFormat="1" applyFont="1" applyFill="1" applyAlignment="1">
      <alignment horizontal="left" indent="1"/>
    </xf>
    <xf numFmtId="171" fontId="4" fillId="4" borderId="0" xfId="28" applyNumberFormat="1" applyFont="1" applyFill="1" applyAlignment="1">
      <alignment horizontal="left" indent="1"/>
    </xf>
    <xf numFmtId="171" fontId="4" fillId="4" borderId="0" xfId="28" applyNumberFormat="1" applyFont="1" applyFill="1" applyAlignment="1">
      <alignment horizontal="left" indent="2"/>
    </xf>
    <xf numFmtId="171" fontId="17" fillId="4" borderId="0" xfId="28" applyNumberFormat="1" applyFont="1" applyFill="1" applyAlignment="1">
      <alignment horizontal="left" indent="2"/>
    </xf>
    <xf numFmtId="171" fontId="4" fillId="4" borderId="0" xfId="28" applyNumberFormat="1" applyFont="1" applyFill="1" applyAlignment="1">
      <alignment horizontal="left" indent="3"/>
    </xf>
    <xf numFmtId="171" fontId="4" fillId="4" borderId="3" xfId="28" applyNumberFormat="1" applyFont="1" applyFill="1" applyBorder="1" applyAlignment="1">
      <alignment horizontal="left" indent="2"/>
    </xf>
    <xf numFmtId="0" fontId="17" fillId="2" borderId="0" xfId="28" applyFont="1" applyFill="1"/>
    <xf numFmtId="3" fontId="20" fillId="8" borderId="0" xfId="23" applyNumberFormat="1" applyFont="1" applyFill="1" applyAlignment="1">
      <alignment horizontal="right"/>
    </xf>
    <xf numFmtId="171" fontId="17" fillId="4" borderId="3" xfId="28" applyNumberFormat="1" applyFont="1" applyFill="1" applyBorder="1" applyAlignment="1">
      <alignment horizontal="left" indent="1"/>
    </xf>
    <xf numFmtId="0" fontId="38" fillId="4" borderId="0" xfId="0" applyFont="1" applyFill="1"/>
    <xf numFmtId="0" fontId="4" fillId="8" borderId="0" xfId="0" applyFont="1" applyFill="1"/>
    <xf numFmtId="166" fontId="21" fillId="8" borderId="3" xfId="23" applyNumberFormat="1" applyFont="1" applyFill="1" applyBorder="1" applyAlignment="1">
      <alignment horizontal="right"/>
    </xf>
    <xf numFmtId="171" fontId="17" fillId="6" borderId="0" xfId="28" applyNumberFormat="1" applyFont="1" applyFill="1" applyAlignment="1">
      <alignment horizontal="left" indent="2"/>
    </xf>
    <xf numFmtId="171" fontId="4" fillId="6" borderId="0" xfId="28" applyNumberFormat="1" applyFont="1" applyFill="1" applyAlignment="1">
      <alignment horizontal="left" indent="3"/>
    </xf>
    <xf numFmtId="166" fontId="20" fillId="8" borderId="3" xfId="23" applyNumberFormat="1" applyFont="1" applyFill="1" applyBorder="1" applyAlignment="1">
      <alignment horizontal="right"/>
    </xf>
    <xf numFmtId="171" fontId="4" fillId="4" borderId="0" xfId="29" applyNumberFormat="1" applyFont="1" applyFill="1" applyAlignment="1">
      <alignment horizontal="left" indent="2"/>
    </xf>
    <xf numFmtId="49" fontId="17" fillId="4" borderId="0" xfId="28" applyNumberFormat="1" applyFont="1" applyFill="1" applyAlignment="1">
      <alignment horizontal="left" indent="2"/>
    </xf>
    <xf numFmtId="171" fontId="4" fillId="4" borderId="0" xfId="29" applyNumberFormat="1" applyFont="1" applyFill="1" applyAlignment="1">
      <alignment horizontal="left" indent="3"/>
    </xf>
    <xf numFmtId="0" fontId="4" fillId="4" borderId="0" xfId="28" applyFont="1" applyFill="1" applyAlignment="1">
      <alignment horizontal="left" indent="2"/>
    </xf>
    <xf numFmtId="171" fontId="17" fillId="0" borderId="0" xfId="28" applyNumberFormat="1" applyFont="1" applyAlignment="1">
      <alignment horizontal="left" indent="3"/>
    </xf>
    <xf numFmtId="49" fontId="17" fillId="4" borderId="0" xfId="28" applyNumberFormat="1" applyFont="1" applyFill="1" applyAlignment="1">
      <alignment horizontal="left" indent="3"/>
    </xf>
    <xf numFmtId="171" fontId="4" fillId="4" borderId="0" xfId="29" applyNumberFormat="1" applyFont="1" applyFill="1" applyAlignment="1">
      <alignment horizontal="left" indent="4"/>
    </xf>
    <xf numFmtId="171" fontId="4" fillId="4" borderId="3" xfId="29" applyNumberFormat="1" applyFont="1" applyFill="1" applyBorder="1" applyAlignment="1">
      <alignment horizontal="left" indent="4"/>
    </xf>
    <xf numFmtId="171" fontId="17" fillId="4" borderId="0" xfId="29" applyNumberFormat="1" applyFont="1" applyFill="1" applyAlignment="1">
      <alignment horizontal="left" indent="1"/>
    </xf>
    <xf numFmtId="0" fontId="4" fillId="4" borderId="0" xfId="29" applyFont="1" applyFill="1" applyAlignment="1">
      <alignment horizontal="left" indent="1"/>
    </xf>
    <xf numFmtId="49" fontId="17" fillId="4" borderId="0" xfId="29" applyNumberFormat="1" applyFont="1" applyFill="1" applyAlignment="1">
      <alignment horizontal="left" indent="1"/>
    </xf>
    <xf numFmtId="171" fontId="17" fillId="4" borderId="3" xfId="29" applyNumberFormat="1" applyFont="1" applyFill="1" applyBorder="1" applyAlignment="1">
      <alignment horizontal="left" indent="1"/>
    </xf>
    <xf numFmtId="171" fontId="17" fillId="4" borderId="0" xfId="29" applyNumberFormat="1" applyFont="1" applyFill="1" applyAlignment="1">
      <alignment horizontal="left" indent="2"/>
    </xf>
    <xf numFmtId="0" fontId="17" fillId="2" borderId="3" xfId="29" applyFont="1" applyFill="1" applyBorder="1"/>
    <xf numFmtId="0" fontId="17" fillId="2" borderId="0" xfId="29" applyFont="1" applyFill="1"/>
    <xf numFmtId="171" fontId="17" fillId="0" borderId="0" xfId="29" applyNumberFormat="1" applyFont="1" applyAlignment="1">
      <alignment horizontal="left" indent="2"/>
    </xf>
    <xf numFmtId="49" fontId="17" fillId="4" borderId="0" xfId="29" applyNumberFormat="1" applyFont="1" applyFill="1" applyAlignment="1">
      <alignment horizontal="left" indent="2"/>
    </xf>
    <xf numFmtId="49" fontId="17" fillId="4" borderId="0" xfId="29" applyNumberFormat="1" applyFont="1" applyFill="1" applyAlignment="1">
      <alignment horizontal="left"/>
    </xf>
    <xf numFmtId="171" fontId="17" fillId="4" borderId="0" xfId="29" applyNumberFormat="1" applyFont="1" applyFill="1" applyAlignment="1">
      <alignment horizontal="left"/>
    </xf>
    <xf numFmtId="0" fontId="4" fillId="8" borderId="0" xfId="29" applyFont="1" applyFill="1"/>
    <xf numFmtId="0" fontId="21" fillId="6" borderId="0" xfId="19" applyFont="1" applyFill="1" applyAlignment="1">
      <alignment horizontal="center"/>
    </xf>
    <xf numFmtId="0" fontId="17" fillId="4" borderId="0" xfId="29" applyFont="1" applyFill="1"/>
    <xf numFmtId="0" fontId="21" fillId="0" borderId="2" xfId="16" applyFont="1" applyBorder="1" applyAlignment="1">
      <alignment horizontal="right"/>
    </xf>
    <xf numFmtId="172" fontId="21" fillId="0" borderId="0" xfId="16" applyNumberFormat="1" applyFont="1" applyAlignment="1">
      <alignment horizontal="right"/>
    </xf>
    <xf numFmtId="169" fontId="21" fillId="0" borderId="0" xfId="16" applyNumberFormat="1" applyFont="1" applyAlignment="1">
      <alignment horizontal="right"/>
    </xf>
    <xf numFmtId="2" fontId="21" fillId="4" borderId="0" xfId="23" applyNumberFormat="1" applyFont="1" applyFill="1" applyAlignment="1">
      <alignment horizontal="right"/>
    </xf>
    <xf numFmtId="164" fontId="21" fillId="4" borderId="0" xfId="23" applyNumberFormat="1" applyFont="1" applyFill="1" applyAlignment="1">
      <alignment horizontal="right"/>
    </xf>
    <xf numFmtId="2" fontId="21" fillId="4" borderId="3" xfId="23" applyNumberFormat="1" applyFont="1" applyFill="1" applyBorder="1" applyAlignment="1">
      <alignment horizontal="right"/>
    </xf>
    <xf numFmtId="0" fontId="21" fillId="8" borderId="2" xfId="16" applyFont="1" applyFill="1" applyBorder="1" applyAlignment="1">
      <alignment horizontal="right"/>
    </xf>
    <xf numFmtId="172" fontId="21" fillId="8" borderId="0" xfId="16" applyNumberFormat="1" applyFont="1" applyFill="1" applyAlignment="1">
      <alignment horizontal="right"/>
    </xf>
    <xf numFmtId="169" fontId="21" fillId="8" borderId="0" xfId="16" applyNumberFormat="1" applyFont="1" applyFill="1" applyAlignment="1">
      <alignment horizontal="right"/>
    </xf>
    <xf numFmtId="164" fontId="21" fillId="8" borderId="0" xfId="23" applyNumberFormat="1" applyFont="1" applyFill="1" applyAlignment="1">
      <alignment horizontal="right"/>
    </xf>
    <xf numFmtId="0" fontId="17" fillId="2" borderId="0" xfId="16" applyFont="1" applyFill="1" applyAlignment="1">
      <alignment horizontal="left"/>
    </xf>
    <xf numFmtId="165" fontId="20" fillId="8" borderId="0" xfId="23" applyNumberFormat="1" applyFont="1" applyFill="1" applyAlignment="1">
      <alignment horizontal="right"/>
    </xf>
    <xf numFmtId="169" fontId="17" fillId="2" borderId="0" xfId="16" applyNumberFormat="1" applyFont="1" applyFill="1" applyAlignment="1">
      <alignment horizontal="left"/>
    </xf>
    <xf numFmtId="165" fontId="21" fillId="0" borderId="2" xfId="18" applyNumberFormat="1" applyFont="1" applyBorder="1" applyAlignment="1">
      <alignment horizontal="right"/>
    </xf>
    <xf numFmtId="165" fontId="21" fillId="0" borderId="0" xfId="18" applyNumberFormat="1" applyFont="1" applyAlignment="1">
      <alignment horizontal="right"/>
    </xf>
    <xf numFmtId="2" fontId="21" fillId="0" borderId="0" xfId="18" applyNumberFormat="1" applyFont="1" applyAlignment="1">
      <alignment horizontal="right"/>
    </xf>
    <xf numFmtId="165" fontId="21" fillId="8" borderId="2" xfId="18" applyNumberFormat="1" applyFont="1" applyFill="1" applyBorder="1" applyAlignment="1">
      <alignment horizontal="right"/>
    </xf>
    <xf numFmtId="165" fontId="21" fillId="8" borderId="0" xfId="18" applyNumberFormat="1" applyFont="1" applyFill="1" applyAlignment="1">
      <alignment horizontal="right"/>
    </xf>
    <xf numFmtId="2" fontId="21" fillId="8" borderId="0" xfId="18" applyNumberFormat="1" applyFont="1" applyFill="1" applyAlignment="1">
      <alignment horizontal="right"/>
    </xf>
    <xf numFmtId="171" fontId="4" fillId="0" borderId="0" xfId="18" applyNumberFormat="1" applyFont="1" applyAlignment="1">
      <alignment horizontal="left" indent="1"/>
    </xf>
    <xf numFmtId="171" fontId="4" fillId="0" borderId="0" xfId="18" applyNumberFormat="1" applyFont="1" applyAlignment="1">
      <alignment horizontal="left" indent="2"/>
    </xf>
    <xf numFmtId="171" fontId="4" fillId="0" borderId="3" xfId="18" applyNumberFormat="1" applyFont="1" applyBorder="1" applyAlignment="1">
      <alignment horizontal="left" indent="2"/>
    </xf>
    <xf numFmtId="0" fontId="17" fillId="2" borderId="0" xfId="18" applyFont="1" applyFill="1" applyAlignment="1">
      <alignment horizontal="left"/>
    </xf>
    <xf numFmtId="171" fontId="17" fillId="0" borderId="0" xfId="18" applyNumberFormat="1" applyFont="1" applyAlignment="1">
      <alignment horizontal="left" indent="1"/>
    </xf>
    <xf numFmtId="0" fontId="17" fillId="2" borderId="0" xfId="18" applyFont="1" applyFill="1"/>
    <xf numFmtId="0" fontId="4" fillId="0" borderId="0" xfId="7" applyFont="1" applyAlignment="1">
      <alignment horizontal="center"/>
    </xf>
    <xf numFmtId="172" fontId="21" fillId="0" borderId="0" xfId="23" applyNumberFormat="1" applyFont="1" applyAlignment="1">
      <alignment horizontal="right"/>
    </xf>
    <xf numFmtId="172" fontId="4" fillId="3" borderId="0" xfId="7" applyNumberFormat="1" applyFont="1" applyFill="1" applyAlignment="1">
      <alignment horizontal="right"/>
    </xf>
    <xf numFmtId="172" fontId="21" fillId="0" borderId="0" xfId="7" applyNumberFormat="1" applyFont="1" applyAlignment="1">
      <alignment horizontal="right"/>
    </xf>
    <xf numFmtId="0" fontId="4" fillId="8" borderId="0" xfId="7" applyFont="1" applyFill="1" applyAlignment="1">
      <alignment horizontal="center"/>
    </xf>
    <xf numFmtId="172" fontId="21" fillId="8" borderId="0" xfId="23" applyNumberFormat="1" applyFont="1" applyFill="1" applyAlignment="1">
      <alignment horizontal="right"/>
    </xf>
    <xf numFmtId="172" fontId="4" fillId="8" borderId="0" xfId="7" applyNumberFormat="1" applyFont="1" applyFill="1" applyAlignment="1">
      <alignment horizontal="right"/>
    </xf>
    <xf numFmtId="172" fontId="21" fillId="8" borderId="0" xfId="7" applyNumberFormat="1" applyFont="1" applyFill="1" applyAlignment="1">
      <alignment horizontal="right"/>
    </xf>
    <xf numFmtId="172" fontId="21" fillId="8" borderId="3" xfId="23" applyNumberFormat="1" applyFont="1" applyFill="1" applyBorder="1" applyAlignment="1">
      <alignment horizontal="right"/>
    </xf>
    <xf numFmtId="0" fontId="17" fillId="2" borderId="0" xfId="7" applyFont="1" applyFill="1"/>
    <xf numFmtId="172" fontId="20" fillId="8" borderId="3" xfId="23" applyNumberFormat="1" applyFont="1" applyFill="1" applyBorder="1" applyAlignment="1">
      <alignment horizontal="right"/>
    </xf>
    <xf numFmtId="172" fontId="20" fillId="8" borderId="0" xfId="23" applyNumberFormat="1" applyFont="1" applyFill="1" applyAlignment="1">
      <alignment horizontal="right"/>
    </xf>
    <xf numFmtId="0" fontId="4" fillId="8" borderId="0" xfId="8" applyFont="1" applyFill="1" applyAlignment="1">
      <alignment horizontal="center"/>
    </xf>
    <xf numFmtId="2" fontId="4" fillId="8" borderId="0" xfId="8" applyNumberFormat="1" applyFont="1" applyFill="1" applyAlignment="1">
      <alignment horizontal="right"/>
    </xf>
    <xf numFmtId="0" fontId="4" fillId="0" borderId="0" xfId="8" applyFont="1" applyAlignment="1">
      <alignment horizontal="center"/>
    </xf>
    <xf numFmtId="2" fontId="4" fillId="0" borderId="0" xfId="8" applyNumberFormat="1" applyFont="1" applyAlignment="1">
      <alignment horizontal="right"/>
    </xf>
    <xf numFmtId="0" fontId="21" fillId="0" borderId="2" xfId="14" applyFont="1" applyBorder="1" applyAlignment="1">
      <alignment horizontal="right"/>
    </xf>
    <xf numFmtId="172" fontId="21" fillId="4" borderId="0" xfId="23" applyNumberFormat="1" applyFont="1" applyFill="1" applyAlignment="1">
      <alignment horizontal="right"/>
    </xf>
    <xf numFmtId="164" fontId="21" fillId="0" borderId="0" xfId="14" applyNumberFormat="1" applyFont="1" applyAlignment="1">
      <alignment horizontal="right"/>
    </xf>
    <xf numFmtId="172" fontId="21" fillId="4" borderId="3" xfId="23" applyNumberFormat="1" applyFont="1" applyFill="1" applyBorder="1" applyAlignment="1">
      <alignment horizontal="right"/>
    </xf>
    <xf numFmtId="0" fontId="20" fillId="8" borderId="2" xfId="14" applyFont="1" applyFill="1" applyBorder="1" applyAlignment="1">
      <alignment horizontal="right"/>
    </xf>
    <xf numFmtId="0" fontId="21" fillId="8" borderId="2" xfId="14" applyFont="1" applyFill="1" applyBorder="1" applyAlignment="1">
      <alignment horizontal="right"/>
    </xf>
    <xf numFmtId="0" fontId="4" fillId="8" borderId="2" xfId="14" applyFont="1" applyFill="1" applyBorder="1" applyAlignment="1">
      <alignment horizontal="right"/>
    </xf>
    <xf numFmtId="164" fontId="21" fillId="8" borderId="0" xfId="14" applyNumberFormat="1" applyFont="1" applyFill="1" applyAlignment="1">
      <alignment horizontal="right"/>
    </xf>
    <xf numFmtId="0" fontId="17" fillId="2" borderId="0" xfId="14" applyFont="1" applyFill="1" applyAlignment="1">
      <alignment horizontal="left"/>
    </xf>
    <xf numFmtId="171" fontId="4" fillId="0" borderId="0" xfId="14" applyNumberFormat="1" applyFont="1" applyAlignment="1">
      <alignment horizontal="left" indent="1"/>
    </xf>
    <xf numFmtId="171" fontId="17" fillId="0" borderId="0" xfId="14" applyNumberFormat="1" applyFont="1" applyAlignment="1">
      <alignment horizontal="left" indent="1"/>
    </xf>
    <xf numFmtId="171" fontId="4" fillId="0" borderId="0" xfId="14" applyNumberFormat="1" applyFont="1" applyAlignment="1">
      <alignment horizontal="left" indent="2"/>
    </xf>
    <xf numFmtId="171" fontId="4" fillId="0" borderId="3" xfId="15" applyNumberFormat="1" applyFont="1" applyBorder="1" applyAlignment="1">
      <alignment horizontal="left" indent="1"/>
    </xf>
    <xf numFmtId="172" fontId="23" fillId="4" borderId="0" xfId="23" applyNumberFormat="1" applyFont="1" applyFill="1" applyAlignment="1">
      <alignment horizontal="right"/>
    </xf>
    <xf numFmtId="0" fontId="42" fillId="5" borderId="0" xfId="26" applyFont="1" applyFill="1"/>
    <xf numFmtId="0" fontId="48" fillId="0" borderId="0" xfId="26" applyFont="1"/>
    <xf numFmtId="171" fontId="41" fillId="0" borderId="0" xfId="26" applyNumberFormat="1" applyFont="1" applyAlignment="1">
      <alignment horizontal="left" indent="2"/>
    </xf>
    <xf numFmtId="0" fontId="42" fillId="0" borderId="0" xfId="26" applyFont="1" applyAlignment="1">
      <alignment horizontal="left" indent="1"/>
    </xf>
    <xf numFmtId="164" fontId="20" fillId="8" borderId="0" xfId="14" applyNumberFormat="1" applyFont="1" applyFill="1" applyAlignment="1">
      <alignment horizontal="right"/>
    </xf>
    <xf numFmtId="0" fontId="20" fillId="8" borderId="0" xfId="15" applyFont="1" applyFill="1" applyAlignment="1">
      <alignment horizontal="right"/>
    </xf>
    <xf numFmtId="164" fontId="21" fillId="8" borderId="0" xfId="15" applyNumberFormat="1" applyFont="1" applyFill="1" applyAlignment="1">
      <alignment horizontal="right"/>
    </xf>
    <xf numFmtId="2" fontId="21" fillId="8" borderId="0" xfId="15" applyNumberFormat="1" applyFont="1" applyFill="1" applyAlignment="1">
      <alignment horizontal="right"/>
    </xf>
    <xf numFmtId="0" fontId="21" fillId="8" borderId="0" xfId="15" applyFont="1" applyFill="1" applyAlignment="1">
      <alignment horizontal="center"/>
    </xf>
    <xf numFmtId="0" fontId="21" fillId="4" borderId="0" xfId="15" applyFont="1" applyFill="1" applyAlignment="1">
      <alignment horizontal="right"/>
    </xf>
    <xf numFmtId="164" fontId="21" fillId="4" borderId="0" xfId="15" applyNumberFormat="1" applyFont="1" applyFill="1" applyAlignment="1">
      <alignment horizontal="right"/>
    </xf>
    <xf numFmtId="2" fontId="21" fillId="4" borderId="0" xfId="15" applyNumberFormat="1" applyFont="1" applyFill="1" applyAlignment="1">
      <alignment horizontal="right"/>
    </xf>
    <xf numFmtId="0" fontId="21" fillId="4" borderId="0" xfId="15" applyFont="1" applyFill="1" applyAlignment="1">
      <alignment horizontal="center"/>
    </xf>
    <xf numFmtId="171" fontId="4" fillId="4" borderId="0" xfId="24" applyNumberFormat="1" applyFont="1" applyFill="1" applyAlignment="1">
      <alignment horizontal="left" indent="1"/>
    </xf>
    <xf numFmtId="0" fontId="17" fillId="2" borderId="0" xfId="24" applyFont="1" applyFill="1" applyAlignment="1">
      <alignment horizontal="left"/>
    </xf>
    <xf numFmtId="171" fontId="17" fillId="4" borderId="0" xfId="24" applyNumberFormat="1" applyFont="1" applyFill="1" applyAlignment="1">
      <alignment horizontal="left" indent="1"/>
    </xf>
    <xf numFmtId="164" fontId="20" fillId="8" borderId="0" xfId="23" applyNumberFormat="1" applyFont="1" applyFill="1" applyAlignment="1">
      <alignment horizontal="right"/>
    </xf>
    <xf numFmtId="0" fontId="17" fillId="2" borderId="0" xfId="24" applyFont="1" applyFill="1"/>
    <xf numFmtId="1" fontId="21" fillId="4" borderId="0" xfId="23" applyNumberFormat="1" applyFont="1" applyFill="1" applyAlignment="1">
      <alignment horizontal="right"/>
    </xf>
    <xf numFmtId="165" fontId="21" fillId="0" borderId="0" xfId="19" applyNumberFormat="1" applyFont="1" applyAlignment="1">
      <alignment horizontal="right"/>
    </xf>
    <xf numFmtId="170" fontId="21" fillId="0" borderId="0" xfId="19" applyNumberFormat="1" applyFont="1" applyAlignment="1">
      <alignment horizontal="right"/>
    </xf>
    <xf numFmtId="0" fontId="21" fillId="8" borderId="2" xfId="19" applyFont="1" applyFill="1" applyBorder="1" applyAlignment="1">
      <alignment horizontal="center"/>
    </xf>
    <xf numFmtId="0" fontId="21" fillId="8" borderId="0" xfId="19" applyFont="1" applyFill="1" applyAlignment="1">
      <alignment horizontal="center"/>
    </xf>
    <xf numFmtId="3" fontId="21" fillId="8" borderId="0" xfId="19" applyNumberFormat="1" applyFont="1" applyFill="1" applyAlignment="1">
      <alignment horizontal="right"/>
    </xf>
    <xf numFmtId="165" fontId="21" fillId="8" borderId="0" xfId="19" applyNumberFormat="1" applyFont="1" applyFill="1" applyAlignment="1">
      <alignment horizontal="right"/>
    </xf>
    <xf numFmtId="170" fontId="21" fillId="8" borderId="0" xfId="19" applyNumberFormat="1" applyFont="1" applyFill="1" applyAlignment="1">
      <alignment horizontal="right"/>
    </xf>
    <xf numFmtId="165" fontId="21" fillId="8" borderId="3" xfId="23" applyNumberFormat="1" applyFont="1" applyFill="1" applyBorder="1" applyAlignment="1">
      <alignment horizontal="right"/>
    </xf>
    <xf numFmtId="0" fontId="17" fillId="2" borderId="0" xfId="19" applyFont="1" applyFill="1" applyAlignment="1">
      <alignment horizontal="left"/>
    </xf>
    <xf numFmtId="0" fontId="9" fillId="0" borderId="0" xfId="19" applyFont="1" applyAlignment="1">
      <alignment horizontal="left" indent="1"/>
    </xf>
    <xf numFmtId="171" fontId="9" fillId="0" borderId="0" xfId="19" applyNumberFormat="1" applyFont="1" applyAlignment="1">
      <alignment horizontal="left" indent="2"/>
    </xf>
    <xf numFmtId="171" fontId="4" fillId="0" borderId="0" xfId="19" applyNumberFormat="1" applyFont="1" applyAlignment="1">
      <alignment horizontal="left" indent="1"/>
    </xf>
    <xf numFmtId="171" fontId="4" fillId="0" borderId="0" xfId="19" applyNumberFormat="1" applyFont="1" applyAlignment="1">
      <alignment horizontal="left" indent="2"/>
    </xf>
    <xf numFmtId="0" fontId="4" fillId="0" borderId="0" xfId="19" applyFont="1" applyAlignment="1">
      <alignment horizontal="left" indent="1"/>
    </xf>
    <xf numFmtId="0" fontId="21" fillId="0" borderId="0" xfId="19" applyFont="1" applyAlignment="1">
      <alignment horizontal="left" indent="1"/>
    </xf>
    <xf numFmtId="171" fontId="21" fillId="0" borderId="0" xfId="20" applyNumberFormat="1" applyFont="1" applyAlignment="1">
      <alignment horizontal="left" indent="2"/>
    </xf>
    <xf numFmtId="171" fontId="10" fillId="3" borderId="0" xfId="10" applyNumberFormat="1" applyFont="1" applyFill="1" applyAlignment="1">
      <alignment horizontal="left" vertical="center" indent="3"/>
    </xf>
    <xf numFmtId="0" fontId="4" fillId="0" borderId="0" xfId="9" applyFont="1" applyAlignment="1">
      <alignment horizontal="center"/>
    </xf>
    <xf numFmtId="165" fontId="4" fillId="0" borderId="0" xfId="9" applyNumberFormat="1" applyFont="1" applyAlignment="1">
      <alignment horizontal="right"/>
    </xf>
    <xf numFmtId="164" fontId="4" fillId="0" borderId="0" xfId="9" applyNumberFormat="1" applyFont="1" applyAlignment="1">
      <alignment horizontal="right"/>
    </xf>
    <xf numFmtId="3" fontId="21" fillId="0" borderId="0" xfId="9" applyNumberFormat="1" applyFont="1" applyAlignment="1">
      <alignment horizontal="right"/>
    </xf>
    <xf numFmtId="164" fontId="21" fillId="0" borderId="0" xfId="9" applyNumberFormat="1" applyFont="1" applyAlignment="1">
      <alignment horizontal="right"/>
    </xf>
    <xf numFmtId="165" fontId="21" fillId="0" borderId="3" xfId="23" applyNumberFormat="1" applyFont="1" applyBorder="1" applyAlignment="1">
      <alignment horizontal="right"/>
    </xf>
    <xf numFmtId="0" fontId="4" fillId="8" borderId="0" xfId="9" applyFont="1" applyFill="1" applyAlignment="1">
      <alignment horizontal="center"/>
    </xf>
    <xf numFmtId="165" fontId="4" fillId="8" borderId="0" xfId="9" applyNumberFormat="1" applyFont="1" applyFill="1" applyAlignment="1">
      <alignment horizontal="right"/>
    </xf>
    <xf numFmtId="164" fontId="4" fillId="8" borderId="0" xfId="9" applyNumberFormat="1" applyFont="1" applyFill="1" applyAlignment="1">
      <alignment horizontal="right"/>
    </xf>
    <xf numFmtId="3" fontId="21" fillId="8" borderId="0" xfId="9" applyNumberFormat="1" applyFont="1" applyFill="1" applyAlignment="1">
      <alignment horizontal="right"/>
    </xf>
    <xf numFmtId="164" fontId="21" fillId="8" borderId="0" xfId="9" applyNumberFormat="1" applyFont="1" applyFill="1" applyAlignment="1">
      <alignment horizontal="right"/>
    </xf>
    <xf numFmtId="171" fontId="9" fillId="0" borderId="0" xfId="9" applyNumberFormat="1" applyFont="1" applyAlignment="1">
      <alignment horizontal="left" indent="1"/>
    </xf>
    <xf numFmtId="171" fontId="9" fillId="0" borderId="3" xfId="9" applyNumberFormat="1" applyFont="1" applyBorder="1" applyAlignment="1">
      <alignment horizontal="left" indent="1"/>
    </xf>
    <xf numFmtId="0" fontId="10" fillId="4" borderId="0" xfId="9" applyFont="1" applyFill="1" applyAlignment="1">
      <alignment horizontal="center"/>
    </xf>
    <xf numFmtId="3" fontId="10" fillId="4" borderId="0" xfId="9" applyNumberFormat="1" applyFont="1" applyFill="1" applyAlignment="1">
      <alignment horizontal="right"/>
    </xf>
    <xf numFmtId="0" fontId="10" fillId="4" borderId="0" xfId="9" applyFont="1" applyFill="1" applyAlignment="1">
      <alignment horizontal="right"/>
    </xf>
    <xf numFmtId="0" fontId="10" fillId="8" borderId="0" xfId="9" applyFont="1" applyFill="1" applyAlignment="1">
      <alignment horizontal="center"/>
    </xf>
    <xf numFmtId="3" fontId="10" fillId="8" borderId="0" xfId="9" applyNumberFormat="1" applyFont="1" applyFill="1" applyAlignment="1">
      <alignment horizontal="right"/>
    </xf>
    <xf numFmtId="0" fontId="10" fillId="8" borderId="0" xfId="9" applyFont="1" applyFill="1" applyAlignment="1">
      <alignment horizontal="right"/>
    </xf>
    <xf numFmtId="171" fontId="10" fillId="4" borderId="0" xfId="9" applyNumberFormat="1" applyFont="1" applyFill="1" applyAlignment="1">
      <alignment horizontal="left" indent="1"/>
    </xf>
    <xf numFmtId="0" fontId="4" fillId="2" borderId="0" xfId="8" applyFont="1" applyFill="1"/>
    <xf numFmtId="171" fontId="4" fillId="3" borderId="0" xfId="8" applyNumberFormat="1" applyFont="1" applyFill="1" applyAlignment="1">
      <alignment horizontal="left" indent="1"/>
    </xf>
    <xf numFmtId="0" fontId="4" fillId="0" borderId="0" xfId="8" applyFont="1"/>
    <xf numFmtId="171" fontId="4" fillId="3" borderId="3" xfId="8" applyNumberFormat="1" applyFont="1" applyFill="1" applyBorder="1" applyAlignment="1">
      <alignment horizontal="left" indent="1"/>
    </xf>
    <xf numFmtId="0" fontId="0" fillId="0" borderId="0" xfId="0" applyAlignment="1">
      <alignment vertical="top" wrapText="1"/>
    </xf>
    <xf numFmtId="0" fontId="4" fillId="4" borderId="0" xfId="23" quotePrefix="1" applyFont="1" applyFill="1" applyAlignment="1">
      <alignment horizontal="left" vertical="top" wrapText="1"/>
    </xf>
    <xf numFmtId="0" fontId="17" fillId="2" borderId="0" xfId="23" applyFont="1" applyFill="1"/>
    <xf numFmtId="171" fontId="17" fillId="0" borderId="0" xfId="23" applyNumberFormat="1" applyFont="1" applyAlignment="1">
      <alignment horizontal="left" indent="1"/>
    </xf>
    <xf numFmtId="171" fontId="4" fillId="0" borderId="0" xfId="23" applyNumberFormat="1" applyFont="1" applyAlignment="1">
      <alignment horizontal="left" indent="2"/>
    </xf>
    <xf numFmtId="171" fontId="4" fillId="0" borderId="0" xfId="21" applyNumberFormat="1" applyFont="1" applyAlignment="1">
      <alignment horizontal="left" indent="3"/>
    </xf>
    <xf numFmtId="171" fontId="4" fillId="0" borderId="0" xfId="21" applyNumberFormat="1" applyFont="1" applyAlignment="1">
      <alignment horizontal="left" indent="1"/>
    </xf>
    <xf numFmtId="0" fontId="17" fillId="2" borderId="0" xfId="23" applyFont="1" applyFill="1" applyAlignment="1">
      <alignment horizontal="left"/>
    </xf>
    <xf numFmtId="171" fontId="17" fillId="0" borderId="0" xfId="23" applyNumberFormat="1" applyFont="1" applyAlignment="1">
      <alignment horizontal="left" indent="2"/>
    </xf>
    <xf numFmtId="171" fontId="4" fillId="0" borderId="0" xfId="23" applyNumberFormat="1" applyFont="1" applyAlignment="1">
      <alignment horizontal="left" indent="3"/>
    </xf>
    <xf numFmtId="0" fontId="4" fillId="0" borderId="0" xfId="23" applyFont="1" applyAlignment="1">
      <alignment horizontal="left" indent="1"/>
    </xf>
    <xf numFmtId="0" fontId="17" fillId="0" borderId="0" xfId="23" quotePrefix="1" applyFont="1" applyAlignment="1">
      <alignment horizontal="left" indent="1"/>
    </xf>
    <xf numFmtId="0" fontId="20" fillId="0" borderId="0" xfId="23" applyFont="1" applyAlignment="1">
      <alignment horizontal="left"/>
    </xf>
    <xf numFmtId="171" fontId="4" fillId="0" borderId="0" xfId="23" applyNumberFormat="1" applyFont="1" applyAlignment="1">
      <alignment horizontal="left" indent="1"/>
    </xf>
    <xf numFmtId="171" fontId="17" fillId="0" borderId="3" xfId="23" applyNumberFormat="1" applyFont="1" applyBorder="1" applyAlignment="1">
      <alignment horizontal="left"/>
    </xf>
    <xf numFmtId="0" fontId="21" fillId="0" borderId="2" xfId="23" applyFont="1" applyBorder="1" applyAlignment="1">
      <alignment horizontal="center"/>
    </xf>
    <xf numFmtId="172" fontId="21" fillId="0" borderId="3" xfId="23" applyNumberFormat="1" applyFont="1" applyBorder="1" applyAlignment="1">
      <alignment horizontal="right"/>
    </xf>
    <xf numFmtId="0" fontId="21" fillId="8" borderId="2" xfId="23" applyFont="1" applyFill="1" applyBorder="1" applyAlignment="1">
      <alignment horizontal="center"/>
    </xf>
    <xf numFmtId="2" fontId="20" fillId="8" borderId="0" xfId="23" applyNumberFormat="1" applyFont="1" applyFill="1" applyAlignment="1">
      <alignment horizontal="right"/>
    </xf>
    <xf numFmtId="0" fontId="20" fillId="4" borderId="0" xfId="23" applyFont="1" applyFill="1" applyAlignment="1">
      <alignment horizontal="left" indent="1"/>
    </xf>
    <xf numFmtId="0" fontId="20" fillId="4" borderId="0" xfId="23" applyFont="1" applyFill="1" applyAlignment="1">
      <alignment horizontal="left" indent="2"/>
    </xf>
    <xf numFmtId="171" fontId="4" fillId="4" borderId="0" xfId="23" applyNumberFormat="1" applyFont="1" applyFill="1" applyAlignment="1">
      <alignment horizontal="left" indent="3"/>
    </xf>
    <xf numFmtId="0" fontId="20" fillId="0" borderId="0" xfId="23" applyFont="1" applyAlignment="1">
      <alignment horizontal="left" indent="2"/>
    </xf>
    <xf numFmtId="171" fontId="4" fillId="4" borderId="0" xfId="23" applyNumberFormat="1" applyFont="1" applyFill="1" applyAlignment="1">
      <alignment horizontal="left" indent="1"/>
    </xf>
    <xf numFmtId="171" fontId="4" fillId="4" borderId="0" xfId="23" applyNumberFormat="1" applyFont="1" applyFill="1" applyAlignment="1">
      <alignment horizontal="left" indent="2"/>
    </xf>
    <xf numFmtId="171" fontId="17" fillId="4" borderId="0" xfId="23" applyNumberFormat="1" applyFont="1" applyFill="1" applyAlignment="1">
      <alignment horizontal="left" indent="1"/>
    </xf>
    <xf numFmtId="0" fontId="4" fillId="4" borderId="0" xfId="23" applyFont="1" applyFill="1" applyAlignment="1">
      <alignment horizontal="left" indent="1"/>
    </xf>
    <xf numFmtId="0" fontId="17" fillId="4" borderId="0" xfId="23" applyFont="1" applyFill="1" applyAlignment="1">
      <alignment horizontal="left" indent="1"/>
    </xf>
    <xf numFmtId="171" fontId="4" fillId="6" borderId="0" xfId="23" applyNumberFormat="1" applyFont="1" applyFill="1" applyAlignment="1">
      <alignment horizontal="left" indent="2"/>
    </xf>
    <xf numFmtId="171" fontId="17" fillId="6" borderId="0" xfId="23" applyNumberFormat="1" applyFont="1" applyFill="1" applyAlignment="1">
      <alignment horizontal="left" indent="1"/>
    </xf>
    <xf numFmtId="171" fontId="17" fillId="6" borderId="3" xfId="23" applyNumberFormat="1" applyFont="1" applyFill="1" applyBorder="1" applyAlignment="1">
      <alignment horizontal="left" indent="1"/>
    </xf>
    <xf numFmtId="0" fontId="17" fillId="6" borderId="0" xfId="28" applyFont="1" applyFill="1" applyAlignment="1">
      <alignment horizontal="left" vertical="top" wrapText="1"/>
    </xf>
    <xf numFmtId="164" fontId="4" fillId="4" borderId="0" xfId="23" applyNumberFormat="1" applyFont="1" applyFill="1"/>
    <xf numFmtId="165" fontId="21" fillId="4" borderId="0" xfId="23" applyNumberFormat="1" applyFont="1" applyFill="1" applyAlignment="1">
      <alignment horizontal="right"/>
    </xf>
    <xf numFmtId="164" fontId="4" fillId="8" borderId="0" xfId="23" applyNumberFormat="1" applyFont="1" applyFill="1"/>
    <xf numFmtId="2" fontId="17" fillId="4" borderId="0" xfId="23" applyNumberFormat="1" applyFont="1" applyFill="1"/>
    <xf numFmtId="2" fontId="20" fillId="8" borderId="3" xfId="23" applyNumberFormat="1" applyFont="1" applyFill="1" applyBorder="1" applyAlignment="1">
      <alignment horizontal="right"/>
    </xf>
    <xf numFmtId="171" fontId="4" fillId="3" borderId="0" xfId="13" applyNumberFormat="1" applyFont="1" applyFill="1" applyAlignment="1">
      <alignment horizontal="left" indent="1"/>
    </xf>
    <xf numFmtId="171" fontId="20" fillId="0" borderId="0" xfId="23" applyNumberFormat="1" applyFont="1" applyAlignment="1">
      <alignment horizontal="left"/>
    </xf>
    <xf numFmtId="0" fontId="17" fillId="2" borderId="0" xfId="11" applyFont="1" applyFill="1"/>
    <xf numFmtId="171" fontId="17" fillId="3" borderId="0" xfId="13" applyNumberFormat="1" applyFont="1" applyFill="1" applyAlignment="1">
      <alignment horizontal="left" indent="1"/>
    </xf>
    <xf numFmtId="0" fontId="20" fillId="0" borderId="0" xfId="23" applyFont="1" applyAlignment="1">
      <alignment horizontal="left" indent="1"/>
    </xf>
    <xf numFmtId="171" fontId="4" fillId="0" borderId="3" xfId="23" applyNumberFormat="1" applyFont="1" applyBorder="1" applyAlignment="1">
      <alignment horizontal="left" indent="2"/>
    </xf>
    <xf numFmtId="4" fontId="20" fillId="0" borderId="0" xfId="23" applyNumberFormat="1" applyFont="1" applyAlignment="1">
      <alignment horizontal="right"/>
    </xf>
    <xf numFmtId="4" fontId="21" fillId="0" borderId="0" xfId="23" applyNumberFormat="1" applyFont="1" applyAlignment="1">
      <alignment horizontal="right"/>
    </xf>
    <xf numFmtId="4" fontId="49" fillId="0" borderId="0" xfId="11" applyNumberFormat="1" applyFont="1" applyAlignment="1">
      <alignment horizontal="right"/>
    </xf>
    <xf numFmtId="165" fontId="49" fillId="0" borderId="0" xfId="11" applyNumberFormat="1" applyFont="1" applyAlignment="1">
      <alignment horizontal="right"/>
    </xf>
    <xf numFmtId="0" fontId="50" fillId="0" borderId="0" xfId="11" applyFont="1" applyAlignment="1">
      <alignment horizontal="right"/>
    </xf>
    <xf numFmtId="0" fontId="8" fillId="8" borderId="0" xfId="11" applyFont="1" applyFill="1" applyAlignment="1">
      <alignment horizontal="center"/>
    </xf>
    <xf numFmtId="4" fontId="21" fillId="8" borderId="0" xfId="23" applyNumberFormat="1" applyFont="1" applyFill="1" applyAlignment="1">
      <alignment horizontal="right"/>
    </xf>
    <xf numFmtId="4" fontId="49" fillId="8" borderId="0" xfId="11" applyNumberFormat="1" applyFont="1" applyFill="1" applyAlignment="1">
      <alignment horizontal="right"/>
    </xf>
    <xf numFmtId="165" fontId="49" fillId="8" borderId="0" xfId="11" applyNumberFormat="1" applyFont="1" applyFill="1" applyAlignment="1">
      <alignment horizontal="right"/>
    </xf>
    <xf numFmtId="0" fontId="50" fillId="8" borderId="0" xfId="11" applyFont="1" applyFill="1" applyAlignment="1">
      <alignment horizontal="right"/>
    </xf>
    <xf numFmtId="4" fontId="20" fillId="8" borderId="0" xfId="23" applyNumberFormat="1" applyFont="1" applyFill="1" applyAlignment="1">
      <alignment horizontal="right"/>
    </xf>
    <xf numFmtId="0" fontId="17" fillId="2" borderId="0" xfId="21" applyFont="1" applyFill="1" applyAlignment="1">
      <alignment horizontal="left"/>
    </xf>
    <xf numFmtId="171" fontId="17" fillId="0" borderId="0" xfId="21" applyNumberFormat="1" applyFont="1" applyAlignment="1">
      <alignment horizontal="left" indent="1"/>
    </xf>
    <xf numFmtId="171" fontId="4" fillId="0" borderId="0" xfId="21" applyNumberFormat="1" applyFont="1" applyAlignment="1">
      <alignment horizontal="left" indent="2"/>
    </xf>
    <xf numFmtId="0" fontId="17" fillId="2" borderId="0" xfId="21" applyFont="1" applyFill="1"/>
    <xf numFmtId="171" fontId="17" fillId="0" borderId="0" xfId="21" applyNumberFormat="1" applyFont="1" applyAlignment="1">
      <alignment horizontal="left" indent="2"/>
    </xf>
    <xf numFmtId="171" fontId="4" fillId="0" borderId="0" xfId="21" applyNumberFormat="1" applyFont="1" applyAlignment="1">
      <alignment horizontal="left" indent="4"/>
    </xf>
    <xf numFmtId="171" fontId="4" fillId="0" borderId="0" xfId="21" applyNumberFormat="1" applyFont="1" applyAlignment="1">
      <alignment horizontal="left" indent="5"/>
    </xf>
    <xf numFmtId="0" fontId="4" fillId="2" borderId="0" xfId="21" applyFont="1" applyFill="1"/>
    <xf numFmtId="171" fontId="4" fillId="0" borderId="3" xfId="21" applyNumberFormat="1" applyFont="1" applyBorder="1" applyAlignment="1">
      <alignment horizontal="left" indent="2"/>
    </xf>
    <xf numFmtId="0" fontId="21" fillId="0" borderId="2" xfId="21" applyFont="1" applyBorder="1" applyAlignment="1">
      <alignment horizontal="right"/>
    </xf>
    <xf numFmtId="0" fontId="4" fillId="0" borderId="0" xfId="21" applyFont="1"/>
    <xf numFmtId="0" fontId="4" fillId="2" borderId="0" xfId="13" applyFont="1" applyFill="1"/>
    <xf numFmtId="171" fontId="4" fillId="3" borderId="0" xfId="13" applyNumberFormat="1" applyFont="1" applyFill="1"/>
    <xf numFmtId="171" fontId="4" fillId="3" borderId="0" xfId="13" applyNumberFormat="1" applyFont="1" applyFill="1" applyAlignment="1">
      <alignment horizontal="left" indent="2"/>
    </xf>
    <xf numFmtId="171" fontId="4" fillId="3" borderId="0" xfId="12" applyNumberFormat="1" applyFont="1" applyFill="1" applyAlignment="1">
      <alignment horizontal="left" indent="2"/>
    </xf>
    <xf numFmtId="0" fontId="4" fillId="0" borderId="0" xfId="13" applyFont="1"/>
    <xf numFmtId="171" fontId="4" fillId="3" borderId="3" xfId="13" applyNumberFormat="1" applyFont="1" applyFill="1" applyBorder="1" applyAlignment="1">
      <alignment horizontal="left" indent="2"/>
    </xf>
    <xf numFmtId="0" fontId="21" fillId="0" borderId="0" xfId="13" applyFont="1" applyAlignment="1">
      <alignment horizontal="center"/>
    </xf>
    <xf numFmtId="0" fontId="4" fillId="0" borderId="0" xfId="13" applyFont="1" applyAlignment="1">
      <alignment horizontal="right"/>
    </xf>
    <xf numFmtId="2" fontId="4" fillId="0" borderId="0" xfId="13" applyNumberFormat="1" applyFont="1" applyAlignment="1">
      <alignment horizontal="right"/>
    </xf>
    <xf numFmtId="0" fontId="21" fillId="8" borderId="0" xfId="13" applyFont="1" applyFill="1" applyAlignment="1">
      <alignment horizontal="center"/>
    </xf>
    <xf numFmtId="0" fontId="4" fillId="8" borderId="0" xfId="13" applyFont="1" applyFill="1" applyAlignment="1">
      <alignment horizontal="right"/>
    </xf>
    <xf numFmtId="2" fontId="4" fillId="8" borderId="0" xfId="13" applyNumberFormat="1" applyFont="1" applyFill="1" applyAlignment="1">
      <alignment horizontal="right"/>
    </xf>
    <xf numFmtId="0" fontId="4" fillId="4" borderId="0" xfId="21" applyFont="1" applyFill="1" applyAlignment="1">
      <alignment vertical="top"/>
    </xf>
    <xf numFmtId="0" fontId="4" fillId="4" borderId="0" xfId="21" applyFont="1" applyFill="1"/>
    <xf numFmtId="171" fontId="17" fillId="0" borderId="0" xfId="23" applyNumberFormat="1" applyFont="1" applyAlignment="1">
      <alignment horizontal="left"/>
    </xf>
    <xf numFmtId="171" fontId="4" fillId="0" borderId="3" xfId="23" applyNumberFormat="1" applyFont="1" applyBorder="1" applyAlignment="1">
      <alignment horizontal="left" indent="1"/>
    </xf>
    <xf numFmtId="171" fontId="17" fillId="0" borderId="0" xfId="21" applyNumberFormat="1" applyFont="1" applyAlignment="1">
      <alignment horizontal="left"/>
    </xf>
    <xf numFmtId="0" fontId="4" fillId="8" borderId="0" xfId="21" applyFont="1" applyFill="1"/>
    <xf numFmtId="169" fontId="21" fillId="4" borderId="0" xfId="23" applyNumberFormat="1" applyFont="1" applyFill="1" applyAlignment="1">
      <alignment horizontal="right"/>
    </xf>
    <xf numFmtId="169" fontId="21" fillId="0" borderId="0" xfId="21" applyNumberFormat="1" applyFont="1" applyAlignment="1">
      <alignment horizontal="right"/>
    </xf>
    <xf numFmtId="3" fontId="4" fillId="4" borderId="0" xfId="21" applyNumberFormat="1" applyFont="1" applyFill="1" applyAlignment="1">
      <alignment vertical="top"/>
    </xf>
    <xf numFmtId="3" fontId="4" fillId="0" borderId="0" xfId="21" applyNumberFormat="1" applyFont="1"/>
    <xf numFmtId="172" fontId="4" fillId="0" borderId="0" xfId="21" applyNumberFormat="1" applyFont="1"/>
    <xf numFmtId="0" fontId="17" fillId="6" borderId="0" xfId="17" applyFont="1" applyFill="1"/>
    <xf numFmtId="0" fontId="20" fillId="6" borderId="4" xfId="19" applyFont="1" applyFill="1" applyBorder="1" applyAlignment="1">
      <alignment horizontal="center"/>
    </xf>
    <xf numFmtId="0" fontId="17" fillId="6" borderId="0" xfId="17" applyFont="1" applyFill="1" applyAlignment="1">
      <alignment vertical="top"/>
    </xf>
    <xf numFmtId="0" fontId="17" fillId="6" borderId="0" xfId="0" applyFont="1" applyFill="1" applyAlignment="1">
      <alignment vertical="top" wrapText="1"/>
    </xf>
    <xf numFmtId="0" fontId="17" fillId="6" borderId="0" xfId="22" applyFont="1" applyFill="1" applyAlignment="1">
      <alignment vertical="top"/>
    </xf>
    <xf numFmtId="0" fontId="17" fillId="6" borderId="0" xfId="0" applyFont="1" applyFill="1"/>
    <xf numFmtId="3" fontId="20" fillId="6" borderId="0" xfId="23" applyNumberFormat="1" applyFont="1" applyFill="1" applyAlignment="1">
      <alignment horizontal="right"/>
    </xf>
    <xf numFmtId="0" fontId="17" fillId="6" borderId="0" xfId="0" applyFont="1" applyFill="1" applyAlignment="1">
      <alignment vertical="top"/>
    </xf>
    <xf numFmtId="0" fontId="30" fillId="6" borderId="0" xfId="0" applyFont="1" applyFill="1"/>
    <xf numFmtId="0" fontId="30" fillId="6" borderId="0" xfId="0" applyFont="1" applyFill="1" applyAlignment="1">
      <alignment vertical="top"/>
    </xf>
    <xf numFmtId="166" fontId="19" fillId="6" borderId="0" xfId="23" applyNumberFormat="1" applyFont="1" applyFill="1" applyAlignment="1">
      <alignment horizontal="right"/>
    </xf>
    <xf numFmtId="0" fontId="17" fillId="6" borderId="7" xfId="23" applyFont="1" applyFill="1" applyBorder="1"/>
    <xf numFmtId="0" fontId="4" fillId="6" borderId="0" xfId="0" applyFont="1" applyFill="1"/>
    <xf numFmtId="0" fontId="17" fillId="6" borderId="0" xfId="23" applyFont="1" applyFill="1"/>
    <xf numFmtId="0" fontId="30" fillId="6" borderId="0" xfId="23" applyFont="1" applyFill="1" applyAlignment="1">
      <alignment vertical="top"/>
    </xf>
    <xf numFmtId="0" fontId="30" fillId="6" borderId="0" xfId="23" applyFont="1" applyFill="1"/>
    <xf numFmtId="164" fontId="30" fillId="6" borderId="0" xfId="23" applyNumberFormat="1" applyFont="1" applyFill="1"/>
    <xf numFmtId="0" fontId="36" fillId="6" borderId="0" xfId="11" applyFont="1" applyFill="1"/>
    <xf numFmtId="0" fontId="36" fillId="6" borderId="0" xfId="23" applyFont="1" applyFill="1"/>
    <xf numFmtId="0" fontId="32" fillId="6" borderId="0" xfId="11" applyFont="1" applyFill="1"/>
    <xf numFmtId="0" fontId="32" fillId="6" borderId="0" xfId="11" applyFont="1" applyFill="1" applyAlignment="1">
      <alignment vertical="top"/>
    </xf>
    <xf numFmtId="0" fontId="17" fillId="6" borderId="0" xfId="21" applyFont="1" applyFill="1"/>
    <xf numFmtId="0" fontId="17" fillId="6" borderId="0" xfId="21" applyFont="1" applyFill="1" applyAlignment="1">
      <alignment vertical="top"/>
    </xf>
    <xf numFmtId="166" fontId="20" fillId="6" borderId="0" xfId="21" applyNumberFormat="1" applyFont="1" applyFill="1" applyAlignment="1">
      <alignment horizontal="right"/>
    </xf>
    <xf numFmtId="0" fontId="20" fillId="6" borderId="0" xfId="21" applyFont="1" applyFill="1" applyAlignment="1">
      <alignment horizontal="right"/>
    </xf>
    <xf numFmtId="0" fontId="4" fillId="0" borderId="0" xfId="17" applyFont="1"/>
    <xf numFmtId="0" fontId="21" fillId="8" borderId="2" xfId="21" applyFont="1" applyFill="1" applyBorder="1" applyAlignment="1">
      <alignment horizontal="right"/>
    </xf>
    <xf numFmtId="166" fontId="21" fillId="6" borderId="0" xfId="21" applyNumberFormat="1" applyFont="1" applyFill="1" applyAlignment="1">
      <alignment horizontal="right"/>
    </xf>
    <xf numFmtId="166" fontId="21" fillId="8" borderId="0" xfId="21" applyNumberFormat="1" applyFont="1" applyFill="1" applyAlignment="1">
      <alignment horizontal="right"/>
    </xf>
    <xf numFmtId="0" fontId="4" fillId="6" borderId="0" xfId="21" applyFont="1" applyFill="1" applyAlignment="1">
      <alignment vertical="top"/>
    </xf>
    <xf numFmtId="0" fontId="4" fillId="6" borderId="0" xfId="21" applyFont="1" applyFill="1"/>
    <xf numFmtId="0" fontId="4" fillId="0" borderId="0" xfId="21" applyFont="1" applyAlignment="1">
      <alignment vertical="top"/>
    </xf>
    <xf numFmtId="0" fontId="17" fillId="6" borderId="0" xfId="13" applyFont="1" applyFill="1"/>
    <xf numFmtId="0" fontId="30" fillId="6" borderId="0" xfId="13" applyFont="1" applyFill="1"/>
    <xf numFmtId="0" fontId="30" fillId="6" borderId="0" xfId="13" applyFont="1" applyFill="1" applyAlignment="1">
      <alignment vertical="top"/>
    </xf>
    <xf numFmtId="0" fontId="17" fillId="6" borderId="0" xfId="13" applyFont="1" applyFill="1" applyAlignment="1">
      <alignment vertical="top"/>
    </xf>
    <xf numFmtId="0" fontId="17" fillId="6" borderId="0" xfId="16" applyFont="1" applyFill="1"/>
    <xf numFmtId="0" fontId="30" fillId="6" borderId="0" xfId="16" applyFont="1" applyFill="1" applyAlignment="1">
      <alignment vertical="top"/>
    </xf>
    <xf numFmtId="0" fontId="30" fillId="6" borderId="0" xfId="16" applyFont="1" applyFill="1"/>
    <xf numFmtId="0" fontId="17" fillId="6" borderId="0" xfId="18" applyFont="1" applyFill="1"/>
    <xf numFmtId="0" fontId="30" fillId="6" borderId="0" xfId="18" applyFont="1" applyFill="1" applyAlignment="1">
      <alignment vertical="top"/>
    </xf>
    <xf numFmtId="0" fontId="17" fillId="6" borderId="0" xfId="18" applyFont="1" applyFill="1" applyAlignment="1">
      <alignment vertical="top"/>
    </xf>
    <xf numFmtId="0" fontId="17" fillId="6" borderId="0" xfId="15" applyFont="1" applyFill="1" applyAlignment="1">
      <alignment vertical="top"/>
    </xf>
    <xf numFmtId="0" fontId="17" fillId="6" borderId="0" xfId="7" applyFont="1" applyFill="1"/>
    <xf numFmtId="0" fontId="30" fillId="6" borderId="0" xfId="7" applyFont="1" applyFill="1" applyAlignment="1">
      <alignment vertical="top"/>
    </xf>
    <xf numFmtId="0" fontId="17" fillId="6" borderId="0" xfId="7" applyFont="1" applyFill="1" applyAlignment="1">
      <alignment vertical="top"/>
    </xf>
    <xf numFmtId="0" fontId="17" fillId="6" borderId="0" xfId="8" applyFont="1" applyFill="1"/>
    <xf numFmtId="0" fontId="17" fillId="6" borderId="0" xfId="8" applyFont="1" applyFill="1" applyAlignment="1">
      <alignment vertical="top"/>
    </xf>
    <xf numFmtId="165" fontId="20" fillId="6" borderId="0" xfId="8" applyNumberFormat="1" applyFont="1" applyFill="1" applyAlignment="1">
      <alignment horizontal="center"/>
    </xf>
    <xf numFmtId="0" fontId="17" fillId="6" borderId="0" xfId="8" quotePrefix="1" applyFont="1" applyFill="1"/>
    <xf numFmtId="165" fontId="17" fillId="6" borderId="0" xfId="8" quotePrefix="1" applyNumberFormat="1" applyFont="1" applyFill="1"/>
    <xf numFmtId="165" fontId="17" fillId="6" borderId="0" xfId="8" applyNumberFormat="1" applyFont="1" applyFill="1"/>
    <xf numFmtId="0" fontId="16" fillId="6" borderId="0" xfId="14" applyFont="1" applyFill="1"/>
    <xf numFmtId="0" fontId="15" fillId="6" borderId="3" xfId="6" applyFont="1" applyFill="1" applyBorder="1"/>
    <xf numFmtId="0" fontId="46" fillId="6" borderId="0" xfId="6" applyFont="1" applyFill="1" applyAlignment="1">
      <alignment horizontal="left"/>
    </xf>
    <xf numFmtId="0" fontId="15" fillId="6" borderId="0" xfId="6" applyFont="1" applyFill="1" applyAlignment="1">
      <alignment horizontal="left"/>
    </xf>
    <xf numFmtId="0" fontId="15" fillId="6" borderId="0" xfId="6" applyFont="1" applyFill="1"/>
    <xf numFmtId="1" fontId="17" fillId="6" borderId="0" xfId="23" applyNumberFormat="1" applyFont="1" applyFill="1"/>
    <xf numFmtId="1" fontId="17" fillId="6" borderId="0" xfId="14" applyNumberFormat="1" applyFont="1" applyFill="1"/>
    <xf numFmtId="164" fontId="17" fillId="6" borderId="0" xfId="14" applyNumberFormat="1" applyFont="1" applyFill="1"/>
    <xf numFmtId="3" fontId="17" fillId="6" borderId="0" xfId="14" applyNumberFormat="1" applyFont="1" applyFill="1"/>
    <xf numFmtId="0" fontId="17" fillId="6" borderId="0" xfId="14" applyFont="1" applyFill="1"/>
    <xf numFmtId="0" fontId="18" fillId="6" borderId="0" xfId="6" applyFill="1" applyAlignment="1">
      <alignment horizontal="left"/>
    </xf>
    <xf numFmtId="0" fontId="18" fillId="6" borderId="3" xfId="6" applyFill="1" applyBorder="1"/>
    <xf numFmtId="172" fontId="19" fillId="6" borderId="0" xfId="23" applyNumberFormat="1" applyFont="1" applyFill="1" applyAlignment="1">
      <alignment horizontal="right"/>
    </xf>
    <xf numFmtId="164" fontId="19" fillId="6" borderId="0" xfId="14" applyNumberFormat="1" applyFont="1" applyFill="1" applyAlignment="1">
      <alignment horizontal="right"/>
    </xf>
    <xf numFmtId="0" fontId="18" fillId="6" borderId="0" xfId="6" applyFill="1"/>
    <xf numFmtId="0" fontId="4" fillId="6" borderId="0" xfId="18" applyFont="1" applyFill="1"/>
    <xf numFmtId="1" fontId="4" fillId="6" borderId="0" xfId="23" applyNumberFormat="1" applyFont="1" applyFill="1"/>
    <xf numFmtId="1" fontId="4" fillId="6" borderId="0" xfId="14" applyNumberFormat="1" applyFont="1" applyFill="1"/>
    <xf numFmtId="164" fontId="4" fillId="6" borderId="0" xfId="14" applyNumberFormat="1" applyFont="1" applyFill="1"/>
    <xf numFmtId="3" fontId="4" fillId="6" borderId="0" xfId="14" applyNumberFormat="1" applyFont="1" applyFill="1"/>
    <xf numFmtId="0" fontId="4" fillId="6" borderId="0" xfId="14" applyFont="1" applyFill="1"/>
    <xf numFmtId="0" fontId="17" fillId="6" borderId="0" xfId="24" applyFont="1" applyFill="1"/>
    <xf numFmtId="164" fontId="20" fillId="6" borderId="0" xfId="23" applyNumberFormat="1" applyFont="1" applyFill="1" applyAlignment="1">
      <alignment horizontal="right"/>
    </xf>
    <xf numFmtId="175" fontId="20" fillId="6" borderId="0" xfId="23" applyNumberFormat="1" applyFont="1" applyFill="1" applyAlignment="1">
      <alignment horizontal="right"/>
    </xf>
    <xf numFmtId="0" fontId="15" fillId="6" borderId="0" xfId="6" applyFont="1" applyFill="1" applyAlignment="1">
      <alignment vertical="top"/>
    </xf>
    <xf numFmtId="0" fontId="17" fillId="6" borderId="0" xfId="15" applyFont="1" applyFill="1"/>
    <xf numFmtId="0" fontId="17" fillId="6" borderId="0" xfId="19" applyFont="1" applyFill="1"/>
    <xf numFmtId="0" fontId="30" fillId="6" borderId="0" xfId="19" applyFont="1" applyFill="1" applyAlignment="1">
      <alignment vertical="top"/>
    </xf>
    <xf numFmtId="0" fontId="17" fillId="6" borderId="0" xfId="19" applyFont="1" applyFill="1" applyAlignment="1">
      <alignment vertical="top"/>
    </xf>
    <xf numFmtId="0" fontId="17" fillId="6" borderId="0" xfId="9" applyFont="1" applyFill="1"/>
    <xf numFmtId="0" fontId="17" fillId="6" borderId="0" xfId="9" applyFont="1" applyFill="1" applyAlignment="1">
      <alignment vertical="top"/>
    </xf>
    <xf numFmtId="0" fontId="36" fillId="6" borderId="0" xfId="9" applyFont="1" applyFill="1"/>
    <xf numFmtId="0" fontId="36" fillId="6" borderId="0" xfId="22" applyFont="1" applyFill="1"/>
    <xf numFmtId="0" fontId="36" fillId="6" borderId="0" xfId="9" applyFont="1" applyFill="1" applyAlignment="1">
      <alignment vertical="top"/>
    </xf>
    <xf numFmtId="3" fontId="17" fillId="6" borderId="0" xfId="17" applyNumberFormat="1" applyFont="1" applyFill="1" applyAlignment="1">
      <alignment vertical="top"/>
    </xf>
    <xf numFmtId="0" fontId="4" fillId="2" borderId="0" xfId="16" applyFont="1" applyFill="1" applyAlignment="1">
      <alignment horizontal="left"/>
    </xf>
    <xf numFmtId="0" fontId="4" fillId="0" borderId="0" xfId="16" applyFont="1"/>
    <xf numFmtId="171" fontId="17" fillId="0" borderId="0" xfId="16" applyNumberFormat="1" applyFont="1" applyAlignment="1">
      <alignment horizontal="left" indent="1"/>
    </xf>
    <xf numFmtId="171" fontId="4" fillId="0" borderId="0" xfId="16" applyNumberFormat="1" applyFont="1" applyAlignment="1">
      <alignment horizontal="left" indent="2"/>
    </xf>
    <xf numFmtId="171" fontId="17" fillId="0" borderId="0" xfId="16" applyNumberFormat="1" applyFont="1" applyAlignment="1">
      <alignment horizontal="left" indent="2"/>
    </xf>
    <xf numFmtId="171" fontId="17" fillId="0" borderId="0" xfId="16" applyNumberFormat="1" applyFont="1" applyAlignment="1">
      <alignment horizontal="left" indent="3"/>
    </xf>
    <xf numFmtId="171" fontId="4" fillId="0" borderId="0" xfId="16" applyNumberFormat="1" applyFont="1" applyAlignment="1">
      <alignment horizontal="left" indent="4"/>
    </xf>
    <xf numFmtId="171" fontId="4" fillId="0" borderId="0" xfId="16" applyNumberFormat="1" applyFont="1" applyAlignment="1">
      <alignment horizontal="left" indent="5"/>
    </xf>
    <xf numFmtId="171" fontId="4" fillId="0" borderId="0" xfId="16" applyNumberFormat="1" applyFont="1" applyAlignment="1">
      <alignment horizontal="left" indent="3"/>
    </xf>
    <xf numFmtId="0" fontId="17" fillId="0" borderId="0" xfId="16" applyFont="1" applyAlignment="1">
      <alignment horizontal="left"/>
    </xf>
    <xf numFmtId="171" fontId="4" fillId="0" borderId="0" xfId="16" applyNumberFormat="1" applyFont="1" applyAlignment="1">
      <alignment horizontal="left" indent="1"/>
    </xf>
    <xf numFmtId="171" fontId="4" fillId="0" borderId="3" xfId="16" applyNumberFormat="1" applyFont="1" applyBorder="1" applyAlignment="1">
      <alignment horizontal="left" indent="1"/>
    </xf>
    <xf numFmtId="171" fontId="4" fillId="0" borderId="0" xfId="18" applyNumberFormat="1" applyFont="1" applyAlignment="1">
      <alignment horizontal="left" indent="3"/>
    </xf>
    <xf numFmtId="171" fontId="17" fillId="0" borderId="0" xfId="18" applyNumberFormat="1" applyFont="1" applyAlignment="1">
      <alignment horizontal="left" indent="2"/>
    </xf>
    <xf numFmtId="0" fontId="4" fillId="0" borderId="0" xfId="18" applyFont="1" applyAlignment="1">
      <alignment horizontal="left"/>
    </xf>
    <xf numFmtId="0" fontId="4" fillId="0" borderId="0" xfId="18" applyFont="1" applyAlignment="1">
      <alignment horizontal="left" indent="1"/>
    </xf>
    <xf numFmtId="0" fontId="17" fillId="0" borderId="2" xfId="18" applyFont="1" applyBorder="1"/>
    <xf numFmtId="0" fontId="17" fillId="0" borderId="0" xfId="22" applyFont="1" applyAlignment="1">
      <alignment horizontal="left"/>
    </xf>
    <xf numFmtId="171" fontId="4" fillId="3" borderId="3" xfId="7" applyNumberFormat="1" applyFont="1" applyFill="1" applyBorder="1" applyAlignment="1">
      <alignment horizontal="left" indent="1"/>
    </xf>
    <xf numFmtId="0" fontId="4" fillId="0" borderId="0" xfId="7" applyFont="1"/>
    <xf numFmtId="171" fontId="4" fillId="3" borderId="0" xfId="7" applyNumberFormat="1" applyFont="1" applyFill="1" applyAlignment="1">
      <alignment horizontal="left" indent="1"/>
    </xf>
    <xf numFmtId="171" fontId="4" fillId="3" borderId="0" xfId="12" applyNumberFormat="1" applyFont="1" applyFill="1" applyAlignment="1">
      <alignment horizontal="left" indent="1"/>
    </xf>
    <xf numFmtId="171" fontId="17" fillId="3" borderId="0" xfId="7" applyNumberFormat="1" applyFont="1" applyFill="1" applyAlignment="1">
      <alignment horizontal="left"/>
    </xf>
    <xf numFmtId="171" fontId="4" fillId="3" borderId="0" xfId="7" applyNumberFormat="1" applyFont="1" applyFill="1" applyAlignment="1">
      <alignment horizontal="left" indent="2"/>
    </xf>
    <xf numFmtId="171" fontId="4" fillId="3" borderId="0" xfId="8" applyNumberFormat="1" applyFont="1" applyFill="1" applyAlignment="1">
      <alignment horizontal="left" indent="2"/>
    </xf>
    <xf numFmtId="171" fontId="4" fillId="3" borderId="3" xfId="8" applyNumberFormat="1" applyFont="1" applyFill="1" applyBorder="1" applyAlignment="1">
      <alignment horizontal="left" indent="2"/>
    </xf>
    <xf numFmtId="0" fontId="4" fillId="0" borderId="0" xfId="14" applyFont="1" applyAlignment="1">
      <alignment horizontal="left" indent="3"/>
    </xf>
    <xf numFmtId="171" fontId="4" fillId="0" borderId="0" xfId="14" applyNumberFormat="1" applyFont="1" applyAlignment="1">
      <alignment horizontal="left" indent="3"/>
    </xf>
    <xf numFmtId="0" fontId="1" fillId="0" borderId="0" xfId="26" applyFont="1"/>
    <xf numFmtId="171" fontId="42" fillId="0" borderId="0" xfId="26" applyNumberFormat="1" applyFont="1" applyAlignment="1">
      <alignment horizontal="left" indent="1"/>
    </xf>
    <xf numFmtId="171" fontId="41" fillId="0" borderId="3" xfId="26" applyNumberFormat="1" applyFont="1" applyBorder="1" applyAlignment="1">
      <alignment horizontal="left" indent="2"/>
    </xf>
    <xf numFmtId="0" fontId="4" fillId="2" borderId="0" xfId="15" applyFont="1" applyFill="1" applyAlignment="1">
      <alignment horizontal="left"/>
    </xf>
    <xf numFmtId="164" fontId="21" fillId="4" borderId="3" xfId="23" applyNumberFormat="1" applyFont="1" applyFill="1" applyBorder="1" applyAlignment="1">
      <alignment horizontal="right"/>
    </xf>
    <xf numFmtId="164" fontId="21" fillId="8" borderId="3" xfId="23" applyNumberFormat="1" applyFont="1" applyFill="1" applyBorder="1" applyAlignment="1">
      <alignment horizontal="right"/>
    </xf>
    <xf numFmtId="171" fontId="17" fillId="4" borderId="0" xfId="24" applyNumberFormat="1" applyFont="1" applyFill="1" applyAlignment="1">
      <alignment horizontal="left"/>
    </xf>
    <xf numFmtId="171" fontId="4" fillId="4" borderId="0" xfId="24" applyNumberFormat="1" applyFont="1" applyFill="1" applyAlignment="1">
      <alignment horizontal="left" indent="2"/>
    </xf>
    <xf numFmtId="171" fontId="4" fillId="4" borderId="3" xfId="24" applyNumberFormat="1" applyFont="1" applyFill="1" applyBorder="1" applyAlignment="1">
      <alignment horizontal="left" indent="2"/>
    </xf>
    <xf numFmtId="165" fontId="21" fillId="4" borderId="3" xfId="23" applyNumberFormat="1" applyFont="1" applyFill="1" applyBorder="1" applyAlignment="1">
      <alignment horizontal="right"/>
    </xf>
    <xf numFmtId="0" fontId="4" fillId="0" borderId="0" xfId="19" applyFont="1"/>
    <xf numFmtId="171" fontId="17" fillId="0" borderId="0" xfId="19" applyNumberFormat="1" applyFont="1" applyAlignment="1">
      <alignment horizontal="left" indent="1"/>
    </xf>
    <xf numFmtId="171" fontId="4" fillId="0" borderId="3" xfId="19" applyNumberFormat="1" applyFont="1" applyBorder="1" applyAlignment="1">
      <alignment horizontal="left" indent="2"/>
    </xf>
    <xf numFmtId="171" fontId="4" fillId="0" borderId="0" xfId="20" applyNumberFormat="1" applyFont="1" applyAlignment="1">
      <alignment horizontal="left" indent="1"/>
    </xf>
    <xf numFmtId="171" fontId="10" fillId="4" borderId="0" xfId="9" applyNumberFormat="1" applyFont="1" applyFill="1" applyAlignment="1">
      <alignment horizontal="left" indent="2"/>
    </xf>
    <xf numFmtId="171" fontId="10" fillId="4" borderId="3" xfId="9" applyNumberFormat="1" applyFont="1" applyFill="1" applyBorder="1" applyAlignment="1">
      <alignment horizontal="left" indent="2"/>
    </xf>
    <xf numFmtId="0" fontId="4" fillId="6" borderId="0" xfId="15" quotePrefix="1" applyFont="1" applyFill="1" applyAlignment="1">
      <alignment horizontal="left"/>
    </xf>
    <xf numFmtId="0" fontId="0" fillId="0" borderId="0" xfId="0" applyAlignment="1">
      <alignment wrapText="1"/>
    </xf>
    <xf numFmtId="0" fontId="3" fillId="0" borderId="0" xfId="29"/>
    <xf numFmtId="0" fontId="4" fillId="6" borderId="0" xfId="0" applyFont="1" applyFill="1" applyAlignment="1">
      <alignment vertical="top"/>
    </xf>
    <xf numFmtId="0" fontId="4" fillId="6" borderId="0" xfId="0" applyFont="1" applyFill="1" applyAlignment="1">
      <alignment vertical="top" wrapText="1"/>
    </xf>
    <xf numFmtId="0" fontId="4" fillId="6" borderId="0" xfId="0" applyFont="1" applyFill="1" applyAlignment="1">
      <alignment horizontal="left" vertical="top" wrapText="1"/>
    </xf>
    <xf numFmtId="49" fontId="4" fillId="6" borderId="0" xfId="28" quotePrefix="1" applyNumberFormat="1" applyFont="1" applyFill="1"/>
    <xf numFmtId="0" fontId="3" fillId="6" borderId="0" xfId="28" applyFill="1"/>
    <xf numFmtId="0" fontId="4" fillId="4" borderId="0" xfId="16" applyFont="1" applyFill="1" applyAlignment="1">
      <alignment vertical="top"/>
    </xf>
    <xf numFmtId="0" fontId="4" fillId="4" borderId="0" xfId="13" applyFont="1" applyFill="1" applyAlignment="1">
      <alignment vertical="top"/>
    </xf>
    <xf numFmtId="0" fontId="3" fillId="0" borderId="0" xfId="29" applyAlignment="1">
      <alignment horizontal="left"/>
    </xf>
    <xf numFmtId="0" fontId="3" fillId="0" borderId="14" xfId="29" applyBorder="1"/>
    <xf numFmtId="0" fontId="3" fillId="0" borderId="15" xfId="29" applyBorder="1"/>
    <xf numFmtId="0" fontId="17" fillId="4" borderId="0" xfId="28" applyFont="1" applyFill="1" applyAlignment="1">
      <alignment horizontal="left" wrapText="1"/>
    </xf>
    <xf numFmtId="0" fontId="17" fillId="6" borderId="0" xfId="28" applyFont="1" applyFill="1" applyAlignment="1">
      <alignment horizontal="left" wrapText="1"/>
    </xf>
    <xf numFmtId="0" fontId="4" fillId="4" borderId="0" xfId="13" applyFont="1" applyFill="1"/>
    <xf numFmtId="0" fontId="4" fillId="4" borderId="0" xfId="16" applyFont="1" applyFill="1"/>
    <xf numFmtId="0" fontId="4" fillId="4" borderId="0" xfId="17" applyFont="1" applyFill="1"/>
    <xf numFmtId="0" fontId="4" fillId="4" borderId="0" xfId="8" applyFont="1" applyFill="1"/>
    <xf numFmtId="0" fontId="4" fillId="4" borderId="0" xfId="7" applyFont="1" applyFill="1"/>
    <xf numFmtId="0" fontId="4" fillId="4" borderId="0" xfId="18" applyFont="1" applyFill="1"/>
    <xf numFmtId="0" fontId="4" fillId="4" borderId="0" xfId="0" applyFont="1" applyFill="1" applyAlignment="1">
      <alignment wrapText="1"/>
    </xf>
    <xf numFmtId="49" fontId="4" fillId="4" borderId="0" xfId="0" applyNumberFormat="1" applyFont="1" applyFill="1"/>
    <xf numFmtId="0" fontId="0" fillId="4" borderId="0" xfId="0" applyFill="1" applyAlignment="1">
      <alignment wrapText="1"/>
    </xf>
    <xf numFmtId="0" fontId="17" fillId="0" borderId="0" xfId="18" applyFont="1" applyAlignment="1">
      <alignment wrapText="1"/>
    </xf>
    <xf numFmtId="0" fontId="4" fillId="4" borderId="0" xfId="23" quotePrefix="1" applyFont="1" applyFill="1" applyAlignment="1">
      <alignment horizontal="left" wrapText="1"/>
    </xf>
    <xf numFmtId="0" fontId="0" fillId="6" borderId="0" xfId="0" applyFill="1"/>
    <xf numFmtId="0" fontId="4" fillId="0" borderId="0" xfId="23" quotePrefix="1" applyFont="1" applyAlignment="1">
      <alignment horizontal="left" wrapText="1"/>
    </xf>
    <xf numFmtId="0" fontId="4" fillId="4" borderId="0" xfId="28" applyFont="1" applyFill="1" applyAlignment="1">
      <alignment horizontal="left" wrapText="1"/>
    </xf>
    <xf numFmtId="0" fontId="3" fillId="0" borderId="0" xfId="28" applyAlignment="1">
      <alignment wrapText="1"/>
    </xf>
    <xf numFmtId="0" fontId="17" fillId="4" borderId="0" xfId="17" applyFont="1" applyFill="1" applyAlignment="1">
      <alignment wrapText="1"/>
    </xf>
    <xf numFmtId="0" fontId="3" fillId="4" borderId="0" xfId="28" applyFill="1" applyAlignment="1">
      <alignment wrapText="1"/>
    </xf>
    <xf numFmtId="0" fontId="4" fillId="4" borderId="0" xfId="29" quotePrefix="1" applyFont="1" applyFill="1"/>
    <xf numFmtId="0" fontId="4" fillId="6" borderId="0" xfId="29" quotePrefix="1" applyFont="1" applyFill="1"/>
    <xf numFmtId="0" fontId="3" fillId="6" borderId="0" xfId="29" applyFill="1"/>
    <xf numFmtId="0" fontId="17" fillId="6" borderId="0" xfId="28" applyFont="1" applyFill="1" applyAlignment="1">
      <alignment horizontal="left"/>
    </xf>
    <xf numFmtId="0" fontId="4" fillId="6" borderId="0" xfId="28" applyFont="1" applyFill="1" applyAlignment="1">
      <alignment horizontal="left"/>
    </xf>
    <xf numFmtId="0" fontId="4" fillId="6" borderId="0" xfId="17" quotePrefix="1" applyFont="1" applyFill="1"/>
    <xf numFmtId="0" fontId="4" fillId="6" borderId="0" xfId="17" applyFont="1" applyFill="1"/>
    <xf numFmtId="0" fontId="4" fillId="6" borderId="0" xfId="28" applyFont="1" applyFill="1"/>
    <xf numFmtId="0" fontId="4" fillId="6" borderId="0" xfId="28" applyFont="1" applyFill="1" applyAlignment="1">
      <alignment horizontal="left" wrapText="1"/>
    </xf>
    <xf numFmtId="0" fontId="3" fillId="6" borderId="0" xfId="28" applyFill="1" applyAlignment="1">
      <alignment wrapText="1"/>
    </xf>
    <xf numFmtId="0" fontId="4" fillId="4" borderId="0" xfId="0" applyFont="1" applyFill="1" applyAlignment="1">
      <alignment horizontal="left" wrapText="1"/>
    </xf>
    <xf numFmtId="0" fontId="4" fillId="4" borderId="0" xfId="22" applyFont="1" applyFill="1"/>
    <xf numFmtId="0" fontId="17" fillId="0" borderId="13" xfId="14" quotePrefix="1" applyFont="1" applyBorder="1" applyAlignment="1">
      <alignment wrapText="1"/>
    </xf>
    <xf numFmtId="0" fontId="3" fillId="6" borderId="14" xfId="29" applyFill="1" applyBorder="1"/>
    <xf numFmtId="0" fontId="3" fillId="6" borderId="0" xfId="0" applyFont="1" applyFill="1"/>
    <xf numFmtId="0" fontId="4" fillId="0" borderId="0" xfId="9" applyFont="1"/>
    <xf numFmtId="0" fontId="4" fillId="0" borderId="0" xfId="9" applyFont="1" applyAlignment="1">
      <alignment vertical="top"/>
    </xf>
    <xf numFmtId="0" fontId="3" fillId="4" borderId="0" xfId="0" applyFont="1" applyFill="1"/>
    <xf numFmtId="0" fontId="4" fillId="2" borderId="0" xfId="16" applyFont="1" applyFill="1"/>
    <xf numFmtId="0" fontId="4" fillId="6" borderId="0" xfId="22" applyFont="1" applyFill="1"/>
    <xf numFmtId="0" fontId="9" fillId="6" borderId="0" xfId="22" applyFont="1" applyFill="1" applyAlignment="1">
      <alignment vertical="top"/>
    </xf>
    <xf numFmtId="0" fontId="30" fillId="6" borderId="0" xfId="22" applyFont="1" applyFill="1" applyAlignment="1">
      <alignment vertical="top"/>
    </xf>
    <xf numFmtId="0" fontId="4" fillId="4" borderId="0" xfId="23" quotePrefix="1" applyFont="1" applyFill="1" applyAlignment="1">
      <alignment horizontal="left"/>
    </xf>
    <xf numFmtId="171" fontId="4" fillId="0" borderId="0" xfId="23" quotePrefix="1" applyNumberFormat="1" applyFont="1" applyAlignment="1">
      <alignment horizontal="left" indent="2"/>
    </xf>
    <xf numFmtId="171" fontId="4" fillId="0" borderId="0" xfId="23" quotePrefix="1" applyNumberFormat="1" applyFont="1" applyAlignment="1">
      <alignment horizontal="left" indent="3"/>
    </xf>
    <xf numFmtId="0" fontId="0" fillId="6" borderId="0" xfId="0" applyFill="1" applyAlignment="1">
      <alignment wrapText="1"/>
    </xf>
    <xf numFmtId="4" fontId="21" fillId="0" borderId="3" xfId="23" applyNumberFormat="1" applyFont="1" applyBorder="1" applyAlignment="1">
      <alignment horizontal="right"/>
    </xf>
    <xf numFmtId="4" fontId="21" fillId="8" borderId="3" xfId="23" applyNumberFormat="1" applyFont="1" applyFill="1" applyBorder="1" applyAlignment="1">
      <alignment horizontal="right"/>
    </xf>
    <xf numFmtId="0" fontId="30" fillId="6" borderId="0" xfId="17" applyFont="1" applyFill="1"/>
    <xf numFmtId="0" fontId="30" fillId="6" borderId="0" xfId="22" applyFont="1" applyFill="1"/>
    <xf numFmtId="0" fontId="30" fillId="6" borderId="0" xfId="17" applyFont="1" applyFill="1" applyAlignment="1">
      <alignment vertical="top"/>
    </xf>
    <xf numFmtId="0" fontId="30" fillId="6" borderId="0" xfId="0" applyFont="1" applyFill="1" applyAlignment="1">
      <alignment vertical="top" wrapText="1"/>
    </xf>
    <xf numFmtId="0" fontId="30" fillId="6" borderId="7" xfId="23" applyFont="1" applyFill="1" applyBorder="1"/>
    <xf numFmtId="0" fontId="32" fillId="6" borderId="0" xfId="23" applyFont="1" applyFill="1"/>
    <xf numFmtId="0" fontId="21" fillId="6" borderId="0" xfId="21" applyFont="1" applyFill="1" applyAlignment="1">
      <alignment horizontal="right"/>
    </xf>
    <xf numFmtId="0" fontId="30" fillId="6" borderId="0" xfId="21" applyFont="1" applyFill="1"/>
    <xf numFmtId="0" fontId="30" fillId="6" borderId="0" xfId="18" applyFont="1" applyFill="1"/>
    <xf numFmtId="0" fontId="30" fillId="6" borderId="0" xfId="15" applyFont="1" applyFill="1" applyAlignment="1">
      <alignment vertical="top"/>
    </xf>
    <xf numFmtId="0" fontId="30" fillId="6" borderId="0" xfId="7" applyFont="1" applyFill="1"/>
    <xf numFmtId="0" fontId="30" fillId="6" borderId="0" xfId="8" applyFont="1" applyFill="1"/>
    <xf numFmtId="0" fontId="30" fillId="6" borderId="0" xfId="8" applyFont="1" applyFill="1" applyAlignment="1">
      <alignment vertical="top"/>
    </xf>
    <xf numFmtId="165" fontId="19" fillId="6" borderId="0" xfId="8" applyNumberFormat="1" applyFont="1" applyFill="1" applyAlignment="1">
      <alignment horizontal="center"/>
    </xf>
    <xf numFmtId="0" fontId="30" fillId="6" borderId="0" xfId="8" quotePrefix="1" applyFont="1" applyFill="1"/>
    <xf numFmtId="165" fontId="30" fillId="6" borderId="0" xfId="8" quotePrefix="1" applyNumberFormat="1" applyFont="1" applyFill="1"/>
    <xf numFmtId="165" fontId="30" fillId="6" borderId="0" xfId="8" applyNumberFormat="1" applyFont="1" applyFill="1"/>
    <xf numFmtId="0" fontId="4" fillId="6" borderId="0" xfId="24" applyFont="1" applyFill="1"/>
    <xf numFmtId="0" fontId="18" fillId="6" borderId="0" xfId="6" applyFill="1" applyAlignment="1">
      <alignment vertical="top"/>
    </xf>
    <xf numFmtId="0" fontId="4" fillId="6" borderId="0" xfId="15" applyFont="1" applyFill="1"/>
    <xf numFmtId="0" fontId="30" fillId="6" borderId="0" xfId="19" applyFont="1" applyFill="1"/>
    <xf numFmtId="0" fontId="30" fillId="6" borderId="0" xfId="9" applyFont="1" applyFill="1"/>
    <xf numFmtId="0" fontId="30" fillId="6" borderId="0" xfId="9" applyFont="1" applyFill="1" applyAlignment="1">
      <alignment vertical="top"/>
    </xf>
    <xf numFmtId="0" fontId="32" fillId="6" borderId="0" xfId="9" applyFont="1" applyFill="1"/>
    <xf numFmtId="0" fontId="32" fillId="6" borderId="0" xfId="22" applyFont="1" applyFill="1"/>
    <xf numFmtId="0" fontId="32" fillId="6" borderId="0" xfId="9" applyFont="1" applyFill="1" applyAlignment="1">
      <alignment vertical="top"/>
    </xf>
    <xf numFmtId="2" fontId="30" fillId="6" borderId="0" xfId="23" applyNumberFormat="1" applyFont="1" applyFill="1"/>
    <xf numFmtId="3" fontId="19" fillId="6" borderId="0" xfId="23" applyNumberFormat="1" applyFont="1" applyFill="1" applyAlignment="1">
      <alignment horizontal="right"/>
    </xf>
    <xf numFmtId="0" fontId="30" fillId="6" borderId="0" xfId="21" applyFont="1" applyFill="1" applyAlignment="1">
      <alignment vertical="top"/>
    </xf>
    <xf numFmtId="166" fontId="19" fillId="6" borderId="0" xfId="21" applyNumberFormat="1" applyFont="1" applyFill="1" applyAlignment="1">
      <alignment horizontal="right"/>
    </xf>
    <xf numFmtId="0" fontId="19" fillId="6" borderId="0" xfId="21" applyFont="1" applyFill="1" applyAlignment="1">
      <alignment horizontal="right"/>
    </xf>
    <xf numFmtId="0" fontId="4" fillId="6" borderId="0" xfId="23" applyFont="1" applyFill="1"/>
    <xf numFmtId="3" fontId="30" fillId="6" borderId="0" xfId="21" applyNumberFormat="1" applyFont="1" applyFill="1" applyAlignment="1">
      <alignment vertical="top"/>
    </xf>
    <xf numFmtId="1" fontId="20" fillId="8" borderId="0" xfId="23" applyNumberFormat="1" applyFont="1" applyFill="1" applyAlignment="1">
      <alignment horizontal="right" indent="1"/>
    </xf>
    <xf numFmtId="166" fontId="20" fillId="8" borderId="0" xfId="22" applyNumberFormat="1" applyFont="1" applyFill="1" applyAlignment="1">
      <alignment horizontal="center"/>
    </xf>
    <xf numFmtId="0" fontId="17" fillId="8" borderId="0" xfId="0" applyFont="1" applyFill="1"/>
    <xf numFmtId="0" fontId="20" fillId="8" borderId="2" xfId="23" applyFont="1" applyFill="1" applyBorder="1" applyAlignment="1">
      <alignment horizontal="center"/>
    </xf>
    <xf numFmtId="164" fontId="17" fillId="8" borderId="0" xfId="23" applyNumberFormat="1" applyFont="1" applyFill="1"/>
    <xf numFmtId="0" fontId="37" fillId="8" borderId="0" xfId="11" applyFont="1" applyFill="1" applyAlignment="1">
      <alignment horizontal="center"/>
    </xf>
    <xf numFmtId="0" fontId="20" fillId="8" borderId="2" xfId="21" applyFont="1" applyFill="1" applyBorder="1" applyAlignment="1">
      <alignment horizontal="right"/>
    </xf>
    <xf numFmtId="0" fontId="20" fillId="8" borderId="0" xfId="13" applyFont="1" applyFill="1" applyAlignment="1">
      <alignment horizontal="center"/>
    </xf>
    <xf numFmtId="165" fontId="20" fillId="8" borderId="2" xfId="16" applyNumberFormat="1" applyFont="1" applyFill="1" applyBorder="1" applyAlignment="1">
      <alignment horizontal="right"/>
    </xf>
    <xf numFmtId="0" fontId="20" fillId="8" borderId="2" xfId="16" applyFont="1" applyFill="1" applyBorder="1" applyAlignment="1">
      <alignment horizontal="right"/>
    </xf>
    <xf numFmtId="165" fontId="20" fillId="8" borderId="2" xfId="18" applyNumberFormat="1" applyFont="1" applyFill="1" applyBorder="1" applyAlignment="1">
      <alignment horizontal="right"/>
    </xf>
    <xf numFmtId="0" fontId="17" fillId="8" borderId="0" xfId="7" applyFont="1" applyFill="1" applyAlignment="1">
      <alignment horizontal="center"/>
    </xf>
    <xf numFmtId="0" fontId="17" fillId="8" borderId="0" xfId="8" applyFont="1" applyFill="1" applyAlignment="1">
      <alignment horizontal="center"/>
    </xf>
    <xf numFmtId="0" fontId="17" fillId="8" borderId="2" xfId="14" applyFont="1" applyFill="1" applyBorder="1" applyAlignment="1">
      <alignment horizontal="right"/>
    </xf>
    <xf numFmtId="0" fontId="20" fillId="8" borderId="2" xfId="19" applyFont="1" applyFill="1" applyBorder="1" applyAlignment="1">
      <alignment horizontal="center"/>
    </xf>
    <xf numFmtId="0" fontId="17" fillId="8" borderId="0" xfId="9" applyFont="1" applyFill="1" applyAlignment="1">
      <alignment horizontal="center"/>
    </xf>
    <xf numFmtId="0" fontId="13" fillId="8" borderId="0" xfId="9" applyFont="1" applyFill="1" applyAlignment="1">
      <alignment horizontal="center"/>
    </xf>
    <xf numFmtId="1" fontId="19" fillId="6" borderId="0" xfId="23" applyNumberFormat="1" applyFont="1" applyFill="1" applyAlignment="1">
      <alignment horizontal="right" indent="1"/>
    </xf>
    <xf numFmtId="2" fontId="21" fillId="6" borderId="0" xfId="23" applyNumberFormat="1" applyFont="1" applyFill="1" applyAlignment="1">
      <alignment horizontal="right"/>
    </xf>
    <xf numFmtId="1" fontId="21" fillId="6" borderId="0" xfId="23" applyNumberFormat="1" applyFont="1" applyFill="1" applyAlignment="1">
      <alignment horizontal="right"/>
    </xf>
    <xf numFmtId="165" fontId="21" fillId="6" borderId="0" xfId="23" applyNumberFormat="1" applyFont="1" applyFill="1" applyAlignment="1">
      <alignment horizontal="right"/>
    </xf>
    <xf numFmtId="166" fontId="21" fillId="6" borderId="0" xfId="23" applyNumberFormat="1" applyFont="1" applyFill="1" applyAlignment="1">
      <alignment horizontal="right"/>
    </xf>
    <xf numFmtId="2" fontId="21" fillId="6" borderId="0" xfId="19" applyNumberFormat="1" applyFont="1" applyFill="1" applyAlignment="1">
      <alignment horizontal="right"/>
    </xf>
    <xf numFmtId="0" fontId="21" fillId="6" borderId="0" xfId="19" applyFont="1" applyFill="1" applyAlignment="1">
      <alignment horizontal="right"/>
    </xf>
    <xf numFmtId="3" fontId="21" fillId="6" borderId="0" xfId="23" applyNumberFormat="1" applyFont="1" applyFill="1" applyAlignment="1">
      <alignment horizontal="right"/>
    </xf>
    <xf numFmtId="166" fontId="21" fillId="6" borderId="0" xfId="19" applyNumberFormat="1" applyFont="1" applyFill="1" applyAlignment="1">
      <alignment horizontal="right"/>
    </xf>
    <xf numFmtId="3" fontId="21" fillId="6" borderId="3" xfId="23" applyNumberFormat="1" applyFont="1" applyFill="1" applyBorder="1" applyAlignment="1">
      <alignment horizontal="right"/>
    </xf>
    <xf numFmtId="2" fontId="19" fillId="6" borderId="0" xfId="23" applyNumberFormat="1" applyFont="1" applyFill="1" applyAlignment="1">
      <alignment horizontal="right" indent="1"/>
    </xf>
    <xf numFmtId="166" fontId="19" fillId="6" borderId="0" xfId="22" applyNumberFormat="1" applyFont="1" applyFill="1" applyAlignment="1">
      <alignment horizontal="center"/>
    </xf>
    <xf numFmtId="0" fontId="21" fillId="6" borderId="0" xfId="22" applyFont="1" applyFill="1" applyAlignment="1">
      <alignment horizontal="right"/>
    </xf>
    <xf numFmtId="4" fontId="21" fillId="6" borderId="0" xfId="23" applyNumberFormat="1" applyFont="1" applyFill="1" applyAlignment="1">
      <alignment horizontal="right"/>
    </xf>
    <xf numFmtId="0" fontId="4" fillId="6" borderId="0" xfId="22" applyFont="1" applyFill="1" applyAlignment="1">
      <alignment horizontal="right"/>
    </xf>
    <xf numFmtId="2" fontId="21" fillId="6" borderId="3" xfId="23" applyNumberFormat="1" applyFont="1" applyFill="1" applyBorder="1" applyAlignment="1">
      <alignment horizontal="right"/>
    </xf>
    <xf numFmtId="166" fontId="20" fillId="6" borderId="0" xfId="23" applyNumberFormat="1" applyFont="1" applyFill="1" applyAlignment="1">
      <alignment horizontal="right"/>
    </xf>
    <xf numFmtId="166" fontId="20" fillId="6" borderId="3" xfId="23" applyNumberFormat="1" applyFont="1" applyFill="1" applyBorder="1" applyAlignment="1">
      <alignment horizontal="right"/>
    </xf>
    <xf numFmtId="166" fontId="21" fillId="6" borderId="3" xfId="23" applyNumberFormat="1" applyFont="1" applyFill="1" applyBorder="1" applyAlignment="1">
      <alignment horizontal="right"/>
    </xf>
    <xf numFmtId="0" fontId="19" fillId="6" borderId="2" xfId="23" applyFont="1" applyFill="1" applyBorder="1" applyAlignment="1">
      <alignment horizontal="center"/>
    </xf>
    <xf numFmtId="2" fontId="20" fillId="6" borderId="0" xfId="23" applyNumberFormat="1" applyFont="1" applyFill="1" applyAlignment="1">
      <alignment horizontal="right"/>
    </xf>
    <xf numFmtId="172" fontId="20" fillId="6" borderId="0" xfId="23" applyNumberFormat="1" applyFont="1" applyFill="1" applyAlignment="1">
      <alignment horizontal="right"/>
    </xf>
    <xf numFmtId="172" fontId="21" fillId="6" borderId="0" xfId="23" applyNumberFormat="1" applyFont="1" applyFill="1" applyAlignment="1">
      <alignment horizontal="right"/>
    </xf>
    <xf numFmtId="172" fontId="20" fillId="6" borderId="3" xfId="23" applyNumberFormat="1" applyFont="1" applyFill="1" applyBorder="1" applyAlignment="1">
      <alignment horizontal="right"/>
    </xf>
    <xf numFmtId="164" fontId="4" fillId="6" borderId="0" xfId="23" applyNumberFormat="1" applyFont="1" applyFill="1"/>
    <xf numFmtId="165" fontId="20" fillId="6" borderId="0" xfId="23" applyNumberFormat="1" applyFont="1" applyFill="1" applyAlignment="1">
      <alignment horizontal="right"/>
    </xf>
    <xf numFmtId="2" fontId="20" fillId="6" borderId="3" xfId="23" applyNumberFormat="1" applyFont="1" applyFill="1" applyBorder="1" applyAlignment="1">
      <alignment horizontal="right"/>
    </xf>
    <xf numFmtId="0" fontId="34" fillId="6" borderId="0" xfId="11" applyFont="1" applyFill="1" applyAlignment="1">
      <alignment horizontal="center"/>
    </xf>
    <xf numFmtId="4" fontId="49" fillId="6" borderId="0" xfId="11" applyNumberFormat="1" applyFont="1" applyFill="1" applyAlignment="1">
      <alignment horizontal="right"/>
    </xf>
    <xf numFmtId="4" fontId="20" fillId="6" borderId="0" xfId="23" applyNumberFormat="1" applyFont="1" applyFill="1" applyAlignment="1">
      <alignment horizontal="right"/>
    </xf>
    <xf numFmtId="165" fontId="49" fillId="6" borderId="0" xfId="11" applyNumberFormat="1" applyFont="1" applyFill="1" applyAlignment="1">
      <alignment horizontal="right"/>
    </xf>
    <xf numFmtId="0" fontId="50" fillId="6" borderId="0" xfId="11" applyFont="1" applyFill="1" applyAlignment="1">
      <alignment horizontal="right"/>
    </xf>
    <xf numFmtId="165" fontId="21" fillId="6" borderId="3" xfId="23" applyNumberFormat="1" applyFont="1" applyFill="1" applyBorder="1" applyAlignment="1">
      <alignment horizontal="right"/>
    </xf>
    <xf numFmtId="4" fontId="21" fillId="6" borderId="3" xfId="23" applyNumberFormat="1" applyFont="1" applyFill="1" applyBorder="1" applyAlignment="1">
      <alignment horizontal="right"/>
    </xf>
    <xf numFmtId="2" fontId="19" fillId="6" borderId="2" xfId="21" applyNumberFormat="1" applyFont="1" applyFill="1" applyBorder="1" applyAlignment="1">
      <alignment horizontal="right"/>
    </xf>
    <xf numFmtId="0" fontId="19" fillId="6" borderId="0" xfId="13" applyFont="1" applyFill="1" applyAlignment="1">
      <alignment horizontal="center"/>
    </xf>
    <xf numFmtId="0" fontId="4" fillId="6" borderId="0" xfId="13" applyFont="1" applyFill="1" applyAlignment="1">
      <alignment horizontal="right"/>
    </xf>
    <xf numFmtId="2" fontId="4" fillId="6" borderId="0" xfId="13" applyNumberFormat="1" applyFont="1" applyFill="1" applyAlignment="1">
      <alignment horizontal="right"/>
    </xf>
    <xf numFmtId="165" fontId="21" fillId="6" borderId="2" xfId="16" applyNumberFormat="1" applyFont="1" applyFill="1" applyBorder="1" applyAlignment="1">
      <alignment horizontal="right"/>
    </xf>
    <xf numFmtId="172" fontId="21" fillId="6" borderId="0" xfId="16" applyNumberFormat="1" applyFont="1" applyFill="1" applyAlignment="1">
      <alignment horizontal="right"/>
    </xf>
    <xf numFmtId="169" fontId="21" fillId="6" borderId="0" xfId="16" applyNumberFormat="1" applyFont="1" applyFill="1" applyAlignment="1">
      <alignment horizontal="right"/>
    </xf>
    <xf numFmtId="165" fontId="19" fillId="6" borderId="2" xfId="18" applyNumberFormat="1" applyFont="1" applyFill="1" applyBorder="1" applyAlignment="1">
      <alignment horizontal="right"/>
    </xf>
    <xf numFmtId="165" fontId="21" fillId="6" borderId="0" xfId="18" applyNumberFormat="1" applyFont="1" applyFill="1" applyAlignment="1">
      <alignment horizontal="right"/>
    </xf>
    <xf numFmtId="2" fontId="21" fillId="6" borderId="0" xfId="18" applyNumberFormat="1" applyFont="1" applyFill="1" applyAlignment="1">
      <alignment horizontal="right"/>
    </xf>
    <xf numFmtId="172" fontId="21" fillId="6" borderId="0" xfId="7" applyNumberFormat="1" applyFont="1" applyFill="1" applyAlignment="1">
      <alignment horizontal="right"/>
    </xf>
    <xf numFmtId="0" fontId="30" fillId="6" borderId="0" xfId="7" applyFont="1" applyFill="1" applyAlignment="1">
      <alignment horizontal="center"/>
    </xf>
    <xf numFmtId="172" fontId="4" fillId="6" borderId="0" xfId="7" applyNumberFormat="1" applyFont="1" applyFill="1" applyAlignment="1">
      <alignment horizontal="right"/>
    </xf>
    <xf numFmtId="172" fontId="21" fillId="6" borderId="3" xfId="23" applyNumberFormat="1" applyFont="1" applyFill="1" applyBorder="1" applyAlignment="1">
      <alignment horizontal="right"/>
    </xf>
    <xf numFmtId="2" fontId="4" fillId="6" borderId="0" xfId="8" applyNumberFormat="1" applyFont="1" applyFill="1" applyAlignment="1">
      <alignment horizontal="right"/>
    </xf>
    <xf numFmtId="0" fontId="30" fillId="6" borderId="0" xfId="8" applyFont="1" applyFill="1" applyAlignment="1">
      <alignment horizontal="center"/>
    </xf>
    <xf numFmtId="0" fontId="21" fillId="6" borderId="2" xfId="14" applyFont="1" applyFill="1" applyBorder="1" applyAlignment="1">
      <alignment horizontal="right"/>
    </xf>
    <xf numFmtId="164" fontId="21" fillId="6" borderId="0" xfId="14" applyNumberFormat="1" applyFont="1" applyFill="1" applyAlignment="1">
      <alignment horizontal="right"/>
    </xf>
    <xf numFmtId="0" fontId="4" fillId="6" borderId="2" xfId="14" applyFont="1" applyFill="1" applyBorder="1" applyAlignment="1">
      <alignment horizontal="right"/>
    </xf>
    <xf numFmtId="172" fontId="23" fillId="6" borderId="0" xfId="23" applyNumberFormat="1" applyFont="1" applyFill="1" applyAlignment="1">
      <alignment horizontal="right"/>
    </xf>
    <xf numFmtId="164" fontId="20" fillId="6" borderId="0" xfId="14" applyNumberFormat="1" applyFont="1" applyFill="1" applyAlignment="1">
      <alignment horizontal="right"/>
    </xf>
    <xf numFmtId="0" fontId="21" fillId="6" borderId="0" xfId="15" applyFont="1" applyFill="1" applyAlignment="1">
      <alignment horizontal="center"/>
    </xf>
    <xf numFmtId="164" fontId="21" fillId="6" borderId="0" xfId="23" applyNumberFormat="1" applyFont="1" applyFill="1" applyAlignment="1">
      <alignment horizontal="right"/>
    </xf>
    <xf numFmtId="0" fontId="21" fillId="6" borderId="0" xfId="15" applyFont="1" applyFill="1" applyAlignment="1">
      <alignment horizontal="right"/>
    </xf>
    <xf numFmtId="164" fontId="21" fillId="6" borderId="0" xfId="15" applyNumberFormat="1" applyFont="1" applyFill="1" applyAlignment="1">
      <alignment horizontal="right"/>
    </xf>
    <xf numFmtId="2" fontId="21" fillId="6" borderId="0" xfId="15" applyNumberFormat="1" applyFont="1" applyFill="1" applyAlignment="1">
      <alignment horizontal="right"/>
    </xf>
    <xf numFmtId="164" fontId="21" fillId="6" borderId="3" xfId="23" applyNumberFormat="1" applyFont="1" applyFill="1" applyBorder="1" applyAlignment="1">
      <alignment horizontal="right"/>
    </xf>
    <xf numFmtId="0" fontId="19" fillId="6" borderId="2" xfId="19" applyFont="1" applyFill="1" applyBorder="1" applyAlignment="1">
      <alignment horizontal="center"/>
    </xf>
    <xf numFmtId="0" fontId="19" fillId="6" borderId="0" xfId="19" applyFont="1" applyFill="1" applyAlignment="1">
      <alignment horizontal="center"/>
    </xf>
    <xf numFmtId="3" fontId="21" fillId="6" borderId="0" xfId="19" applyNumberFormat="1" applyFont="1" applyFill="1" applyAlignment="1">
      <alignment horizontal="right"/>
    </xf>
    <xf numFmtId="165" fontId="21" fillId="6" borderId="0" xfId="19" applyNumberFormat="1" applyFont="1" applyFill="1" applyAlignment="1">
      <alignment horizontal="right"/>
    </xf>
    <xf numFmtId="170" fontId="21" fillId="6" borderId="0" xfId="19" applyNumberFormat="1" applyFont="1" applyFill="1" applyAlignment="1">
      <alignment horizontal="right"/>
    </xf>
    <xf numFmtId="0" fontId="30" fillId="6" borderId="0" xfId="9" applyFont="1" applyFill="1" applyAlignment="1">
      <alignment horizontal="center"/>
    </xf>
    <xf numFmtId="165" fontId="4" fillId="6" borderId="0" xfId="9" applyNumberFormat="1" applyFont="1" applyFill="1" applyAlignment="1">
      <alignment horizontal="right"/>
    </xf>
    <xf numFmtId="164" fontId="4" fillId="6" borderId="0" xfId="9" applyNumberFormat="1" applyFont="1" applyFill="1" applyAlignment="1">
      <alignment horizontal="right"/>
    </xf>
    <xf numFmtId="3" fontId="21" fillId="6" borderId="0" xfId="9" applyNumberFormat="1" applyFont="1" applyFill="1" applyAlignment="1">
      <alignment horizontal="right"/>
    </xf>
    <xf numFmtId="164" fontId="21" fillId="6" borderId="0" xfId="9" applyNumberFormat="1" applyFont="1" applyFill="1" applyAlignment="1">
      <alignment horizontal="right"/>
    </xf>
    <xf numFmtId="0" fontId="31" fillId="6" borderId="0" xfId="9" applyFont="1" applyFill="1" applyAlignment="1">
      <alignment horizontal="center"/>
    </xf>
    <xf numFmtId="3" fontId="10" fillId="6" borderId="0" xfId="9" applyNumberFormat="1" applyFont="1" applyFill="1" applyAlignment="1">
      <alignment horizontal="right"/>
    </xf>
    <xf numFmtId="0" fontId="10" fillId="6" borderId="0" xfId="9" applyFont="1" applyFill="1" applyAlignment="1">
      <alignment horizontal="right"/>
    </xf>
    <xf numFmtId="0" fontId="4" fillId="6" borderId="0" xfId="8" applyFont="1" applyFill="1" applyAlignment="1">
      <alignment horizontal="center"/>
    </xf>
    <xf numFmtId="0" fontId="4" fillId="0" borderId="13" xfId="14" quotePrefix="1" applyFont="1" applyBorder="1"/>
    <xf numFmtId="43" fontId="4" fillId="6" borderId="0" xfId="30" applyFont="1" applyFill="1"/>
    <xf numFmtId="43" fontId="21" fillId="8" borderId="0" xfId="30" applyFont="1" applyFill="1" applyAlignment="1">
      <alignment horizontal="right"/>
    </xf>
    <xf numFmtId="43" fontId="21" fillId="8" borderId="0" xfId="30" applyFont="1" applyFill="1" applyBorder="1" applyAlignment="1">
      <alignment horizontal="right"/>
    </xf>
    <xf numFmtId="43" fontId="21" fillId="8" borderId="3" xfId="30" applyFont="1" applyFill="1" applyBorder="1" applyAlignment="1">
      <alignment horizontal="right"/>
    </xf>
    <xf numFmtId="0" fontId="10" fillId="6" borderId="0" xfId="9" applyFont="1" applyFill="1" applyAlignment="1">
      <alignment horizontal="center"/>
    </xf>
    <xf numFmtId="2" fontId="21" fillId="6" borderId="2" xfId="21" applyNumberFormat="1" applyFont="1" applyFill="1" applyBorder="1" applyAlignment="1">
      <alignment horizontal="right"/>
    </xf>
    <xf numFmtId="1" fontId="20" fillId="6" borderId="0" xfId="23" applyNumberFormat="1" applyFont="1" applyFill="1" applyAlignment="1">
      <alignment horizontal="right" indent="1"/>
    </xf>
    <xf numFmtId="166" fontId="20" fillId="6" borderId="0" xfId="22" applyNumberFormat="1" applyFont="1" applyFill="1" applyAlignment="1">
      <alignment horizontal="center"/>
    </xf>
    <xf numFmtId="0" fontId="20" fillId="6" borderId="2" xfId="23" applyFont="1" applyFill="1" applyBorder="1" applyAlignment="1">
      <alignment horizontal="center"/>
    </xf>
    <xf numFmtId="164" fontId="17" fillId="6" borderId="0" xfId="23" applyNumberFormat="1" applyFont="1" applyFill="1"/>
    <xf numFmtId="0" fontId="37" fillId="6" borderId="0" xfId="11" applyFont="1" applyFill="1" applyAlignment="1">
      <alignment horizontal="center"/>
    </xf>
    <xf numFmtId="2" fontId="20" fillId="6" borderId="2" xfId="21" applyNumberFormat="1" applyFont="1" applyFill="1" applyBorder="1" applyAlignment="1">
      <alignment horizontal="right"/>
    </xf>
    <xf numFmtId="0" fontId="20" fillId="6" borderId="0" xfId="13" applyFont="1" applyFill="1" applyAlignment="1">
      <alignment horizontal="center"/>
    </xf>
    <xf numFmtId="165" fontId="20" fillId="6" borderId="2" xfId="16" applyNumberFormat="1" applyFont="1" applyFill="1" applyBorder="1" applyAlignment="1">
      <alignment horizontal="right"/>
    </xf>
    <xf numFmtId="165" fontId="20" fillId="6" borderId="2" xfId="18" applyNumberFormat="1" applyFont="1" applyFill="1" applyBorder="1" applyAlignment="1">
      <alignment horizontal="right"/>
    </xf>
    <xf numFmtId="0" fontId="17" fillId="6" borderId="0" xfId="7" applyFont="1" applyFill="1" applyAlignment="1">
      <alignment horizontal="center"/>
    </xf>
    <xf numFmtId="0" fontId="17" fillId="6" borderId="0" xfId="8" applyFont="1" applyFill="1" applyAlignment="1">
      <alignment horizontal="center"/>
    </xf>
    <xf numFmtId="0" fontId="20" fillId="6" borderId="2" xfId="14" applyFont="1" applyFill="1" applyBorder="1" applyAlignment="1">
      <alignment horizontal="right"/>
    </xf>
    <xf numFmtId="0" fontId="17" fillId="6" borderId="2" xfId="14" applyFont="1" applyFill="1" applyBorder="1" applyAlignment="1">
      <alignment horizontal="right"/>
    </xf>
    <xf numFmtId="0" fontId="20" fillId="6" borderId="0" xfId="15" applyFont="1" applyFill="1" applyAlignment="1">
      <alignment horizontal="right"/>
    </xf>
    <xf numFmtId="0" fontId="20" fillId="6" borderId="2" xfId="19" applyFont="1" applyFill="1" applyBorder="1" applyAlignment="1">
      <alignment horizontal="center"/>
    </xf>
    <xf numFmtId="0" fontId="17" fillId="6" borderId="0" xfId="9" applyFont="1" applyFill="1" applyAlignment="1">
      <alignment horizontal="center"/>
    </xf>
    <xf numFmtId="0" fontId="13" fillId="6" borderId="0" xfId="9" applyFont="1" applyFill="1" applyAlignment="1">
      <alignment horizontal="center"/>
    </xf>
    <xf numFmtId="0" fontId="20" fillId="6" borderId="2" xfId="21" applyFont="1" applyFill="1" applyBorder="1" applyAlignment="1">
      <alignment horizontal="right"/>
    </xf>
    <xf numFmtId="3" fontId="20" fillId="0" borderId="0" xfId="23" applyNumberFormat="1" applyFont="1" applyAlignment="1">
      <alignment horizontal="right"/>
    </xf>
    <xf numFmtId="0" fontId="4" fillId="0" borderId="0" xfId="17" quotePrefix="1" applyFont="1"/>
    <xf numFmtId="0" fontId="0" fillId="0" borderId="0" xfId="0"/>
    <xf numFmtId="49" fontId="4" fillId="4" borderId="0" xfId="0" quotePrefix="1" applyNumberFormat="1" applyFont="1" applyFill="1"/>
    <xf numFmtId="0" fontId="3" fillId="0" borderId="0" xfId="0" applyFont="1"/>
    <xf numFmtId="0" fontId="4" fillId="4" borderId="0" xfId="17" applyFont="1" applyFill="1" applyAlignment="1">
      <alignment vertical="top"/>
    </xf>
    <xf numFmtId="0" fontId="3" fillId="0" borderId="0" xfId="0" applyFont="1" applyAlignment="1">
      <alignment vertical="top"/>
    </xf>
    <xf numFmtId="0" fontId="4" fillId="4" borderId="0" xfId="17" applyFont="1" applyFill="1" applyAlignment="1">
      <alignment vertical="top" wrapText="1"/>
    </xf>
    <xf numFmtId="0" fontId="3" fillId="0" borderId="0" xfId="0" applyFont="1" applyAlignment="1">
      <alignment vertical="top" wrapText="1"/>
    </xf>
    <xf numFmtId="0" fontId="3" fillId="4" borderId="0" xfId="0" applyFont="1" applyFill="1" applyAlignment="1">
      <alignment vertical="top" wrapText="1"/>
    </xf>
    <xf numFmtId="0" fontId="17" fillId="4" borderId="0" xfId="0" applyFont="1" applyFill="1" applyAlignment="1">
      <alignment horizontal="left" vertical="top" wrapText="1"/>
    </xf>
    <xf numFmtId="0" fontId="17" fillId="3" borderId="4" xfId="8" applyFont="1" applyFill="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4" fillId="4" borderId="0" xfId="23" quotePrefix="1" applyFont="1" applyFill="1" applyAlignment="1">
      <alignment horizontal="left" vertical="top" wrapText="1"/>
    </xf>
    <xf numFmtId="0" fontId="29" fillId="4" borderId="0" xfId="5" applyFont="1" applyFill="1" applyBorder="1" applyAlignment="1" applyProtection="1">
      <alignment horizontal="center" vertical="center" wrapText="1"/>
    </xf>
    <xf numFmtId="0" fontId="29" fillId="4" borderId="0" xfId="5" applyFont="1" applyFill="1" applyAlignment="1" applyProtection="1">
      <alignment horizontal="center" vertical="center" wrapText="1"/>
    </xf>
    <xf numFmtId="0" fontId="16" fillId="0" borderId="0" xfId="8" applyFont="1" applyAlignment="1">
      <alignment horizontal="left"/>
    </xf>
    <xf numFmtId="0" fontId="20" fillId="0" borderId="4" xfId="8" applyFont="1" applyBorder="1" applyAlignment="1">
      <alignment horizontal="center"/>
    </xf>
    <xf numFmtId="0" fontId="20" fillId="0" borderId="9" xfId="8" applyFont="1" applyBorder="1" applyAlignment="1">
      <alignment horizontal="center"/>
    </xf>
    <xf numFmtId="22" fontId="0" fillId="0" borderId="0" xfId="0" applyNumberFormat="1" applyAlignment="1">
      <alignment horizontal="left"/>
    </xf>
    <xf numFmtId="176" fontId="3" fillId="7" borderId="0" xfId="0" applyNumberFormat="1" applyFont="1" applyFill="1" applyAlignment="1">
      <alignment horizontal="left"/>
    </xf>
    <xf numFmtId="49" fontId="3" fillId="7" borderId="0" xfId="0" applyNumberFormat="1" applyFont="1" applyFill="1" applyAlignment="1">
      <alignment horizontal="left"/>
    </xf>
    <xf numFmtId="0" fontId="16" fillId="0" borderId="0" xfId="17" applyFont="1"/>
    <xf numFmtId="0" fontId="4" fillId="4" borderId="0" xfId="17" quotePrefix="1" applyFont="1" applyFill="1" applyAlignment="1">
      <alignment horizontal="left" wrapText="1"/>
    </xf>
    <xf numFmtId="0" fontId="3" fillId="4" borderId="0" xfId="0" applyFont="1" applyFill="1" applyAlignment="1">
      <alignment horizontal="left" wrapText="1"/>
    </xf>
    <xf numFmtId="0" fontId="3" fillId="0" borderId="0" xfId="0" applyFont="1" applyAlignment="1">
      <alignment horizontal="left" wrapText="1"/>
    </xf>
    <xf numFmtId="0" fontId="17" fillId="4" borderId="0" xfId="0" applyFont="1" applyFill="1" applyAlignment="1">
      <alignment horizontal="left" wrapText="1"/>
    </xf>
    <xf numFmtId="0" fontId="4" fillId="0" borderId="0" xfId="17" applyFont="1" applyAlignment="1">
      <alignment vertical="top" wrapText="1"/>
    </xf>
    <xf numFmtId="0" fontId="0" fillId="0" borderId="0" xfId="0" applyAlignment="1">
      <alignment vertical="top" wrapText="1"/>
    </xf>
    <xf numFmtId="0" fontId="4" fillId="4" borderId="0" xfId="17" applyFont="1" applyFill="1" applyAlignment="1">
      <alignment wrapText="1"/>
    </xf>
    <xf numFmtId="0" fontId="3" fillId="4" borderId="0" xfId="0" applyFont="1" applyFill="1" applyAlignment="1">
      <alignment wrapText="1"/>
    </xf>
    <xf numFmtId="0" fontId="3" fillId="0" borderId="0" xfId="0" applyFont="1" applyAlignment="1">
      <alignment wrapText="1"/>
    </xf>
    <xf numFmtId="0" fontId="30" fillId="4" borderId="0" xfId="17" applyFont="1" applyFill="1" applyAlignment="1">
      <alignment wrapText="1"/>
    </xf>
    <xf numFmtId="0" fontId="4" fillId="0" borderId="0" xfId="17" applyFont="1" applyAlignment="1">
      <alignment wrapText="1"/>
    </xf>
    <xf numFmtId="0" fontId="4" fillId="4" borderId="0" xfId="17" applyFont="1" applyFill="1"/>
    <xf numFmtId="49" fontId="4" fillId="4" borderId="0" xfId="0" applyNumberFormat="1" applyFont="1" applyFill="1"/>
    <xf numFmtId="0" fontId="4" fillId="0" borderId="0" xfId="18" applyFont="1" applyAlignment="1">
      <alignment wrapText="1"/>
    </xf>
    <xf numFmtId="0" fontId="16" fillId="0" borderId="0" xfId="22" applyFont="1"/>
    <xf numFmtId="0" fontId="30" fillId="6" borderId="0" xfId="22" applyFont="1" applyFill="1" applyAlignment="1">
      <alignment wrapText="1"/>
    </xf>
    <xf numFmtId="0" fontId="3" fillId="6" borderId="0" xfId="0" applyFont="1" applyFill="1" applyAlignment="1">
      <alignment wrapText="1"/>
    </xf>
    <xf numFmtId="0" fontId="4" fillId="4" borderId="0" xfId="22" quotePrefix="1" applyFont="1" applyFill="1" applyAlignment="1">
      <alignment horizontal="justify" wrapText="1"/>
    </xf>
    <xf numFmtId="0" fontId="4" fillId="6" borderId="0" xfId="22" applyFont="1" applyFill="1" applyAlignment="1">
      <alignment wrapText="1"/>
    </xf>
    <xf numFmtId="0" fontId="4" fillId="6" borderId="0" xfId="22" applyFont="1" applyFill="1" applyAlignment="1">
      <alignment horizontal="left" wrapText="1"/>
    </xf>
    <xf numFmtId="0" fontId="4" fillId="6" borderId="0" xfId="17" applyFont="1" applyFill="1" applyAlignment="1">
      <alignment wrapText="1"/>
    </xf>
    <xf numFmtId="0" fontId="17" fillId="0" borderId="0" xfId="18" applyFont="1" applyAlignment="1">
      <alignment vertical="top" wrapText="1"/>
    </xf>
    <xf numFmtId="0" fontId="17" fillId="4" borderId="0" xfId="0" applyFont="1" applyFill="1" applyAlignment="1">
      <alignment vertical="top" wrapText="1"/>
    </xf>
    <xf numFmtId="0" fontId="4" fillId="4" borderId="0" xfId="28" applyFont="1" applyFill="1" applyAlignment="1">
      <alignment horizontal="left" wrapText="1"/>
    </xf>
    <xf numFmtId="0" fontId="0" fillId="4" borderId="0" xfId="0" applyFill="1" applyAlignment="1">
      <alignment vertical="top" wrapText="1"/>
    </xf>
    <xf numFmtId="0" fontId="3" fillId="0" borderId="0" xfId="28" applyAlignment="1">
      <alignment wrapText="1"/>
    </xf>
    <xf numFmtId="0" fontId="4" fillId="4" borderId="0" xfId="28" applyFont="1" applyFill="1" applyAlignment="1">
      <alignment wrapText="1"/>
    </xf>
    <xf numFmtId="0" fontId="14" fillId="4" borderId="0" xfId="0" applyFont="1" applyFill="1"/>
    <xf numFmtId="0" fontId="20" fillId="0" borderId="19" xfId="8" applyFont="1"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20" fillId="0" borderId="3" xfId="8" applyFont="1" applyBorder="1" applyAlignment="1">
      <alignment horizontal="center"/>
    </xf>
    <xf numFmtId="0" fontId="17" fillId="3" borderId="19" xfId="8" applyFont="1" applyFill="1" applyBorder="1" applyAlignment="1">
      <alignment horizontal="center"/>
    </xf>
    <xf numFmtId="49" fontId="4" fillId="4" borderId="0" xfId="28" quotePrefix="1" applyNumberFormat="1" applyFont="1" applyFill="1"/>
    <xf numFmtId="0" fontId="3" fillId="0" borderId="0" xfId="28"/>
    <xf numFmtId="0" fontId="3" fillId="4" borderId="0" xfId="28" applyFill="1" applyAlignment="1">
      <alignment wrapText="1"/>
    </xf>
    <xf numFmtId="0" fontId="4" fillId="4" borderId="0" xfId="28" quotePrefix="1" applyFont="1" applyFill="1" applyAlignment="1">
      <alignment wrapText="1"/>
    </xf>
    <xf numFmtId="0" fontId="4" fillId="0" borderId="0" xfId="17" quotePrefix="1" applyFont="1" applyAlignment="1">
      <alignment vertical="top"/>
    </xf>
    <xf numFmtId="0" fontId="3" fillId="0" borderId="0" xfId="28" applyAlignment="1">
      <alignment vertical="top"/>
    </xf>
    <xf numFmtId="0" fontId="14" fillId="4" borderId="0" xfId="0" applyFont="1" applyFill="1" applyAlignment="1">
      <alignment horizontal="left"/>
    </xf>
    <xf numFmtId="0" fontId="14" fillId="4" borderId="0" xfId="29" applyFont="1" applyFill="1"/>
    <xf numFmtId="0" fontId="3" fillId="0" borderId="0" xfId="29"/>
    <xf numFmtId="0" fontId="3" fillId="0" borderId="3" xfId="22" applyFont="1" applyBorder="1"/>
    <xf numFmtId="0" fontId="3" fillId="0" borderId="3" xfId="28" applyBorder="1"/>
    <xf numFmtId="0" fontId="4" fillId="4" borderId="0" xfId="29" applyFont="1" applyFill="1" applyAlignment="1">
      <alignment wrapText="1"/>
    </xf>
    <xf numFmtId="0" fontId="3" fillId="0" borderId="0" xfId="29" applyAlignment="1">
      <alignment wrapText="1"/>
    </xf>
    <xf numFmtId="0" fontId="4" fillId="4" borderId="2" xfId="29" applyFont="1" applyFill="1" applyBorder="1" applyAlignment="1">
      <alignment horizontal="left" wrapText="1"/>
    </xf>
    <xf numFmtId="0" fontId="4" fillId="4" borderId="0" xfId="29" applyFont="1" applyFill="1" applyAlignment="1">
      <alignment horizontal="left" wrapText="1"/>
    </xf>
    <xf numFmtId="0" fontId="4" fillId="4" borderId="0" xfId="17" applyFont="1" applyFill="1" applyAlignment="1">
      <alignment horizontal="left" wrapText="1"/>
    </xf>
    <xf numFmtId="0" fontId="4" fillId="4" borderId="0" xfId="23" quotePrefix="1" applyFont="1" applyFill="1" applyAlignment="1">
      <alignment horizontal="left" wrapText="1"/>
    </xf>
    <xf numFmtId="0" fontId="0" fillId="0" borderId="0" xfId="0" applyAlignment="1">
      <alignment wrapText="1"/>
    </xf>
    <xf numFmtId="0" fontId="4" fillId="0" borderId="0" xfId="23" quotePrefix="1" applyFont="1" applyAlignment="1">
      <alignment horizontal="left" wrapText="1"/>
    </xf>
    <xf numFmtId="0" fontId="16" fillId="0" borderId="0" xfId="23" applyFont="1"/>
    <xf numFmtId="0" fontId="9" fillId="0" borderId="0" xfId="23" applyFont="1"/>
    <xf numFmtId="0" fontId="17" fillId="0" borderId="0" xfId="18" applyFont="1" applyAlignment="1">
      <alignment wrapText="1"/>
    </xf>
    <xf numFmtId="0" fontId="0" fillId="4" borderId="0" xfId="0" applyFill="1" applyAlignment="1">
      <alignment wrapText="1"/>
    </xf>
    <xf numFmtId="0" fontId="4" fillId="6" borderId="0" xfId="23" quotePrefix="1" applyFont="1" applyFill="1" applyAlignment="1">
      <alignment horizontal="left" wrapText="1"/>
    </xf>
    <xf numFmtId="0" fontId="0" fillId="6" borderId="0" xfId="0" applyFill="1" applyAlignment="1">
      <alignment wrapText="1"/>
    </xf>
    <xf numFmtId="49" fontId="4" fillId="6" borderId="0" xfId="0" quotePrefix="1" applyNumberFormat="1" applyFont="1" applyFill="1"/>
    <xf numFmtId="0" fontId="0" fillId="6" borderId="0" xfId="0" applyFill="1"/>
    <xf numFmtId="0" fontId="16" fillId="4" borderId="0" xfId="23" applyFont="1" applyFill="1"/>
    <xf numFmtId="0" fontId="18" fillId="4" borderId="0" xfId="23" applyFont="1" applyFill="1"/>
    <xf numFmtId="0" fontId="4" fillId="0" borderId="0" xfId="0" applyFont="1" applyAlignment="1">
      <alignment wrapText="1"/>
    </xf>
    <xf numFmtId="0" fontId="15" fillId="0" borderId="0" xfId="11" applyFont="1"/>
    <xf numFmtId="0" fontId="4" fillId="4" borderId="0" xfId="21" quotePrefix="1" applyFont="1" applyFill="1" applyAlignment="1">
      <alignment wrapText="1"/>
    </xf>
    <xf numFmtId="0" fontId="3" fillId="0" borderId="9" xfId="0" applyFont="1" applyBorder="1" applyAlignment="1">
      <alignment horizontal="center"/>
    </xf>
    <xf numFmtId="0" fontId="3" fillId="0" borderId="10" xfId="0" applyFont="1" applyBorder="1" applyAlignment="1">
      <alignment horizontal="center"/>
    </xf>
    <xf numFmtId="0" fontId="16" fillId="0" borderId="0" xfId="21" applyFont="1"/>
    <xf numFmtId="0" fontId="9" fillId="0" borderId="0" xfId="21" applyFont="1"/>
    <xf numFmtId="0" fontId="4" fillId="0" borderId="0" xfId="0" quotePrefix="1" applyFont="1" applyAlignment="1">
      <alignment wrapText="1"/>
    </xf>
    <xf numFmtId="0" fontId="16" fillId="0" borderId="0" xfId="13" applyFont="1" applyAlignment="1">
      <alignment horizontal="left" readingOrder="1"/>
    </xf>
    <xf numFmtId="0" fontId="4" fillId="4" borderId="0" xfId="16" quotePrefix="1" applyFont="1" applyFill="1" applyAlignment="1">
      <alignment wrapText="1"/>
    </xf>
    <xf numFmtId="0" fontId="4" fillId="4" borderId="0" xfId="0" applyFont="1" applyFill="1" applyAlignment="1">
      <alignment wrapText="1"/>
    </xf>
    <xf numFmtId="0" fontId="16" fillId="0" borderId="0" xfId="16" applyFont="1"/>
    <xf numFmtId="0" fontId="18" fillId="0" borderId="0" xfId="16" applyFont="1"/>
    <xf numFmtId="0" fontId="4" fillId="4" borderId="0" xfId="21" quotePrefix="1" applyFont="1" applyFill="1" applyAlignment="1">
      <alignment horizontal="left" wrapText="1"/>
    </xf>
    <xf numFmtId="0" fontId="4" fillId="4" borderId="0" xfId="16" quotePrefix="1" applyFont="1" applyFill="1"/>
    <xf numFmtId="0" fontId="47" fillId="0" borderId="0" xfId="0" applyFont="1"/>
    <xf numFmtId="0" fontId="4" fillId="4" borderId="0" xfId="17" quotePrefix="1" applyFont="1" applyFill="1" applyAlignment="1">
      <alignment wrapText="1"/>
    </xf>
    <xf numFmtId="0" fontId="47" fillId="0" borderId="0" xfId="0" applyFont="1" applyAlignment="1">
      <alignment wrapText="1"/>
    </xf>
    <xf numFmtId="0" fontId="4" fillId="0" borderId="0" xfId="18" quotePrefix="1" applyFont="1" applyAlignment="1">
      <alignment wrapText="1"/>
    </xf>
    <xf numFmtId="0" fontId="16" fillId="0" borderId="0" xfId="18" applyFont="1"/>
    <xf numFmtId="0" fontId="47" fillId="4" borderId="0" xfId="0" applyFont="1" applyFill="1" applyAlignment="1">
      <alignment wrapText="1"/>
    </xf>
    <xf numFmtId="0" fontId="16" fillId="0" borderId="0" xfId="7" applyFont="1" applyAlignment="1">
      <alignment horizontal="left"/>
    </xf>
    <xf numFmtId="0" fontId="0" fillId="0" borderId="0" xfId="0" applyAlignment="1">
      <alignment horizontal="left"/>
    </xf>
    <xf numFmtId="0" fontId="4" fillId="0" borderId="13" xfId="18" quotePrefix="1"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49" fontId="20" fillId="0" borderId="4" xfId="8" applyNumberFormat="1" applyFont="1" applyBorder="1" applyAlignment="1">
      <alignment horizontal="center"/>
    </xf>
    <xf numFmtId="0" fontId="20" fillId="0" borderId="10" xfId="8" applyFont="1" applyBorder="1" applyAlignment="1">
      <alignment horizontal="center"/>
    </xf>
    <xf numFmtId="0" fontId="4" fillId="4" borderId="13" xfId="17" applyFont="1" applyFill="1" applyBorder="1" applyAlignment="1">
      <alignment wrapText="1"/>
    </xf>
    <xf numFmtId="0" fontId="47" fillId="0" borderId="15" xfId="0" applyFont="1" applyBorder="1" applyAlignment="1">
      <alignment wrapText="1"/>
    </xf>
    <xf numFmtId="0" fontId="4" fillId="0" borderId="13" xfId="14" quotePrefix="1" applyFont="1" applyBorder="1" applyAlignment="1">
      <alignment wrapText="1"/>
    </xf>
    <xf numFmtId="0" fontId="3" fillId="0" borderId="14" xfId="29" applyBorder="1"/>
    <xf numFmtId="0" fontId="3" fillId="0" borderId="15" xfId="29" applyBorder="1"/>
    <xf numFmtId="0" fontId="4" fillId="0" borderId="13" xfId="14" quotePrefix="1" applyFont="1" applyBorder="1" applyAlignment="1">
      <alignment horizontal="left"/>
    </xf>
    <xf numFmtId="0" fontId="3" fillId="0" borderId="14" xfId="29" applyBorder="1" applyAlignment="1">
      <alignment horizontal="left"/>
    </xf>
    <xf numFmtId="0" fontId="3" fillId="0" borderId="15" xfId="29" applyBorder="1" applyAlignment="1">
      <alignment horizontal="left"/>
    </xf>
    <xf numFmtId="0" fontId="4" fillId="0" borderId="13" xfId="14" quotePrefix="1" applyFont="1" applyBorder="1" applyAlignment="1">
      <alignment horizontal="left" wrapText="1"/>
    </xf>
    <xf numFmtId="0" fontId="4" fillId="0" borderId="14" xfId="14" quotePrefix="1" applyFont="1" applyBorder="1" applyAlignment="1">
      <alignment horizontal="left"/>
    </xf>
    <xf numFmtId="0" fontId="4" fillId="4" borderId="13" xfId="17" quotePrefix="1" applyFont="1" applyFill="1" applyBorder="1" applyAlignment="1">
      <alignment wrapText="1"/>
    </xf>
    <xf numFmtId="0" fontId="3" fillId="4" borderId="14" xfId="0" applyFont="1" applyFill="1" applyBorder="1" applyAlignment="1">
      <alignment wrapText="1"/>
    </xf>
    <xf numFmtId="0" fontId="4" fillId="0" borderId="16" xfId="26" quotePrefix="1" applyFont="1" applyBorder="1" applyAlignment="1">
      <alignment horizontal="left"/>
    </xf>
    <xf numFmtId="0" fontId="4" fillId="0" borderId="17" xfId="26" applyFont="1" applyBorder="1" applyAlignment="1">
      <alignment horizontal="left"/>
    </xf>
    <xf numFmtId="0" fontId="4" fillId="0" borderId="18" xfId="26" applyFont="1" applyBorder="1" applyAlignment="1">
      <alignment horizontal="left"/>
    </xf>
    <xf numFmtId="0" fontId="4" fillId="0" borderId="13" xfId="26" applyFont="1" applyBorder="1" applyAlignment="1">
      <alignment horizontal="left"/>
    </xf>
    <xf numFmtId="0" fontId="4" fillId="0" borderId="14" xfId="26" applyFont="1" applyBorder="1" applyAlignment="1">
      <alignment horizontal="left"/>
    </xf>
    <xf numFmtId="0" fontId="4" fillId="0" borderId="15" xfId="26" applyFont="1" applyBorder="1" applyAlignment="1">
      <alignment horizontal="left"/>
    </xf>
    <xf numFmtId="0" fontId="4" fillId="0" borderId="20" xfId="14" quotePrefix="1" applyFont="1" applyBorder="1" applyAlignment="1">
      <alignment horizontal="left" wrapText="1"/>
    </xf>
    <xf numFmtId="0" fontId="4" fillId="0" borderId="0" xfId="14" quotePrefix="1" applyFont="1" applyAlignment="1">
      <alignment horizontal="left" wrapText="1"/>
    </xf>
    <xf numFmtId="0" fontId="4" fillId="6" borderId="0" xfId="15" quotePrefix="1" applyFont="1" applyFill="1" applyAlignment="1">
      <alignment horizontal="left" wrapText="1"/>
    </xf>
    <xf numFmtId="0" fontId="4" fillId="6" borderId="0" xfId="15" quotePrefix="1" applyFont="1" applyFill="1" applyAlignment="1">
      <alignment horizontal="left"/>
    </xf>
    <xf numFmtId="0" fontId="4" fillId="6" borderId="17" xfId="15" quotePrefix="1" applyFont="1" applyFill="1" applyBorder="1" applyAlignment="1">
      <alignment horizontal="left"/>
    </xf>
    <xf numFmtId="0" fontId="3" fillId="6" borderId="0" xfId="0" applyFont="1" applyFill="1" applyAlignment="1">
      <alignment horizontal="left" wrapText="1"/>
    </xf>
    <xf numFmtId="0" fontId="16" fillId="0" borderId="0" xfId="19" applyFont="1" applyAlignment="1">
      <alignment wrapText="1"/>
    </xf>
    <xf numFmtId="0" fontId="4" fillId="0" borderId="0" xfId="19" quotePrefix="1" applyFont="1" applyAlignment="1">
      <alignment horizontal="left" wrapText="1"/>
    </xf>
    <xf numFmtId="0" fontId="4" fillId="0" borderId="0" xfId="0" applyFont="1" applyAlignment="1">
      <alignment vertical="top" wrapText="1"/>
    </xf>
    <xf numFmtId="0" fontId="16" fillId="0" borderId="0" xfId="9" applyFont="1" applyAlignment="1">
      <alignment horizontal="left" wrapText="1" readingOrder="1"/>
    </xf>
    <xf numFmtId="0" fontId="0" fillId="0" borderId="0" xfId="0" applyAlignment="1">
      <alignment wrapText="1" readingOrder="1"/>
    </xf>
    <xf numFmtId="0" fontId="12" fillId="6" borderId="0" xfId="9" applyFont="1" applyFill="1" applyAlignment="1">
      <alignment horizontal="left" wrapText="1" readingOrder="1"/>
    </xf>
    <xf numFmtId="0" fontId="30" fillId="4" borderId="0" xfId="17" applyFont="1" applyFill="1" applyAlignment="1">
      <alignment vertical="top" wrapText="1"/>
    </xf>
  </cellXfs>
  <cellStyles count="31">
    <cellStyle name="Comma" xfId="30" builtinId="3"/>
    <cellStyle name="Date" xfId="1" xr:uid="{00000000-0005-0000-0000-000000000000}"/>
    <cellStyle name="Fixed" xfId="2" xr:uid="{00000000-0005-0000-0000-000001000000}"/>
    <cellStyle name="Heading1" xfId="3" xr:uid="{00000000-0005-0000-0000-000002000000}"/>
    <cellStyle name="Heading2" xfId="4" xr:uid="{00000000-0005-0000-0000-000003000000}"/>
    <cellStyle name="Hyperlink" xfId="5" builtinId="8"/>
    <cellStyle name="Normal" xfId="0" builtinId="0"/>
    <cellStyle name="Normal 2" xfId="6" xr:uid="{00000000-0005-0000-0000-000006000000}"/>
    <cellStyle name="Normal 2 2" xfId="29" xr:uid="{5BD4F399-EF99-433F-B333-BB26056A4B85}"/>
    <cellStyle name="Normal 3" xfId="26" xr:uid="{00000000-0005-0000-0000-000007000000}"/>
    <cellStyle name="Normal 4" xfId="28" xr:uid="{00000000-0005-0000-0000-000008000000}"/>
    <cellStyle name="Normal_10btab" xfId="7" xr:uid="{00000000-0005-0000-0000-000009000000}"/>
    <cellStyle name="Normal_10ctab" xfId="8" xr:uid="{00000000-0005-0000-0000-00000A000000}"/>
    <cellStyle name="Normal_1atab" xfId="9" xr:uid="{00000000-0005-0000-0000-00000B000000}"/>
    <cellStyle name="Normal_1-macro-stub" xfId="10" xr:uid="{00000000-0005-0000-0000-00000C000000}"/>
    <cellStyle name="Normal_5btab" xfId="11" xr:uid="{00000000-0005-0000-0000-00000D000000}"/>
    <cellStyle name="Normal_8btab" xfId="12" xr:uid="{00000000-0005-0000-0000-00000E000000}"/>
    <cellStyle name="Normal_8ctab" xfId="13" xr:uid="{00000000-0005-0000-0000-00000F000000}"/>
    <cellStyle name="Normal_tab-10B" xfId="14" xr:uid="{00000000-0005-0000-0000-000010000000}"/>
    <cellStyle name="Normal_tab-10C" xfId="15" xr:uid="{00000000-0005-0000-0000-000011000000}"/>
    <cellStyle name="Normal_Us_coal" xfId="16" xr:uid="{00000000-0005-0000-0000-000012000000}"/>
    <cellStyle name="Normal_us_e_s&amp;d" xfId="17" xr:uid="{00000000-0005-0000-0000-000013000000}"/>
    <cellStyle name="Normal_us_elec" xfId="18" xr:uid="{00000000-0005-0000-0000-000014000000}"/>
    <cellStyle name="Normal_us_energy" xfId="19" xr:uid="{00000000-0005-0000-0000-000015000000}"/>
    <cellStyle name="Normal_us_macro" xfId="20" xr:uid="{00000000-0005-0000-0000-000016000000}"/>
    <cellStyle name="Normal_us_ng" xfId="21" xr:uid="{00000000-0005-0000-0000-000017000000}"/>
    <cellStyle name="Normal_us_price" xfId="22" xr:uid="{00000000-0005-0000-0000-000018000000}"/>
    <cellStyle name="Normal_us_psd_m" xfId="23" xr:uid="{00000000-0005-0000-0000-000019000000}"/>
    <cellStyle name="Normal_us_renew" xfId="24" xr:uid="{00000000-0005-0000-0000-00001A000000}"/>
    <cellStyle name="Percent" xfId="27" builtinId="5"/>
    <cellStyle name="Total" xfId="25" builtinId="25" customBuiltin="1"/>
  </cellStyles>
  <dxfs count="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ia.gov/"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64590</xdr:colOff>
      <xdr:row>0</xdr:row>
      <xdr:rowOff>95250</xdr:rowOff>
    </xdr:from>
    <xdr:to>
      <xdr:col>1</xdr:col>
      <xdr:colOff>2875459</xdr:colOff>
      <xdr:row>4</xdr:row>
      <xdr:rowOff>85725</xdr:rowOff>
    </xdr:to>
    <xdr:pic>
      <xdr:nvPicPr>
        <xdr:cNvPr id="1263" name="Picture 13">
          <a:hlinkClick xmlns:r="http://schemas.openxmlformats.org/officeDocument/2006/relationships" r:id="rId1"/>
          <a:extLst>
            <a:ext uri="{FF2B5EF4-FFF2-40B4-BE49-F238E27FC236}">
              <a16:creationId xmlns:a16="http://schemas.microsoft.com/office/drawing/2014/main" id="{00000000-0008-0000-0100-0000EF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04390" y="95250"/>
          <a:ext cx="2810869" cy="625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V13"/>
  <sheetViews>
    <sheetView workbookViewId="0">
      <selection activeCell="G19" sqref="G19"/>
    </sheetView>
  </sheetViews>
  <sheetFormatPr defaultRowHeight="13.2" x14ac:dyDescent="0.25"/>
  <cols>
    <col min="1" max="1" width="6.44140625" customWidth="1"/>
    <col min="2" max="2" width="14" customWidth="1"/>
    <col min="3" max="3" width="10.5546875" customWidth="1"/>
    <col min="4" max="4" width="8.5546875" customWidth="1"/>
  </cols>
  <sheetData>
    <row r="1" spans="1:74" x14ac:dyDescent="0.25">
      <c r="A1" s="110" t="s">
        <v>136</v>
      </c>
      <c r="D1" s="994" t="s">
        <v>1610</v>
      </c>
      <c r="E1" s="994"/>
      <c r="F1" s="994"/>
    </row>
    <row r="2" spans="1:74" x14ac:dyDescent="0.25">
      <c r="A2" s="310" t="s">
        <v>745</v>
      </c>
      <c r="D2" s="993">
        <v>46268</v>
      </c>
      <c r="E2" s="993"/>
      <c r="F2" s="993"/>
      <c r="G2" s="312" t="str">
        <f>"EIA completed modeling and analysis for this report on "&amp;TEXT(Dates!$D$2,"dddd, mmmm d, yyyy")&amp;"."</f>
        <v>EIA completed modeling and analysis for this report on Thursday, September 3, 2026.</v>
      </c>
      <c r="H2" s="312"/>
      <c r="I2" s="312"/>
      <c r="J2" s="312"/>
      <c r="K2" s="312"/>
      <c r="L2" s="312"/>
      <c r="M2" s="312"/>
    </row>
    <row r="3" spans="1:74" x14ac:dyDescent="0.25">
      <c r="A3" t="s">
        <v>62</v>
      </c>
      <c r="D3" s="290">
        <f>YEAR(D1)-4</f>
        <v>2022</v>
      </c>
      <c r="G3" s="311"/>
      <c r="H3" s="7"/>
      <c r="I3" s="7"/>
      <c r="J3" s="7"/>
      <c r="K3" s="7"/>
      <c r="L3" s="7"/>
      <c r="M3" s="7"/>
    </row>
    <row r="4" spans="1:74" x14ac:dyDescent="0.25">
      <c r="D4" s="109"/>
    </row>
    <row r="5" spans="1:74" x14ac:dyDescent="0.25">
      <c r="A5" t="s">
        <v>555</v>
      </c>
      <c r="D5" s="109">
        <f>+D3*100+1</f>
        <v>202201</v>
      </c>
    </row>
    <row r="7" spans="1:74" x14ac:dyDescent="0.25">
      <c r="A7" t="s">
        <v>557</v>
      </c>
      <c r="D7" s="109">
        <f>IF(MONTH(D1)&gt;1,100*YEAR(D1)+MONTH(D1)-1,100*(YEAR(D1)-1)+12)</f>
        <v>202608</v>
      </c>
    </row>
    <row r="9" spans="1:74" x14ac:dyDescent="0.25">
      <c r="A9" t="s">
        <v>807</v>
      </c>
      <c r="D9" s="992">
        <v>46268.65896990741</v>
      </c>
      <c r="E9" s="992"/>
    </row>
    <row r="10" spans="1:74" s="117" customFormat="1" x14ac:dyDescent="0.25">
      <c r="A10" s="117" t="s">
        <v>137</v>
      </c>
    </row>
    <row r="11" spans="1:74" s="7" customFormat="1" ht="10.199999999999999" x14ac:dyDescent="0.2">
      <c r="A11" s="20"/>
      <c r="B11" s="21" t="s">
        <v>440</v>
      </c>
      <c r="C11" s="18">
        <f>+D5</f>
        <v>202201</v>
      </c>
      <c r="D11" s="22">
        <f>C11+1</f>
        <v>202202</v>
      </c>
      <c r="E11" s="22">
        <f>D11+1</f>
        <v>202203</v>
      </c>
      <c r="F11" s="23">
        <f>E11+1</f>
        <v>202204</v>
      </c>
      <c r="G11" s="23">
        <f t="shared" ref="G11:BR11" si="0">F11+1</f>
        <v>202205</v>
      </c>
      <c r="H11" s="23">
        <f t="shared" si="0"/>
        <v>202206</v>
      </c>
      <c r="I11" s="23">
        <f t="shared" si="0"/>
        <v>202207</v>
      </c>
      <c r="J11" s="23">
        <f t="shared" si="0"/>
        <v>202208</v>
      </c>
      <c r="K11" s="23">
        <f t="shared" si="0"/>
        <v>202209</v>
      </c>
      <c r="L11" s="23">
        <f t="shared" si="0"/>
        <v>202210</v>
      </c>
      <c r="M11" s="23">
        <f t="shared" si="0"/>
        <v>202211</v>
      </c>
      <c r="N11" s="23">
        <f t="shared" si="0"/>
        <v>202212</v>
      </c>
      <c r="O11" s="23">
        <f>+C11+100</f>
        <v>202301</v>
      </c>
      <c r="P11" s="23">
        <f t="shared" si="0"/>
        <v>202302</v>
      </c>
      <c r="Q11" s="23">
        <f t="shared" si="0"/>
        <v>202303</v>
      </c>
      <c r="R11" s="23">
        <f t="shared" si="0"/>
        <v>202304</v>
      </c>
      <c r="S11" s="23">
        <f t="shared" si="0"/>
        <v>202305</v>
      </c>
      <c r="T11" s="23">
        <f t="shared" si="0"/>
        <v>202306</v>
      </c>
      <c r="U11" s="23">
        <f t="shared" si="0"/>
        <v>202307</v>
      </c>
      <c r="V11" s="23">
        <f t="shared" si="0"/>
        <v>202308</v>
      </c>
      <c r="W11" s="23">
        <f t="shared" si="0"/>
        <v>202309</v>
      </c>
      <c r="X11" s="23">
        <f t="shared" si="0"/>
        <v>202310</v>
      </c>
      <c r="Y11" s="23">
        <f t="shared" si="0"/>
        <v>202311</v>
      </c>
      <c r="Z11" s="23">
        <f t="shared" si="0"/>
        <v>202312</v>
      </c>
      <c r="AA11" s="23">
        <f>+O11+100</f>
        <v>202401</v>
      </c>
      <c r="AB11" s="23">
        <f t="shared" si="0"/>
        <v>202402</v>
      </c>
      <c r="AC11" s="23">
        <f t="shared" si="0"/>
        <v>202403</v>
      </c>
      <c r="AD11" s="23">
        <f t="shared" si="0"/>
        <v>202404</v>
      </c>
      <c r="AE11" s="23">
        <f t="shared" si="0"/>
        <v>202405</v>
      </c>
      <c r="AF11" s="23">
        <f t="shared" si="0"/>
        <v>202406</v>
      </c>
      <c r="AG11" s="23">
        <f t="shared" si="0"/>
        <v>202407</v>
      </c>
      <c r="AH11" s="23">
        <f t="shared" si="0"/>
        <v>202408</v>
      </c>
      <c r="AI11" s="23">
        <f t="shared" si="0"/>
        <v>202409</v>
      </c>
      <c r="AJ11" s="23">
        <f t="shared" si="0"/>
        <v>202410</v>
      </c>
      <c r="AK11" s="23">
        <f t="shared" si="0"/>
        <v>202411</v>
      </c>
      <c r="AL11" s="23">
        <f t="shared" si="0"/>
        <v>202412</v>
      </c>
      <c r="AM11" s="23">
        <f>+AA11+100</f>
        <v>202501</v>
      </c>
      <c r="AN11" s="23">
        <f t="shared" si="0"/>
        <v>202502</v>
      </c>
      <c r="AO11" s="23">
        <f t="shared" si="0"/>
        <v>202503</v>
      </c>
      <c r="AP11" s="23">
        <f t="shared" si="0"/>
        <v>202504</v>
      </c>
      <c r="AQ11" s="23">
        <f t="shared" si="0"/>
        <v>202505</v>
      </c>
      <c r="AR11" s="23">
        <f t="shared" si="0"/>
        <v>202506</v>
      </c>
      <c r="AS11" s="23">
        <f t="shared" si="0"/>
        <v>202507</v>
      </c>
      <c r="AT11" s="23">
        <f t="shared" si="0"/>
        <v>202508</v>
      </c>
      <c r="AU11" s="23">
        <f t="shared" si="0"/>
        <v>202509</v>
      </c>
      <c r="AV11" s="23">
        <f t="shared" si="0"/>
        <v>202510</v>
      </c>
      <c r="AW11" s="23">
        <f t="shared" si="0"/>
        <v>202511</v>
      </c>
      <c r="AX11" s="23">
        <f t="shared" si="0"/>
        <v>202512</v>
      </c>
      <c r="AY11" s="23">
        <f>+AM11+100</f>
        <v>202601</v>
      </c>
      <c r="AZ11" s="23">
        <f t="shared" si="0"/>
        <v>202602</v>
      </c>
      <c r="BA11" s="23">
        <f t="shared" si="0"/>
        <v>202603</v>
      </c>
      <c r="BB11" s="23">
        <f t="shared" si="0"/>
        <v>202604</v>
      </c>
      <c r="BC11" s="23">
        <f t="shared" si="0"/>
        <v>202605</v>
      </c>
      <c r="BD11" s="23">
        <f t="shared" si="0"/>
        <v>202606</v>
      </c>
      <c r="BE11" s="23">
        <f t="shared" si="0"/>
        <v>202607</v>
      </c>
      <c r="BF11" s="23">
        <f t="shared" si="0"/>
        <v>202608</v>
      </c>
      <c r="BG11" s="23">
        <f t="shared" si="0"/>
        <v>202609</v>
      </c>
      <c r="BH11" s="23">
        <f t="shared" si="0"/>
        <v>202610</v>
      </c>
      <c r="BI11" s="23">
        <f t="shared" si="0"/>
        <v>202611</v>
      </c>
      <c r="BJ11" s="23">
        <f t="shared" si="0"/>
        <v>202612</v>
      </c>
      <c r="BK11" s="23">
        <f>+AY11+100</f>
        <v>202701</v>
      </c>
      <c r="BL11" s="23">
        <f t="shared" si="0"/>
        <v>202702</v>
      </c>
      <c r="BM11" s="23">
        <f t="shared" si="0"/>
        <v>202703</v>
      </c>
      <c r="BN11" s="23">
        <f t="shared" si="0"/>
        <v>202704</v>
      </c>
      <c r="BO11" s="23">
        <f t="shared" si="0"/>
        <v>202705</v>
      </c>
      <c r="BP11" s="23">
        <f t="shared" si="0"/>
        <v>202706</v>
      </c>
      <c r="BQ11" s="23">
        <f t="shared" si="0"/>
        <v>202707</v>
      </c>
      <c r="BR11" s="23">
        <f t="shared" si="0"/>
        <v>202708</v>
      </c>
      <c r="BS11" s="23">
        <f>BR11+1</f>
        <v>202709</v>
      </c>
      <c r="BT11" s="23">
        <f>BS11+1</f>
        <v>202710</v>
      </c>
      <c r="BU11" s="23">
        <f>BT11+1</f>
        <v>202711</v>
      </c>
      <c r="BV11" s="23">
        <f>BU11+1</f>
        <v>202712</v>
      </c>
    </row>
    <row r="12" spans="1:74" s="7" customFormat="1" ht="10.199999999999999" x14ac:dyDescent="0.2">
      <c r="A12" s="20"/>
      <c r="B12" s="24" t="s">
        <v>140</v>
      </c>
      <c r="C12" s="25">
        <v>337</v>
      </c>
      <c r="D12" s="25">
        <v>338</v>
      </c>
      <c r="E12" s="25">
        <v>339</v>
      </c>
      <c r="F12" s="25">
        <v>340</v>
      </c>
      <c r="G12" s="25">
        <v>341</v>
      </c>
      <c r="H12" s="25">
        <v>342</v>
      </c>
      <c r="I12" s="25">
        <v>343</v>
      </c>
      <c r="J12" s="25">
        <v>344</v>
      </c>
      <c r="K12" s="25">
        <v>345</v>
      </c>
      <c r="L12" s="25">
        <v>346</v>
      </c>
      <c r="M12" s="25">
        <v>347</v>
      </c>
      <c r="N12" s="25">
        <v>348</v>
      </c>
      <c r="O12" s="25">
        <v>349</v>
      </c>
      <c r="P12" s="25">
        <v>350</v>
      </c>
      <c r="Q12" s="25">
        <v>351</v>
      </c>
      <c r="R12" s="25">
        <v>352</v>
      </c>
      <c r="S12" s="25">
        <v>353</v>
      </c>
      <c r="T12" s="25">
        <v>354</v>
      </c>
      <c r="U12" s="25">
        <v>355</v>
      </c>
      <c r="V12" s="25">
        <v>356</v>
      </c>
      <c r="W12" s="25">
        <v>357</v>
      </c>
      <c r="X12" s="25">
        <v>358</v>
      </c>
      <c r="Y12" s="25">
        <v>359</v>
      </c>
      <c r="Z12" s="25">
        <v>360</v>
      </c>
      <c r="AA12" s="25">
        <v>361</v>
      </c>
      <c r="AB12" s="25">
        <v>362</v>
      </c>
      <c r="AC12" s="25">
        <v>363</v>
      </c>
      <c r="AD12" s="25">
        <v>364</v>
      </c>
      <c r="AE12" s="25">
        <v>365</v>
      </c>
      <c r="AF12" s="25">
        <v>366</v>
      </c>
      <c r="AG12" s="25">
        <v>367</v>
      </c>
      <c r="AH12" s="25">
        <v>368</v>
      </c>
      <c r="AI12" s="25">
        <v>369</v>
      </c>
      <c r="AJ12" s="25">
        <v>370</v>
      </c>
      <c r="AK12" s="25">
        <v>371</v>
      </c>
      <c r="AL12" s="25">
        <v>372</v>
      </c>
      <c r="AM12" s="25">
        <v>373</v>
      </c>
      <c r="AN12" s="25">
        <v>374</v>
      </c>
      <c r="AO12" s="25">
        <v>375</v>
      </c>
      <c r="AP12" s="25">
        <v>376</v>
      </c>
      <c r="AQ12" s="25">
        <v>377</v>
      </c>
      <c r="AR12" s="25">
        <v>378</v>
      </c>
      <c r="AS12" s="25">
        <v>379</v>
      </c>
      <c r="AT12" s="25">
        <v>380</v>
      </c>
      <c r="AU12" s="25">
        <v>381</v>
      </c>
      <c r="AV12" s="25">
        <v>382</v>
      </c>
      <c r="AW12" s="25">
        <v>383</v>
      </c>
      <c r="AX12" s="25">
        <v>384</v>
      </c>
      <c r="AY12" s="25">
        <v>385</v>
      </c>
      <c r="AZ12" s="25">
        <v>386</v>
      </c>
      <c r="BA12" s="25">
        <v>387</v>
      </c>
      <c r="BB12" s="25">
        <v>388</v>
      </c>
      <c r="BC12" s="25">
        <v>389</v>
      </c>
      <c r="BD12" s="25">
        <v>390</v>
      </c>
      <c r="BE12" s="25">
        <v>391</v>
      </c>
      <c r="BF12" s="25">
        <v>392</v>
      </c>
      <c r="BG12" s="25">
        <v>393</v>
      </c>
      <c r="BH12" s="25">
        <v>394</v>
      </c>
      <c r="BI12" s="25">
        <v>395</v>
      </c>
      <c r="BJ12" s="25">
        <v>396</v>
      </c>
      <c r="BK12" s="25">
        <v>397</v>
      </c>
      <c r="BL12" s="25">
        <v>398</v>
      </c>
      <c r="BM12" s="25">
        <v>399</v>
      </c>
      <c r="BN12" s="25">
        <v>400</v>
      </c>
      <c r="BO12" s="25">
        <v>401</v>
      </c>
      <c r="BP12" s="25">
        <v>402</v>
      </c>
      <c r="BQ12" s="25">
        <v>403</v>
      </c>
      <c r="BR12" s="25">
        <v>404</v>
      </c>
      <c r="BS12" s="25">
        <v>405</v>
      </c>
      <c r="BT12" s="25">
        <v>406</v>
      </c>
      <c r="BU12" s="25">
        <v>407</v>
      </c>
      <c r="BV12" s="25">
        <v>408</v>
      </c>
    </row>
    <row r="13" spans="1:74" s="117" customFormat="1" x14ac:dyDescent="0.25">
      <c r="B13" s="24" t="s">
        <v>556</v>
      </c>
      <c r="C13" s="25">
        <f>IF(C11&lt;=$D$7,1,0)</f>
        <v>1</v>
      </c>
      <c r="D13" s="25">
        <f t="shared" ref="D13:BO13" si="1">IF(D11&lt;=$D$7,1,0)</f>
        <v>1</v>
      </c>
      <c r="E13" s="25">
        <f t="shared" si="1"/>
        <v>1</v>
      </c>
      <c r="F13" s="25">
        <f t="shared" si="1"/>
        <v>1</v>
      </c>
      <c r="G13" s="25">
        <f t="shared" si="1"/>
        <v>1</v>
      </c>
      <c r="H13" s="25">
        <f t="shared" si="1"/>
        <v>1</v>
      </c>
      <c r="I13" s="25">
        <f t="shared" si="1"/>
        <v>1</v>
      </c>
      <c r="J13" s="25">
        <f t="shared" si="1"/>
        <v>1</v>
      </c>
      <c r="K13" s="25">
        <f t="shared" si="1"/>
        <v>1</v>
      </c>
      <c r="L13" s="25">
        <f t="shared" si="1"/>
        <v>1</v>
      </c>
      <c r="M13" s="25">
        <f t="shared" si="1"/>
        <v>1</v>
      </c>
      <c r="N13" s="25">
        <f t="shared" si="1"/>
        <v>1</v>
      </c>
      <c r="O13" s="25">
        <f t="shared" si="1"/>
        <v>1</v>
      </c>
      <c r="P13" s="25">
        <f t="shared" si="1"/>
        <v>1</v>
      </c>
      <c r="Q13" s="25">
        <f t="shared" si="1"/>
        <v>1</v>
      </c>
      <c r="R13" s="25">
        <f t="shared" si="1"/>
        <v>1</v>
      </c>
      <c r="S13" s="25">
        <f t="shared" si="1"/>
        <v>1</v>
      </c>
      <c r="T13" s="25">
        <f t="shared" si="1"/>
        <v>1</v>
      </c>
      <c r="U13" s="25">
        <f t="shared" si="1"/>
        <v>1</v>
      </c>
      <c r="V13" s="25">
        <f t="shared" si="1"/>
        <v>1</v>
      </c>
      <c r="W13" s="25">
        <f t="shared" si="1"/>
        <v>1</v>
      </c>
      <c r="X13" s="25">
        <f t="shared" si="1"/>
        <v>1</v>
      </c>
      <c r="Y13" s="25">
        <f t="shared" si="1"/>
        <v>1</v>
      </c>
      <c r="Z13" s="25">
        <f t="shared" si="1"/>
        <v>1</v>
      </c>
      <c r="AA13" s="25">
        <f t="shared" si="1"/>
        <v>1</v>
      </c>
      <c r="AB13" s="25">
        <f t="shared" si="1"/>
        <v>1</v>
      </c>
      <c r="AC13" s="25">
        <f t="shared" si="1"/>
        <v>1</v>
      </c>
      <c r="AD13" s="25">
        <f t="shared" si="1"/>
        <v>1</v>
      </c>
      <c r="AE13" s="25">
        <f t="shared" si="1"/>
        <v>1</v>
      </c>
      <c r="AF13" s="25">
        <f t="shared" si="1"/>
        <v>1</v>
      </c>
      <c r="AG13" s="25">
        <f t="shared" si="1"/>
        <v>1</v>
      </c>
      <c r="AH13" s="25">
        <f t="shared" si="1"/>
        <v>1</v>
      </c>
      <c r="AI13" s="25">
        <f t="shared" si="1"/>
        <v>1</v>
      </c>
      <c r="AJ13" s="25">
        <f t="shared" si="1"/>
        <v>1</v>
      </c>
      <c r="AK13" s="25">
        <f t="shared" si="1"/>
        <v>1</v>
      </c>
      <c r="AL13" s="25">
        <f t="shared" si="1"/>
        <v>1</v>
      </c>
      <c r="AM13" s="25">
        <f t="shared" si="1"/>
        <v>1</v>
      </c>
      <c r="AN13" s="25">
        <f t="shared" si="1"/>
        <v>1</v>
      </c>
      <c r="AO13" s="25">
        <f t="shared" si="1"/>
        <v>1</v>
      </c>
      <c r="AP13" s="25">
        <f t="shared" si="1"/>
        <v>1</v>
      </c>
      <c r="AQ13" s="25">
        <f t="shared" si="1"/>
        <v>1</v>
      </c>
      <c r="AR13" s="25">
        <f t="shared" si="1"/>
        <v>1</v>
      </c>
      <c r="AS13" s="25">
        <f t="shared" si="1"/>
        <v>1</v>
      </c>
      <c r="AT13" s="25">
        <f t="shared" si="1"/>
        <v>1</v>
      </c>
      <c r="AU13" s="25">
        <f t="shared" si="1"/>
        <v>1</v>
      </c>
      <c r="AV13" s="25">
        <f t="shared" si="1"/>
        <v>1</v>
      </c>
      <c r="AW13" s="25">
        <f t="shared" si="1"/>
        <v>1</v>
      </c>
      <c r="AX13" s="25">
        <f t="shared" si="1"/>
        <v>1</v>
      </c>
      <c r="AY13" s="25">
        <f t="shared" si="1"/>
        <v>1</v>
      </c>
      <c r="AZ13" s="25">
        <f t="shared" si="1"/>
        <v>1</v>
      </c>
      <c r="BA13" s="25">
        <f t="shared" si="1"/>
        <v>1</v>
      </c>
      <c r="BB13" s="25">
        <f t="shared" si="1"/>
        <v>1</v>
      </c>
      <c r="BC13" s="25">
        <f t="shared" si="1"/>
        <v>1</v>
      </c>
      <c r="BD13" s="25">
        <f t="shared" si="1"/>
        <v>1</v>
      </c>
      <c r="BE13" s="25">
        <f t="shared" si="1"/>
        <v>1</v>
      </c>
      <c r="BF13" s="25">
        <f t="shared" si="1"/>
        <v>1</v>
      </c>
      <c r="BG13" s="25">
        <f t="shared" si="1"/>
        <v>0</v>
      </c>
      <c r="BH13" s="25">
        <f t="shared" si="1"/>
        <v>0</v>
      </c>
      <c r="BI13" s="25">
        <f t="shared" si="1"/>
        <v>0</v>
      </c>
      <c r="BJ13" s="25">
        <f t="shared" si="1"/>
        <v>0</v>
      </c>
      <c r="BK13" s="25">
        <f t="shared" si="1"/>
        <v>0</v>
      </c>
      <c r="BL13" s="25">
        <f t="shared" si="1"/>
        <v>0</v>
      </c>
      <c r="BM13" s="25">
        <f t="shared" si="1"/>
        <v>0</v>
      </c>
      <c r="BN13" s="25">
        <f t="shared" si="1"/>
        <v>0</v>
      </c>
      <c r="BO13" s="25">
        <f t="shared" si="1"/>
        <v>0</v>
      </c>
      <c r="BP13" s="25">
        <f t="shared" ref="BP13:BV13" si="2">IF(BP11&lt;=$D$7,1,0)</f>
        <v>0</v>
      </c>
      <c r="BQ13" s="25">
        <f t="shared" si="2"/>
        <v>0</v>
      </c>
      <c r="BR13" s="25">
        <f t="shared" si="2"/>
        <v>0</v>
      </c>
      <c r="BS13" s="25">
        <f t="shared" si="2"/>
        <v>0</v>
      </c>
      <c r="BT13" s="25">
        <f t="shared" si="2"/>
        <v>0</v>
      </c>
      <c r="BU13" s="25">
        <f t="shared" si="2"/>
        <v>0</v>
      </c>
      <c r="BV13" s="25">
        <f t="shared" si="2"/>
        <v>0</v>
      </c>
    </row>
  </sheetData>
  <mergeCells count="3">
    <mergeCell ref="D9:E9"/>
    <mergeCell ref="D2:F2"/>
    <mergeCell ref="D1:F1"/>
  </mergeCells>
  <phoneticPr fontId="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7">
    <pageSetUpPr fitToPage="1"/>
  </sheetPr>
  <dimension ref="A1:BV145"/>
  <sheetViews>
    <sheetView showGridLines="0" zoomScaleNormal="100" workbookViewId="0">
      <pane xSplit="2" ySplit="4" topLeftCell="AU7"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4.5546875" style="24" customWidth="1"/>
    <col min="2" max="2" width="44.5546875" style="24" customWidth="1"/>
    <col min="3" max="50" width="6.5546875" style="24" customWidth="1"/>
    <col min="51" max="55" width="6.5546875" style="644" customWidth="1"/>
    <col min="56" max="58" width="6.5546875" style="642" customWidth="1"/>
    <col min="59" max="61" width="6.5546875" style="644" customWidth="1"/>
    <col min="62" max="62" width="6.5546875" style="149" customWidth="1"/>
    <col min="63" max="74" width="6.5546875" style="24" customWidth="1"/>
    <col min="75" max="16384" width="9.5546875" style="24"/>
  </cols>
  <sheetData>
    <row r="1" spans="1:74" ht="13.35" customHeight="1" x14ac:dyDescent="0.25">
      <c r="A1" s="987" t="s">
        <v>477</v>
      </c>
      <c r="B1" s="1048" t="s">
        <v>885</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49"/>
      <c r="AC1" s="1049"/>
      <c r="AD1" s="1049"/>
      <c r="AE1" s="1049"/>
      <c r="AF1" s="1049"/>
      <c r="AG1" s="1049"/>
      <c r="AH1" s="1049"/>
      <c r="AI1" s="1049"/>
      <c r="AJ1" s="1049"/>
      <c r="AK1" s="1049"/>
      <c r="AL1" s="1049"/>
    </row>
    <row r="2" spans="1:74"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9"/>
      <c r="B5" s="31" t="s">
        <v>455</v>
      </c>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889"/>
      <c r="BA5" s="889"/>
      <c r="BB5" s="889"/>
      <c r="BC5" s="889"/>
      <c r="BD5" s="954"/>
      <c r="BE5" s="954"/>
      <c r="BF5" s="954"/>
      <c r="BG5" s="856"/>
      <c r="BH5" s="558"/>
      <c r="BI5" s="558"/>
      <c r="BJ5" s="558"/>
      <c r="BK5" s="558"/>
      <c r="BL5" s="558"/>
      <c r="BM5" s="558"/>
      <c r="BN5" s="558"/>
      <c r="BO5" s="558"/>
      <c r="BP5" s="558"/>
      <c r="BQ5" s="558"/>
      <c r="BR5" s="558"/>
      <c r="BS5" s="558"/>
      <c r="BT5" s="558"/>
      <c r="BU5" s="558"/>
      <c r="BV5" s="558"/>
    </row>
    <row r="6" spans="1:74" s="273" customFormat="1" ht="11.1" customHeight="1" x14ac:dyDescent="0.2">
      <c r="A6" s="543" t="s">
        <v>231</v>
      </c>
      <c r="B6" s="544" t="s">
        <v>1070</v>
      </c>
      <c r="C6" s="102">
        <v>11.450569</v>
      </c>
      <c r="D6" s="102">
        <v>11.465123999999999</v>
      </c>
      <c r="E6" s="102">
        <v>11.888377999999999</v>
      </c>
      <c r="F6" s="102">
        <v>11.82958</v>
      </c>
      <c r="G6" s="102">
        <v>11.757607</v>
      </c>
      <c r="H6" s="102">
        <v>11.919069</v>
      </c>
      <c r="I6" s="102">
        <v>12.008948</v>
      </c>
      <c r="J6" s="102">
        <v>12.134452</v>
      </c>
      <c r="K6" s="102">
        <v>12.429211</v>
      </c>
      <c r="L6" s="102">
        <v>12.441943</v>
      </c>
      <c r="M6" s="102">
        <v>12.493145</v>
      </c>
      <c r="N6" s="102">
        <v>12.201518</v>
      </c>
      <c r="O6" s="102">
        <v>12.640105</v>
      </c>
      <c r="P6" s="102">
        <v>12.620922999999999</v>
      </c>
      <c r="Q6" s="102">
        <v>12.867153999999999</v>
      </c>
      <c r="R6" s="102">
        <v>12.734163000000001</v>
      </c>
      <c r="S6" s="102">
        <v>12.73226</v>
      </c>
      <c r="T6" s="102">
        <v>12.787032999999999</v>
      </c>
      <c r="U6" s="102">
        <v>12.912464</v>
      </c>
      <c r="V6" s="102">
        <v>12.999148999999999</v>
      </c>
      <c r="W6" s="102">
        <v>13.17794</v>
      </c>
      <c r="X6" s="102">
        <v>13.213355</v>
      </c>
      <c r="Y6" s="102">
        <v>13.315652999999999</v>
      </c>
      <c r="Z6" s="102">
        <v>13.29698</v>
      </c>
      <c r="AA6" s="102">
        <v>12.550957</v>
      </c>
      <c r="AB6" s="102">
        <v>13.165798000000001</v>
      </c>
      <c r="AC6" s="102">
        <v>13.195932000000001</v>
      </c>
      <c r="AD6" s="102">
        <v>13.317164</v>
      </c>
      <c r="AE6" s="102">
        <v>13.252791999999999</v>
      </c>
      <c r="AF6" s="102">
        <v>13.242561</v>
      </c>
      <c r="AG6" s="102">
        <v>13.229061</v>
      </c>
      <c r="AH6" s="102">
        <v>13.415734</v>
      </c>
      <c r="AI6" s="102">
        <v>13.228142</v>
      </c>
      <c r="AJ6" s="102">
        <v>13.58273</v>
      </c>
      <c r="AK6" s="102">
        <v>13.490921999999999</v>
      </c>
      <c r="AL6" s="102">
        <v>13.530359000000001</v>
      </c>
      <c r="AM6" s="102">
        <v>13.166617</v>
      </c>
      <c r="AN6" s="102">
        <v>13.269042000000001</v>
      </c>
      <c r="AO6" s="102">
        <v>13.526669</v>
      </c>
      <c r="AP6" s="102">
        <v>13.557859000000001</v>
      </c>
      <c r="AQ6" s="102">
        <v>13.535254999999999</v>
      </c>
      <c r="AR6" s="102">
        <v>13.656373</v>
      </c>
      <c r="AS6" s="102">
        <v>13.724</v>
      </c>
      <c r="AT6" s="102">
        <v>13.834921</v>
      </c>
      <c r="AU6" s="102">
        <v>13.916611</v>
      </c>
      <c r="AV6" s="102">
        <v>13.994840999999999</v>
      </c>
      <c r="AW6" s="102">
        <v>13.92661</v>
      </c>
      <c r="AX6" s="102">
        <v>13.809601000000001</v>
      </c>
      <c r="AY6" s="102">
        <v>13.304874999999999</v>
      </c>
      <c r="AZ6" s="890">
        <v>13.710508000000001</v>
      </c>
      <c r="BA6" s="890">
        <v>13.725603</v>
      </c>
      <c r="BB6" s="890">
        <v>13.981377</v>
      </c>
      <c r="BC6" s="890">
        <v>13.755334</v>
      </c>
      <c r="BD6" s="890">
        <v>13.79194</v>
      </c>
      <c r="BE6" s="890">
        <v>13.810519806</v>
      </c>
      <c r="BF6" s="890">
        <v>13.880712347999999</v>
      </c>
      <c r="BG6" s="559">
        <v>13.95828</v>
      </c>
      <c r="BH6" s="559">
        <v>13.94988</v>
      </c>
      <c r="BI6" s="559">
        <v>14.03148</v>
      </c>
      <c r="BJ6" s="559">
        <v>14.07436</v>
      </c>
      <c r="BK6" s="559">
        <v>14.03772</v>
      </c>
      <c r="BL6" s="559">
        <v>14.130570000000001</v>
      </c>
      <c r="BM6" s="559">
        <v>14.191229999999999</v>
      </c>
      <c r="BN6" s="559">
        <v>14.23278</v>
      </c>
      <c r="BO6" s="559">
        <v>14.279030000000001</v>
      </c>
      <c r="BP6" s="559">
        <v>14.3093</v>
      </c>
      <c r="BQ6" s="559">
        <v>14.29865</v>
      </c>
      <c r="BR6" s="559">
        <v>14.307119999999999</v>
      </c>
      <c r="BS6" s="559">
        <v>14.20566</v>
      </c>
      <c r="BT6" s="559">
        <v>14.295590000000001</v>
      </c>
      <c r="BU6" s="559">
        <v>14.417389999999999</v>
      </c>
      <c r="BV6" s="559">
        <v>14.46082</v>
      </c>
    </row>
    <row r="7" spans="1:74" ht="11.1" customHeight="1" x14ac:dyDescent="0.2">
      <c r="A7" s="269" t="s">
        <v>232</v>
      </c>
      <c r="B7" s="545" t="s">
        <v>1071</v>
      </c>
      <c r="C7" s="341">
        <v>0.44978899999999999</v>
      </c>
      <c r="D7" s="341">
        <v>0.45063900000000001</v>
      </c>
      <c r="E7" s="341">
        <v>0.43985299999999999</v>
      </c>
      <c r="F7" s="341">
        <v>0.441523</v>
      </c>
      <c r="G7" s="341">
        <v>0.44727099999999997</v>
      </c>
      <c r="H7" s="341">
        <v>0.41863099999999998</v>
      </c>
      <c r="I7" s="341">
        <v>0.43156699999999998</v>
      </c>
      <c r="J7" s="341">
        <v>0.41315099999999999</v>
      </c>
      <c r="K7" s="341">
        <v>0.43018099999999998</v>
      </c>
      <c r="L7" s="341">
        <v>0.43493100000000001</v>
      </c>
      <c r="M7" s="341">
        <v>0.44467699999999999</v>
      </c>
      <c r="N7" s="341">
        <v>0.44663199999999997</v>
      </c>
      <c r="O7" s="341">
        <v>0.44840600000000003</v>
      </c>
      <c r="P7" s="341">
        <v>0.44623099999999999</v>
      </c>
      <c r="Q7" s="341">
        <v>0.43522100000000002</v>
      </c>
      <c r="R7" s="341">
        <v>0.43446699999999999</v>
      </c>
      <c r="S7" s="341">
        <v>0.43016599999999999</v>
      </c>
      <c r="T7" s="341">
        <v>0.42319000000000001</v>
      </c>
      <c r="U7" s="341">
        <v>0.39722000000000002</v>
      </c>
      <c r="V7" s="341">
        <v>0.39592500000000003</v>
      </c>
      <c r="W7" s="341">
        <v>0.415715</v>
      </c>
      <c r="X7" s="341">
        <v>0.42596800000000001</v>
      </c>
      <c r="Y7" s="341">
        <v>0.42787500000000001</v>
      </c>
      <c r="Z7" s="341">
        <v>0.43298599999999998</v>
      </c>
      <c r="AA7" s="341">
        <v>0.42794500000000002</v>
      </c>
      <c r="AB7" s="341">
        <v>0.43326100000000001</v>
      </c>
      <c r="AC7" s="341">
        <v>0.43437199999999998</v>
      </c>
      <c r="AD7" s="341">
        <v>0.43069600000000002</v>
      </c>
      <c r="AE7" s="341">
        <v>0.417431</v>
      </c>
      <c r="AF7" s="341">
        <v>0.40057999999999999</v>
      </c>
      <c r="AG7" s="341">
        <v>0.408277</v>
      </c>
      <c r="AH7" s="341">
        <v>0.39613300000000001</v>
      </c>
      <c r="AI7" s="341">
        <v>0.40866999999999998</v>
      </c>
      <c r="AJ7" s="341">
        <v>0.42830200000000002</v>
      </c>
      <c r="AK7" s="341">
        <v>0.43912099999999998</v>
      </c>
      <c r="AL7" s="341">
        <v>0.43429899999999999</v>
      </c>
      <c r="AM7" s="341">
        <v>0.44050499999999998</v>
      </c>
      <c r="AN7" s="341">
        <v>0.438384</v>
      </c>
      <c r="AO7" s="341">
        <v>0.43650600000000001</v>
      </c>
      <c r="AP7" s="341">
        <v>0.43561299999999997</v>
      </c>
      <c r="AQ7" s="341">
        <v>0.43492500000000001</v>
      </c>
      <c r="AR7" s="341">
        <v>0.42339500000000002</v>
      </c>
      <c r="AS7" s="341">
        <v>0.35808099999999998</v>
      </c>
      <c r="AT7" s="341">
        <v>0.38745800000000002</v>
      </c>
      <c r="AU7" s="341">
        <v>0.41930600000000001</v>
      </c>
      <c r="AV7" s="341">
        <v>0.42880800000000002</v>
      </c>
      <c r="AW7" s="341">
        <v>0.42955399999999999</v>
      </c>
      <c r="AX7" s="341">
        <v>0.433784</v>
      </c>
      <c r="AY7" s="341">
        <v>0.42809599999999998</v>
      </c>
      <c r="AZ7" s="871">
        <v>0.415634</v>
      </c>
      <c r="BA7" s="871">
        <v>0.418101</v>
      </c>
      <c r="BB7" s="871">
        <v>0.42192800000000003</v>
      </c>
      <c r="BC7" s="871">
        <v>0.41550999999999999</v>
      </c>
      <c r="BD7" s="871">
        <v>0.41258400000000001</v>
      </c>
      <c r="BE7" s="871">
        <v>0.42099999999999999</v>
      </c>
      <c r="BF7" s="871">
        <v>0.42499999999999999</v>
      </c>
      <c r="BG7" s="352">
        <v>0.46899999999999997</v>
      </c>
      <c r="BH7" s="352">
        <v>0.50700000000000001</v>
      </c>
      <c r="BI7" s="352">
        <v>0.51900000000000002</v>
      </c>
      <c r="BJ7" s="352">
        <v>0.51700000000000002</v>
      </c>
      <c r="BK7" s="352">
        <v>0.52</v>
      </c>
      <c r="BL7" s="352">
        <v>0.50600000000000001</v>
      </c>
      <c r="BM7" s="352">
        <v>0.50600000000000001</v>
      </c>
      <c r="BN7" s="352">
        <v>0.502</v>
      </c>
      <c r="BO7" s="352">
        <v>0.505</v>
      </c>
      <c r="BP7" s="352">
        <v>0.50800000000000001</v>
      </c>
      <c r="BQ7" s="352">
        <v>0.46600000000000003</v>
      </c>
      <c r="BR7" s="352">
        <v>0.48099999999999998</v>
      </c>
      <c r="BS7" s="352">
        <v>0.49</v>
      </c>
      <c r="BT7" s="352">
        <v>0.51500000000000001</v>
      </c>
      <c r="BU7" s="352">
        <v>0.51700000000000002</v>
      </c>
      <c r="BV7" s="352">
        <v>0.51900000000000002</v>
      </c>
    </row>
    <row r="8" spans="1:74" ht="11.1" customHeight="1" x14ac:dyDescent="0.2">
      <c r="A8" s="269" t="s">
        <v>233</v>
      </c>
      <c r="B8" s="545" t="s">
        <v>1547</v>
      </c>
      <c r="C8" s="341">
        <v>1.684369</v>
      </c>
      <c r="D8" s="341">
        <v>1.6128199999999999</v>
      </c>
      <c r="E8" s="341">
        <v>1.6846140000000001</v>
      </c>
      <c r="F8" s="341">
        <v>1.7537210000000001</v>
      </c>
      <c r="G8" s="341">
        <v>1.6063499999999999</v>
      </c>
      <c r="H8" s="341">
        <v>1.7351289999999999</v>
      </c>
      <c r="I8" s="341">
        <v>1.72783</v>
      </c>
      <c r="J8" s="341">
        <v>1.7611479999999999</v>
      </c>
      <c r="K8" s="341">
        <v>1.8250219999999999</v>
      </c>
      <c r="L8" s="341">
        <v>1.7928269999999999</v>
      </c>
      <c r="M8" s="341">
        <v>1.7971790000000001</v>
      </c>
      <c r="N8" s="341">
        <v>1.788338</v>
      </c>
      <c r="O8" s="341">
        <v>1.9144490000000001</v>
      </c>
      <c r="P8" s="341">
        <v>1.8535539999999999</v>
      </c>
      <c r="Q8" s="341">
        <v>1.8768959999999999</v>
      </c>
      <c r="R8" s="341">
        <v>1.749533</v>
      </c>
      <c r="S8" s="341">
        <v>1.7207699999999999</v>
      </c>
      <c r="T8" s="341">
        <v>1.844633</v>
      </c>
      <c r="U8" s="341">
        <v>1.925478</v>
      </c>
      <c r="V8" s="341">
        <v>1.876298</v>
      </c>
      <c r="W8" s="341">
        <v>1.973946</v>
      </c>
      <c r="X8" s="341">
        <v>1.93459</v>
      </c>
      <c r="Y8" s="341">
        <v>1.8511</v>
      </c>
      <c r="Z8" s="341">
        <v>1.8458589999999999</v>
      </c>
      <c r="AA8" s="341">
        <v>1.754478</v>
      </c>
      <c r="AB8" s="341">
        <v>1.816098</v>
      </c>
      <c r="AC8" s="341">
        <v>1.8049809999999999</v>
      </c>
      <c r="AD8" s="341">
        <v>1.859686</v>
      </c>
      <c r="AE8" s="341">
        <v>1.80328</v>
      </c>
      <c r="AF8" s="341">
        <v>1.821051</v>
      </c>
      <c r="AG8" s="341">
        <v>1.833699</v>
      </c>
      <c r="AH8" s="341">
        <v>1.8437490000000001</v>
      </c>
      <c r="AI8" s="341">
        <v>1.610679</v>
      </c>
      <c r="AJ8" s="341">
        <v>1.8150809999999999</v>
      </c>
      <c r="AK8" s="341">
        <v>1.668256</v>
      </c>
      <c r="AL8" s="341">
        <v>1.872625</v>
      </c>
      <c r="AM8" s="341">
        <v>1.8075619999999999</v>
      </c>
      <c r="AN8" s="341">
        <v>1.774038</v>
      </c>
      <c r="AO8" s="341">
        <v>1.811456</v>
      </c>
      <c r="AP8" s="341">
        <v>1.8301099999999999</v>
      </c>
      <c r="AQ8" s="341">
        <v>1.843478</v>
      </c>
      <c r="AR8" s="341">
        <v>1.9409529999999999</v>
      </c>
      <c r="AS8" s="341">
        <v>1.9263399999999999</v>
      </c>
      <c r="AT8" s="341">
        <v>2.0245470000000001</v>
      </c>
      <c r="AU8" s="341">
        <v>2.054459</v>
      </c>
      <c r="AV8" s="341">
        <v>2.1334240000000002</v>
      </c>
      <c r="AW8" s="341">
        <v>2.0583089999999999</v>
      </c>
      <c r="AX8" s="341">
        <v>2.0873210000000002</v>
      </c>
      <c r="AY8" s="341">
        <v>2.0597699999999999</v>
      </c>
      <c r="AZ8" s="871">
        <v>1.984332</v>
      </c>
      <c r="BA8" s="871">
        <v>1.9898210000000001</v>
      </c>
      <c r="BB8" s="871">
        <v>2.1231710000000001</v>
      </c>
      <c r="BC8" s="871">
        <v>1.90971</v>
      </c>
      <c r="BD8" s="871">
        <v>1.9976050000000001</v>
      </c>
      <c r="BE8" s="871">
        <v>2.0089973730000001</v>
      </c>
      <c r="BF8" s="871">
        <v>2.028029944</v>
      </c>
      <c r="BG8" s="352">
        <v>2.004669818</v>
      </c>
      <c r="BH8" s="352">
        <v>1.943872963</v>
      </c>
      <c r="BI8" s="352">
        <v>1.9891085100000001</v>
      </c>
      <c r="BJ8" s="352">
        <v>1.9987772509999999</v>
      </c>
      <c r="BK8" s="352">
        <v>1.989286704</v>
      </c>
      <c r="BL8" s="352">
        <v>1.9824812439999999</v>
      </c>
      <c r="BM8" s="352">
        <v>1.973493682</v>
      </c>
      <c r="BN8" s="352">
        <v>1.963307412</v>
      </c>
      <c r="BO8" s="352">
        <v>1.951827567</v>
      </c>
      <c r="BP8" s="352">
        <v>1.927523586</v>
      </c>
      <c r="BQ8" s="352">
        <v>1.910701757</v>
      </c>
      <c r="BR8" s="352">
        <v>1.8599285210000001</v>
      </c>
      <c r="BS8" s="352">
        <v>1.709845694</v>
      </c>
      <c r="BT8" s="352">
        <v>1.7417119729999999</v>
      </c>
      <c r="BU8" s="352">
        <v>1.836840147</v>
      </c>
      <c r="BV8" s="352">
        <v>1.860746268</v>
      </c>
    </row>
    <row r="9" spans="1:74" ht="11.1" customHeight="1" x14ac:dyDescent="0.2">
      <c r="A9" s="269" t="s">
        <v>234</v>
      </c>
      <c r="B9" s="545" t="s">
        <v>1541</v>
      </c>
      <c r="C9" s="341">
        <v>9.3164110000000004</v>
      </c>
      <c r="D9" s="341">
        <v>9.4016649999999995</v>
      </c>
      <c r="E9" s="341">
        <v>9.7639110000000002</v>
      </c>
      <c r="F9" s="341">
        <v>9.6343359999999993</v>
      </c>
      <c r="G9" s="341">
        <v>9.7039860000000004</v>
      </c>
      <c r="H9" s="341">
        <v>9.7653090000000002</v>
      </c>
      <c r="I9" s="341">
        <v>9.8495509999999999</v>
      </c>
      <c r="J9" s="341">
        <v>9.960153</v>
      </c>
      <c r="K9" s="341">
        <v>10.174008000000001</v>
      </c>
      <c r="L9" s="341">
        <v>10.214185000000001</v>
      </c>
      <c r="M9" s="341">
        <v>10.251289</v>
      </c>
      <c r="N9" s="341">
        <v>9.9665479999999995</v>
      </c>
      <c r="O9" s="341">
        <v>10.27725</v>
      </c>
      <c r="P9" s="341">
        <v>10.321137999999999</v>
      </c>
      <c r="Q9" s="341">
        <v>10.555037</v>
      </c>
      <c r="R9" s="341">
        <v>10.550163</v>
      </c>
      <c r="S9" s="341">
        <v>10.581324</v>
      </c>
      <c r="T9" s="341">
        <v>10.519209999999999</v>
      </c>
      <c r="U9" s="341">
        <v>10.589765999999999</v>
      </c>
      <c r="V9" s="341">
        <v>10.726926000000001</v>
      </c>
      <c r="W9" s="341">
        <v>10.788278999999999</v>
      </c>
      <c r="X9" s="341">
        <v>10.852797000000001</v>
      </c>
      <c r="Y9" s="341">
        <v>11.036678</v>
      </c>
      <c r="Z9" s="341">
        <v>11.018134999999999</v>
      </c>
      <c r="AA9" s="341">
        <v>10.368534</v>
      </c>
      <c r="AB9" s="341">
        <v>10.916439</v>
      </c>
      <c r="AC9" s="341">
        <v>10.956579</v>
      </c>
      <c r="AD9" s="341">
        <v>11.026782000000001</v>
      </c>
      <c r="AE9" s="341">
        <v>11.032081</v>
      </c>
      <c r="AF9" s="341">
        <v>11.02093</v>
      </c>
      <c r="AG9" s="341">
        <v>10.987085</v>
      </c>
      <c r="AH9" s="341">
        <v>11.175852000000001</v>
      </c>
      <c r="AI9" s="341">
        <v>11.208793</v>
      </c>
      <c r="AJ9" s="341">
        <v>11.339347</v>
      </c>
      <c r="AK9" s="341">
        <v>11.383545</v>
      </c>
      <c r="AL9" s="341">
        <v>11.223435</v>
      </c>
      <c r="AM9" s="341">
        <v>10.91855</v>
      </c>
      <c r="AN9" s="341">
        <v>11.056620000000001</v>
      </c>
      <c r="AO9" s="341">
        <v>11.278707000000001</v>
      </c>
      <c r="AP9" s="341">
        <v>11.292135999999999</v>
      </c>
      <c r="AQ9" s="341">
        <v>11.256852</v>
      </c>
      <c r="AR9" s="341">
        <v>11.292025000000001</v>
      </c>
      <c r="AS9" s="341">
        <v>11.439579</v>
      </c>
      <c r="AT9" s="341">
        <v>11.422916000000001</v>
      </c>
      <c r="AU9" s="341">
        <v>11.442845999999999</v>
      </c>
      <c r="AV9" s="341">
        <v>11.432608999999999</v>
      </c>
      <c r="AW9" s="341">
        <v>11.438746999999999</v>
      </c>
      <c r="AX9" s="341">
        <v>11.288496</v>
      </c>
      <c r="AY9" s="341">
        <v>10.817009000000001</v>
      </c>
      <c r="AZ9" s="871">
        <v>11.310542</v>
      </c>
      <c r="BA9" s="871">
        <v>11.317681</v>
      </c>
      <c r="BB9" s="871">
        <v>11.436278</v>
      </c>
      <c r="BC9" s="871">
        <v>11.430114</v>
      </c>
      <c r="BD9" s="871">
        <v>11.381751</v>
      </c>
      <c r="BE9" s="871">
        <v>11.380522432999999</v>
      </c>
      <c r="BF9" s="871">
        <v>11.427682404</v>
      </c>
      <c r="BG9" s="352">
        <v>11.48461</v>
      </c>
      <c r="BH9" s="352">
        <v>11.49901</v>
      </c>
      <c r="BI9" s="352">
        <v>11.52337</v>
      </c>
      <c r="BJ9" s="352">
        <v>11.558579999999999</v>
      </c>
      <c r="BK9" s="352">
        <v>11.52843</v>
      </c>
      <c r="BL9" s="352">
        <v>11.64209</v>
      </c>
      <c r="BM9" s="352">
        <v>11.711729999999999</v>
      </c>
      <c r="BN9" s="352">
        <v>11.767469999999999</v>
      </c>
      <c r="BO9" s="352">
        <v>11.82221</v>
      </c>
      <c r="BP9" s="352">
        <v>11.87378</v>
      </c>
      <c r="BQ9" s="352">
        <v>11.921939999999999</v>
      </c>
      <c r="BR9" s="352">
        <v>11.966189999999999</v>
      </c>
      <c r="BS9" s="352">
        <v>12.00582</v>
      </c>
      <c r="BT9" s="352">
        <v>12.038880000000001</v>
      </c>
      <c r="BU9" s="352">
        <v>12.063549999999999</v>
      </c>
      <c r="BV9" s="352">
        <v>12.08107</v>
      </c>
    </row>
    <row r="10" spans="1:74" ht="11.1" customHeight="1" x14ac:dyDescent="0.2">
      <c r="A10" s="269" t="s">
        <v>1072</v>
      </c>
      <c r="B10" s="546" t="s">
        <v>1073</v>
      </c>
      <c r="C10" s="341">
        <v>0.104820708</v>
      </c>
      <c r="D10" s="341">
        <v>0.105359627</v>
      </c>
      <c r="E10" s="341">
        <v>0.110525201</v>
      </c>
      <c r="F10" s="341">
        <v>0.118417104</v>
      </c>
      <c r="G10" s="341">
        <v>0.115828048</v>
      </c>
      <c r="H10" s="341">
        <v>0.113321716</v>
      </c>
      <c r="I10" s="341">
        <v>0.116062924</v>
      </c>
      <c r="J10" s="341">
        <v>0.11362546499999999</v>
      </c>
      <c r="K10" s="341">
        <v>0.113468376</v>
      </c>
      <c r="L10" s="341">
        <v>0.121403935</v>
      </c>
      <c r="M10" s="341">
        <v>0.123897511</v>
      </c>
      <c r="N10" s="341">
        <v>0.122750601</v>
      </c>
      <c r="O10" s="341">
        <v>0.139096685</v>
      </c>
      <c r="P10" s="341">
        <v>0.14496086899999999</v>
      </c>
      <c r="Q10" s="341">
        <v>0.14242149300000001</v>
      </c>
      <c r="R10" s="341">
        <v>0.143484257</v>
      </c>
      <c r="S10" s="341">
        <v>0.14467891999999999</v>
      </c>
      <c r="T10" s="341">
        <v>0.14646589199999999</v>
      </c>
      <c r="U10" s="341">
        <v>0.13694542900000001</v>
      </c>
      <c r="V10" s="341">
        <v>0.13795542599999999</v>
      </c>
      <c r="W10" s="341">
        <v>0.13510991999999999</v>
      </c>
      <c r="X10" s="341">
        <v>0.15564155700000001</v>
      </c>
      <c r="Y10" s="341">
        <v>0.15333459499999999</v>
      </c>
      <c r="Z10" s="341">
        <v>0.146457168</v>
      </c>
      <c r="AA10" s="341">
        <v>0.140404534</v>
      </c>
      <c r="AB10" s="341">
        <v>0.136135431</v>
      </c>
      <c r="AC10" s="341">
        <v>0.13415233100000001</v>
      </c>
      <c r="AD10" s="341">
        <v>0.14657241100000001</v>
      </c>
      <c r="AE10" s="341">
        <v>0.14521564200000001</v>
      </c>
      <c r="AF10" s="341">
        <v>0.142373785</v>
      </c>
      <c r="AG10" s="341">
        <v>0.152296074</v>
      </c>
      <c r="AH10" s="341">
        <v>0.15049744400000001</v>
      </c>
      <c r="AI10" s="341">
        <v>0.148636459</v>
      </c>
      <c r="AJ10" s="341">
        <v>0.16544466899999999</v>
      </c>
      <c r="AK10" s="341">
        <v>0.16126590499999999</v>
      </c>
      <c r="AL10" s="341">
        <v>0.159121653</v>
      </c>
      <c r="AM10" s="341">
        <v>0.17031004199999999</v>
      </c>
      <c r="AN10" s="341">
        <v>0.17564100599999999</v>
      </c>
      <c r="AO10" s="341">
        <v>0.17199178200000001</v>
      </c>
      <c r="AP10" s="341">
        <v>0.18385645</v>
      </c>
      <c r="AQ10" s="341">
        <v>0.192007284</v>
      </c>
      <c r="AR10" s="341">
        <v>0.18726933700000001</v>
      </c>
      <c r="AS10" s="341">
        <v>0.19875274600000001</v>
      </c>
      <c r="AT10" s="341">
        <v>0.200320212</v>
      </c>
      <c r="AU10" s="341">
        <v>0.20406569199999999</v>
      </c>
      <c r="AV10" s="341">
        <v>0.194335112</v>
      </c>
      <c r="AW10" s="341">
        <v>0.18921326076</v>
      </c>
      <c r="AX10" s="341">
        <v>0.19371475355000001</v>
      </c>
      <c r="AY10" s="341">
        <v>0.17741917588</v>
      </c>
      <c r="AZ10" s="871">
        <v>0.19367256142</v>
      </c>
      <c r="BA10" s="871">
        <v>0.19457007199000001</v>
      </c>
      <c r="BB10" s="871">
        <v>0.19458972847</v>
      </c>
      <c r="BC10" s="871">
        <v>0.19728770399000001</v>
      </c>
      <c r="BD10" s="871">
        <v>0.21013594467999999</v>
      </c>
      <c r="BE10" s="871">
        <v>0.20234839800000001</v>
      </c>
      <c r="BF10" s="871">
        <v>0.20410304100000001</v>
      </c>
      <c r="BG10" s="352">
        <v>0.20511278799999999</v>
      </c>
      <c r="BH10" s="352">
        <v>0.205773975</v>
      </c>
      <c r="BI10" s="352">
        <v>0.20608045899999999</v>
      </c>
      <c r="BJ10" s="352">
        <v>0.20583591900000001</v>
      </c>
      <c r="BK10" s="352">
        <v>0.20427627900000001</v>
      </c>
      <c r="BL10" s="352">
        <v>0.20417627899999999</v>
      </c>
      <c r="BM10" s="352">
        <v>0.20353763</v>
      </c>
      <c r="BN10" s="352">
        <v>0.20245792600000001</v>
      </c>
      <c r="BO10" s="352">
        <v>0.20149498800000001</v>
      </c>
      <c r="BP10" s="352">
        <v>0.20067075100000001</v>
      </c>
      <c r="BQ10" s="352">
        <v>0.19997425899999999</v>
      </c>
      <c r="BR10" s="352">
        <v>0.19938982499999999</v>
      </c>
      <c r="BS10" s="352">
        <v>0.19875163900000001</v>
      </c>
      <c r="BT10" s="352">
        <v>0.198052283</v>
      </c>
      <c r="BU10" s="352">
        <v>0.197676142</v>
      </c>
      <c r="BV10" s="352">
        <v>0.19757714400000001</v>
      </c>
    </row>
    <row r="11" spans="1:74" ht="11.1" customHeight="1" x14ac:dyDescent="0.2">
      <c r="A11" s="269" t="s">
        <v>1074</v>
      </c>
      <c r="B11" s="546" t="s">
        <v>1075</v>
      </c>
      <c r="C11" s="341">
        <v>1.1032761740000001</v>
      </c>
      <c r="D11" s="341">
        <v>1.106283447</v>
      </c>
      <c r="E11" s="341">
        <v>1.143159939</v>
      </c>
      <c r="F11" s="341">
        <v>0.92820345199999998</v>
      </c>
      <c r="G11" s="341">
        <v>1.074503108</v>
      </c>
      <c r="H11" s="341">
        <v>1.121638916</v>
      </c>
      <c r="I11" s="341">
        <v>1.093714955</v>
      </c>
      <c r="J11" s="341">
        <v>1.0952954239999999</v>
      </c>
      <c r="K11" s="341">
        <v>1.1431060580000001</v>
      </c>
      <c r="L11" s="341">
        <v>1.135880915</v>
      </c>
      <c r="M11" s="341">
        <v>1.1200695860000001</v>
      </c>
      <c r="N11" s="341">
        <v>0.98338145099999996</v>
      </c>
      <c r="O11" s="341">
        <v>1.0891296239999999</v>
      </c>
      <c r="P11" s="341">
        <v>1.1847426270000001</v>
      </c>
      <c r="Q11" s="341">
        <v>1.151360159</v>
      </c>
      <c r="R11" s="341">
        <v>1.158359887</v>
      </c>
      <c r="S11" s="341">
        <v>1.1618560680000001</v>
      </c>
      <c r="T11" s="341">
        <v>1.194345725</v>
      </c>
      <c r="U11" s="341">
        <v>1.204389172</v>
      </c>
      <c r="V11" s="341">
        <v>1.2439827409999999</v>
      </c>
      <c r="W11" s="341">
        <v>1.3247517559999999</v>
      </c>
      <c r="X11" s="341">
        <v>1.2914911419999999</v>
      </c>
      <c r="Y11" s="341">
        <v>1.316827009</v>
      </c>
      <c r="Z11" s="341">
        <v>1.312111434</v>
      </c>
      <c r="AA11" s="341">
        <v>1.142376002</v>
      </c>
      <c r="AB11" s="341">
        <v>1.2981050540000001</v>
      </c>
      <c r="AC11" s="341">
        <v>1.278060427</v>
      </c>
      <c r="AD11" s="341">
        <v>1.2914736579999999</v>
      </c>
      <c r="AE11" s="341">
        <v>1.247399878</v>
      </c>
      <c r="AF11" s="341">
        <v>1.2350078179999999</v>
      </c>
      <c r="AG11" s="341">
        <v>1.2189026279999999</v>
      </c>
      <c r="AH11" s="341">
        <v>1.2341951769999999</v>
      </c>
      <c r="AI11" s="341">
        <v>1.2574358699999999</v>
      </c>
      <c r="AJ11" s="341">
        <v>1.239306432</v>
      </c>
      <c r="AK11" s="341">
        <v>1.2891359520000001</v>
      </c>
      <c r="AL11" s="341">
        <v>1.2506021629999999</v>
      </c>
      <c r="AM11" s="341">
        <v>1.238320455</v>
      </c>
      <c r="AN11" s="341">
        <v>1.2165989239999999</v>
      </c>
      <c r="AO11" s="341">
        <v>1.249965438</v>
      </c>
      <c r="AP11" s="341">
        <v>1.2287913800000001</v>
      </c>
      <c r="AQ11" s="341">
        <v>1.1858350600000001</v>
      </c>
      <c r="AR11" s="341">
        <v>1.2307042859999999</v>
      </c>
      <c r="AS11" s="341">
        <v>1.2438535959999999</v>
      </c>
      <c r="AT11" s="341">
        <v>1.232930275</v>
      </c>
      <c r="AU11" s="341">
        <v>1.232634692</v>
      </c>
      <c r="AV11" s="341">
        <v>1.2419338929999999</v>
      </c>
      <c r="AW11" s="341">
        <v>1.2591421281999999</v>
      </c>
      <c r="AX11" s="341">
        <v>1.1882421338</v>
      </c>
      <c r="AY11" s="341">
        <v>1.1838045138</v>
      </c>
      <c r="AZ11" s="871">
        <v>1.1824197693</v>
      </c>
      <c r="BA11" s="871">
        <v>1.1844609329</v>
      </c>
      <c r="BB11" s="871">
        <v>1.1955750818999999</v>
      </c>
      <c r="BC11" s="871">
        <v>1.1765689211999999</v>
      </c>
      <c r="BD11" s="871">
        <v>1.2078618547</v>
      </c>
      <c r="BE11" s="871">
        <v>1.196378645</v>
      </c>
      <c r="BF11" s="871">
        <v>1.2022134529999999</v>
      </c>
      <c r="BG11" s="352">
        <v>1.2064177030000001</v>
      </c>
      <c r="BH11" s="352">
        <v>1.2094694720000001</v>
      </c>
      <c r="BI11" s="352">
        <v>1.2002846460000001</v>
      </c>
      <c r="BJ11" s="352">
        <v>1.19441061</v>
      </c>
      <c r="BK11" s="352">
        <v>1.1817693650000001</v>
      </c>
      <c r="BL11" s="352">
        <v>1.188769365</v>
      </c>
      <c r="BM11" s="352">
        <v>1.195808564</v>
      </c>
      <c r="BN11" s="352">
        <v>1.199358441</v>
      </c>
      <c r="BO11" s="352">
        <v>1.2027298040000001</v>
      </c>
      <c r="BP11" s="352">
        <v>1.206126332</v>
      </c>
      <c r="BQ11" s="352">
        <v>1.2101688399999999</v>
      </c>
      <c r="BR11" s="352">
        <v>1.2147456780000001</v>
      </c>
      <c r="BS11" s="352">
        <v>1.2187839970000001</v>
      </c>
      <c r="BT11" s="352">
        <v>1.221758194</v>
      </c>
      <c r="BU11" s="352">
        <v>1.2246378760000001</v>
      </c>
      <c r="BV11" s="352">
        <v>1.2269057800000001</v>
      </c>
    </row>
    <row r="12" spans="1:74" ht="11.1" customHeight="1" x14ac:dyDescent="0.2">
      <c r="A12" s="269" t="s">
        <v>1076</v>
      </c>
      <c r="B12" s="546" t="s">
        <v>1077</v>
      </c>
      <c r="C12" s="341">
        <v>1.0585975729999999</v>
      </c>
      <c r="D12" s="341">
        <v>1.0587358579999999</v>
      </c>
      <c r="E12" s="341">
        <v>1.0634666699999999</v>
      </c>
      <c r="F12" s="341">
        <v>1.0876252710000001</v>
      </c>
      <c r="G12" s="341">
        <v>1.0828306910000001</v>
      </c>
      <c r="H12" s="341">
        <v>1.117658872</v>
      </c>
      <c r="I12" s="341">
        <v>1.101239933</v>
      </c>
      <c r="J12" s="341">
        <v>1.111934081</v>
      </c>
      <c r="K12" s="341">
        <v>1.1297255180000001</v>
      </c>
      <c r="L12" s="341">
        <v>1.1334488190000001</v>
      </c>
      <c r="M12" s="341">
        <v>1.1057775729999999</v>
      </c>
      <c r="N12" s="341">
        <v>1.0770579570000001</v>
      </c>
      <c r="O12" s="341">
        <v>1.1139092719999999</v>
      </c>
      <c r="P12" s="341">
        <v>1.1335982229999999</v>
      </c>
      <c r="Q12" s="341">
        <v>1.174215072</v>
      </c>
      <c r="R12" s="341">
        <v>1.1539976949999999</v>
      </c>
      <c r="S12" s="341">
        <v>1.1802201809999999</v>
      </c>
      <c r="T12" s="341">
        <v>1.1784247080000001</v>
      </c>
      <c r="U12" s="341">
        <v>1.1840709309999999</v>
      </c>
      <c r="V12" s="341">
        <v>1.1614529659999999</v>
      </c>
      <c r="W12" s="341">
        <v>1.1671327</v>
      </c>
      <c r="X12" s="341">
        <v>1.131431495</v>
      </c>
      <c r="Y12" s="341">
        <v>1.1165868670000001</v>
      </c>
      <c r="Z12" s="341">
        <v>1.0756352600000001</v>
      </c>
      <c r="AA12" s="341">
        <v>1.0384690050000001</v>
      </c>
      <c r="AB12" s="341">
        <v>1.0886321050000001</v>
      </c>
      <c r="AC12" s="341">
        <v>1.1038183210000001</v>
      </c>
      <c r="AD12" s="341">
        <v>1.148830741</v>
      </c>
      <c r="AE12" s="341">
        <v>1.186054218</v>
      </c>
      <c r="AF12" s="341">
        <v>1.181217572</v>
      </c>
      <c r="AG12" s="341">
        <v>1.1559787050000001</v>
      </c>
      <c r="AH12" s="341">
        <v>1.1903690680000001</v>
      </c>
      <c r="AI12" s="341">
        <v>1.205868908</v>
      </c>
      <c r="AJ12" s="341">
        <v>1.2171229020000001</v>
      </c>
      <c r="AK12" s="341">
        <v>1.172876612</v>
      </c>
      <c r="AL12" s="341">
        <v>1.140194309</v>
      </c>
      <c r="AM12" s="341">
        <v>1.1074496760000001</v>
      </c>
      <c r="AN12" s="341">
        <v>1.169087803</v>
      </c>
      <c r="AO12" s="341">
        <v>1.181333344</v>
      </c>
      <c r="AP12" s="341">
        <v>1.1977949999999999</v>
      </c>
      <c r="AQ12" s="341">
        <v>1.193542074</v>
      </c>
      <c r="AR12" s="341">
        <v>1.1914187030000001</v>
      </c>
      <c r="AS12" s="341">
        <v>1.205998983</v>
      </c>
      <c r="AT12" s="341">
        <v>1.1876342849999999</v>
      </c>
      <c r="AU12" s="341">
        <v>1.1470203320000001</v>
      </c>
      <c r="AV12" s="341">
        <v>1.1061654009999999</v>
      </c>
      <c r="AW12" s="341">
        <v>1.137</v>
      </c>
      <c r="AX12" s="341">
        <v>1.133</v>
      </c>
      <c r="AY12" s="341">
        <v>1.127</v>
      </c>
      <c r="AZ12" s="871">
        <v>1.1379999999999999</v>
      </c>
      <c r="BA12" s="871">
        <v>1.143829693</v>
      </c>
      <c r="BB12" s="871">
        <v>1.1558500804</v>
      </c>
      <c r="BC12" s="871">
        <v>1.1463516699</v>
      </c>
      <c r="BD12" s="871">
        <v>1.1316326145</v>
      </c>
      <c r="BE12" s="871">
        <v>1.144854077</v>
      </c>
      <c r="BF12" s="871">
        <v>1.1472207615000001</v>
      </c>
      <c r="BG12" s="352">
        <v>1.1528554943</v>
      </c>
      <c r="BH12" s="352">
        <v>1.1587201586</v>
      </c>
      <c r="BI12" s="352">
        <v>1.1667652480999999</v>
      </c>
      <c r="BJ12" s="352">
        <v>1.1765814543999999</v>
      </c>
      <c r="BK12" s="352">
        <v>1.181965328</v>
      </c>
      <c r="BL12" s="352">
        <v>1.189965328</v>
      </c>
      <c r="BM12" s="352">
        <v>1.1951384326000001</v>
      </c>
      <c r="BN12" s="352">
        <v>1.2011178772</v>
      </c>
      <c r="BO12" s="352">
        <v>1.2066001576000001</v>
      </c>
      <c r="BP12" s="352">
        <v>1.2116540897999999</v>
      </c>
      <c r="BQ12" s="352">
        <v>1.2159589118</v>
      </c>
      <c r="BR12" s="352">
        <v>1.2191943743</v>
      </c>
      <c r="BS12" s="352">
        <v>1.2218645548</v>
      </c>
      <c r="BT12" s="352">
        <v>1.2241073721</v>
      </c>
      <c r="BU12" s="352">
        <v>1.2252363542</v>
      </c>
      <c r="BV12" s="352">
        <v>1.2250030023</v>
      </c>
    </row>
    <row r="13" spans="1:74" ht="11.1" customHeight="1" x14ac:dyDescent="0.2">
      <c r="A13" s="269" t="s">
        <v>1078</v>
      </c>
      <c r="B13" s="546" t="s">
        <v>1079</v>
      </c>
      <c r="C13" s="341">
        <v>3.8591015999999999E-2</v>
      </c>
      <c r="D13" s="341">
        <v>4.0486987000000002E-2</v>
      </c>
      <c r="E13" s="341">
        <v>4.1948621999999998E-2</v>
      </c>
      <c r="F13" s="341">
        <v>4.1716241000000001E-2</v>
      </c>
      <c r="G13" s="341">
        <v>3.9937118000000001E-2</v>
      </c>
      <c r="H13" s="341">
        <v>3.9032268000000002E-2</v>
      </c>
      <c r="I13" s="341">
        <v>3.8511478000000002E-2</v>
      </c>
      <c r="J13" s="341">
        <v>3.9615733E-2</v>
      </c>
      <c r="K13" s="341">
        <v>4.0739619999999997E-2</v>
      </c>
      <c r="L13" s="341">
        <v>3.9784491999999998E-2</v>
      </c>
      <c r="M13" s="341">
        <v>3.8916259000000002E-2</v>
      </c>
      <c r="N13" s="341">
        <v>3.7622764000000003E-2</v>
      </c>
      <c r="O13" s="341">
        <v>3.9900748999999999E-2</v>
      </c>
      <c r="P13" s="341">
        <v>4.0073690000000002E-2</v>
      </c>
      <c r="Q13" s="341">
        <v>3.9502844000000002E-2</v>
      </c>
      <c r="R13" s="341">
        <v>3.8914263999999997E-2</v>
      </c>
      <c r="S13" s="341">
        <v>3.8796679000000001E-2</v>
      </c>
      <c r="T13" s="341">
        <v>3.5027468999999999E-2</v>
      </c>
      <c r="U13" s="341">
        <v>3.6040994999999999E-2</v>
      </c>
      <c r="V13" s="341">
        <v>3.6388127999999999E-2</v>
      </c>
      <c r="W13" s="341">
        <v>3.6139701000000003E-2</v>
      </c>
      <c r="X13" s="341">
        <v>3.7491007999999999E-2</v>
      </c>
      <c r="Y13" s="341">
        <v>3.7601479E-2</v>
      </c>
      <c r="Z13" s="341">
        <v>3.8523469999999997E-2</v>
      </c>
      <c r="AA13" s="341">
        <v>3.4612033E-2</v>
      </c>
      <c r="AB13" s="341">
        <v>3.6892532999999998E-2</v>
      </c>
      <c r="AC13" s="341">
        <v>3.5775221000000003E-2</v>
      </c>
      <c r="AD13" s="341">
        <v>3.5165935000000002E-2</v>
      </c>
      <c r="AE13" s="341">
        <v>3.3845657000000001E-2</v>
      </c>
      <c r="AF13" s="341">
        <v>3.3453213000000002E-2</v>
      </c>
      <c r="AG13" s="341">
        <v>3.3275144999999999E-2</v>
      </c>
      <c r="AH13" s="341">
        <v>3.3080769000000003E-2</v>
      </c>
      <c r="AI13" s="341">
        <v>3.3594627000000002E-2</v>
      </c>
      <c r="AJ13" s="341">
        <v>3.4396217999999999E-2</v>
      </c>
      <c r="AK13" s="341">
        <v>3.5011630000000002E-2</v>
      </c>
      <c r="AL13" s="341">
        <v>3.569278E-2</v>
      </c>
      <c r="AM13" s="341">
        <v>3.4444139999999998E-2</v>
      </c>
      <c r="AN13" s="341">
        <v>3.464892E-2</v>
      </c>
      <c r="AO13" s="341">
        <v>3.4230758E-2</v>
      </c>
      <c r="AP13" s="341">
        <v>3.3919564999999999E-2</v>
      </c>
      <c r="AQ13" s="341">
        <v>3.3045557000000003E-2</v>
      </c>
      <c r="AR13" s="341">
        <v>3.3237251000000002E-2</v>
      </c>
      <c r="AS13" s="341">
        <v>3.3380608999999999E-2</v>
      </c>
      <c r="AT13" s="341">
        <v>3.3617818000000001E-2</v>
      </c>
      <c r="AU13" s="341">
        <v>3.3429540000000001E-2</v>
      </c>
      <c r="AV13" s="341">
        <v>3.3633921999999997E-2</v>
      </c>
      <c r="AW13" s="341">
        <v>3.3352924211000001E-2</v>
      </c>
      <c r="AX13" s="341">
        <v>3.2807125864000003E-2</v>
      </c>
      <c r="AY13" s="341">
        <v>3.1662064008999999E-2</v>
      </c>
      <c r="AZ13" s="871">
        <v>3.2683619428999999E-2</v>
      </c>
      <c r="BA13" s="871">
        <v>3.2481901918000003E-2</v>
      </c>
      <c r="BB13" s="871">
        <v>3.2601638558000003E-2</v>
      </c>
      <c r="BC13" s="871">
        <v>3.2489784192999999E-2</v>
      </c>
      <c r="BD13" s="871">
        <v>3.2269962929000001E-2</v>
      </c>
      <c r="BE13" s="871">
        <v>3.195746E-2</v>
      </c>
      <c r="BF13" s="871">
        <v>3.2149305000000003E-2</v>
      </c>
      <c r="BG13" s="352">
        <v>3.2370358000000002E-2</v>
      </c>
      <c r="BH13" s="352">
        <v>3.2624794999999998E-2</v>
      </c>
      <c r="BI13" s="352">
        <v>3.2911318000000002E-2</v>
      </c>
      <c r="BJ13" s="352">
        <v>3.3226789999999999E-2</v>
      </c>
      <c r="BK13" s="352">
        <v>3.3550857000000003E-2</v>
      </c>
      <c r="BL13" s="352">
        <v>3.3800942E-2</v>
      </c>
      <c r="BM13" s="352">
        <v>3.4216626E-2</v>
      </c>
      <c r="BN13" s="352">
        <v>3.4538050000000001E-2</v>
      </c>
      <c r="BO13" s="352">
        <v>3.4846757999999999E-2</v>
      </c>
      <c r="BP13" s="352">
        <v>3.5146816999999997E-2</v>
      </c>
      <c r="BQ13" s="352">
        <v>3.5438500999999997E-2</v>
      </c>
      <c r="BR13" s="352">
        <v>3.5723260999999999E-2</v>
      </c>
      <c r="BS13" s="352">
        <v>3.6002157999999999E-2</v>
      </c>
      <c r="BT13" s="352">
        <v>3.6284834000000002E-2</v>
      </c>
      <c r="BU13" s="352">
        <v>3.6559977E-2</v>
      </c>
      <c r="BV13" s="352">
        <v>3.6806759000000001E-2</v>
      </c>
    </row>
    <row r="14" spans="1:74" ht="11.1" customHeight="1" x14ac:dyDescent="0.2">
      <c r="A14" s="269" t="s">
        <v>1080</v>
      </c>
      <c r="B14" s="546" t="s">
        <v>1081</v>
      </c>
      <c r="C14" s="341">
        <v>4.9887474919999999</v>
      </c>
      <c r="D14" s="341">
        <v>5.051857966</v>
      </c>
      <c r="E14" s="341">
        <v>5.2629432310000004</v>
      </c>
      <c r="F14" s="341">
        <v>5.3169028599999999</v>
      </c>
      <c r="G14" s="341">
        <v>5.2795937229999996</v>
      </c>
      <c r="H14" s="341">
        <v>5.268316027</v>
      </c>
      <c r="I14" s="341">
        <v>5.3855824270000001</v>
      </c>
      <c r="J14" s="341">
        <v>5.4887775059999999</v>
      </c>
      <c r="K14" s="341">
        <v>5.63015387</v>
      </c>
      <c r="L14" s="341">
        <v>5.6777378479999996</v>
      </c>
      <c r="M14" s="341">
        <v>5.7169471710000002</v>
      </c>
      <c r="N14" s="341">
        <v>5.7019939490000002</v>
      </c>
      <c r="O14" s="341">
        <v>5.8154249880000002</v>
      </c>
      <c r="P14" s="341">
        <v>5.7404667380000003</v>
      </c>
      <c r="Q14" s="341">
        <v>5.9117565699999997</v>
      </c>
      <c r="R14" s="341">
        <v>5.9022010490000003</v>
      </c>
      <c r="S14" s="341">
        <v>5.8661648069999996</v>
      </c>
      <c r="T14" s="341">
        <v>5.7749683689999998</v>
      </c>
      <c r="U14" s="341">
        <v>5.8605383919999996</v>
      </c>
      <c r="V14" s="341">
        <v>5.9536738930000004</v>
      </c>
      <c r="W14" s="341">
        <v>5.9415254800000001</v>
      </c>
      <c r="X14" s="341">
        <v>6.0012529639999999</v>
      </c>
      <c r="Y14" s="341">
        <v>6.185478475</v>
      </c>
      <c r="Z14" s="341">
        <v>6.2272360530000004</v>
      </c>
      <c r="AA14" s="341">
        <v>5.9480079000000003</v>
      </c>
      <c r="AB14" s="341">
        <v>6.1859991780000003</v>
      </c>
      <c r="AC14" s="341">
        <v>6.247838464</v>
      </c>
      <c r="AD14" s="341">
        <v>6.2502626640000001</v>
      </c>
      <c r="AE14" s="341">
        <v>6.2644581490000002</v>
      </c>
      <c r="AF14" s="341">
        <v>6.3086670829999996</v>
      </c>
      <c r="AG14" s="341">
        <v>6.3190493229999998</v>
      </c>
      <c r="AH14" s="341">
        <v>6.4386473860000004</v>
      </c>
      <c r="AI14" s="341">
        <v>6.4240551259999998</v>
      </c>
      <c r="AJ14" s="341">
        <v>6.516272313</v>
      </c>
      <c r="AK14" s="341">
        <v>6.5131134880000001</v>
      </c>
      <c r="AL14" s="341">
        <v>6.446748854</v>
      </c>
      <c r="AM14" s="341">
        <v>6.2670378949999996</v>
      </c>
      <c r="AN14" s="341">
        <v>6.3565236990000002</v>
      </c>
      <c r="AO14" s="341">
        <v>6.4950389719999997</v>
      </c>
      <c r="AP14" s="341">
        <v>6.5132776989999996</v>
      </c>
      <c r="AQ14" s="341">
        <v>6.5077724960000003</v>
      </c>
      <c r="AR14" s="341">
        <v>6.5157323309999997</v>
      </c>
      <c r="AS14" s="341">
        <v>6.6424954559999998</v>
      </c>
      <c r="AT14" s="341">
        <v>6.6654177900000002</v>
      </c>
      <c r="AU14" s="341">
        <v>6.7144924079999999</v>
      </c>
      <c r="AV14" s="341">
        <v>6.7503768109999998</v>
      </c>
      <c r="AW14" s="341">
        <v>6.7600622119000002</v>
      </c>
      <c r="AX14" s="341">
        <v>6.6714053096999999</v>
      </c>
      <c r="AY14" s="341">
        <v>6.3621110011999997</v>
      </c>
      <c r="AZ14" s="871">
        <v>6.7485864598000003</v>
      </c>
      <c r="BA14" s="871">
        <v>6.7182876036000003</v>
      </c>
      <c r="BB14" s="871">
        <v>6.8194323925999996</v>
      </c>
      <c r="BC14" s="871">
        <v>6.8234237552000003</v>
      </c>
      <c r="BD14" s="871">
        <v>6.7352860880999996</v>
      </c>
      <c r="BE14" s="871">
        <v>6.7533768900000002</v>
      </c>
      <c r="BF14" s="871">
        <v>6.7900127899999996</v>
      </c>
      <c r="BG14" s="352">
        <v>6.8340655540000004</v>
      </c>
      <c r="BH14" s="352">
        <v>6.84341534</v>
      </c>
      <c r="BI14" s="352">
        <v>6.8681048660000004</v>
      </c>
      <c r="BJ14" s="352">
        <v>6.887998863</v>
      </c>
      <c r="BK14" s="352">
        <v>6.8695442680000003</v>
      </c>
      <c r="BL14" s="352">
        <v>6.95544268</v>
      </c>
      <c r="BM14" s="352">
        <v>7.0009187099999997</v>
      </c>
      <c r="BN14" s="352">
        <v>7.0358352599999998</v>
      </c>
      <c r="BO14" s="352">
        <v>7.0705691609999999</v>
      </c>
      <c r="BP14" s="352">
        <v>7.1035202279999998</v>
      </c>
      <c r="BQ14" s="352">
        <v>7.1340231369999998</v>
      </c>
      <c r="BR14" s="352">
        <v>7.1615459210000001</v>
      </c>
      <c r="BS14" s="352">
        <v>7.1862729420000004</v>
      </c>
      <c r="BT14" s="352">
        <v>7.2078993589999998</v>
      </c>
      <c r="BU14" s="352">
        <v>7.2240919950000002</v>
      </c>
      <c r="BV14" s="352">
        <v>7.2358385969999999</v>
      </c>
    </row>
    <row r="15" spans="1:74" ht="11.1" customHeight="1" x14ac:dyDescent="0.2">
      <c r="A15" s="269" t="s">
        <v>1082</v>
      </c>
      <c r="B15" s="546" t="s">
        <v>1083</v>
      </c>
      <c r="C15" s="341">
        <v>2.0223024970000001</v>
      </c>
      <c r="D15" s="341">
        <v>2.0388489060000001</v>
      </c>
      <c r="E15" s="341">
        <v>2.1417578210000001</v>
      </c>
      <c r="F15" s="341">
        <v>2.1413608580000001</v>
      </c>
      <c r="G15" s="341">
        <v>2.1112172509999998</v>
      </c>
      <c r="H15" s="341">
        <v>2.1052503200000001</v>
      </c>
      <c r="I15" s="341">
        <v>2.1143478610000002</v>
      </c>
      <c r="J15" s="341">
        <v>2.110781824</v>
      </c>
      <c r="K15" s="341">
        <v>2.11673994</v>
      </c>
      <c r="L15" s="341">
        <v>2.1058416129999999</v>
      </c>
      <c r="M15" s="341">
        <v>2.1455729039999998</v>
      </c>
      <c r="N15" s="341">
        <v>2.043638955</v>
      </c>
      <c r="O15" s="341">
        <v>2.0797115989999999</v>
      </c>
      <c r="P15" s="341">
        <v>2.0772090560000001</v>
      </c>
      <c r="Q15" s="341">
        <v>2.1357053929999998</v>
      </c>
      <c r="R15" s="341">
        <v>2.1531228379999998</v>
      </c>
      <c r="S15" s="341">
        <v>2.1895107029999998</v>
      </c>
      <c r="T15" s="341">
        <v>2.1898843659999998</v>
      </c>
      <c r="U15" s="341">
        <v>2.1676866459999999</v>
      </c>
      <c r="V15" s="341">
        <v>2.1933884899999998</v>
      </c>
      <c r="W15" s="341">
        <v>2.1835227119999998</v>
      </c>
      <c r="X15" s="341">
        <v>2.2354470819999999</v>
      </c>
      <c r="Y15" s="341">
        <v>2.226779676</v>
      </c>
      <c r="Z15" s="341">
        <v>2.2180854490000002</v>
      </c>
      <c r="AA15" s="341">
        <v>2.0645706719999999</v>
      </c>
      <c r="AB15" s="341">
        <v>2.1705557199999999</v>
      </c>
      <c r="AC15" s="341">
        <v>2.1568157000000001</v>
      </c>
      <c r="AD15" s="341">
        <v>2.154390931</v>
      </c>
      <c r="AE15" s="341">
        <v>2.155073282</v>
      </c>
      <c r="AF15" s="341">
        <v>2.1201406710000001</v>
      </c>
      <c r="AG15" s="341">
        <v>2.1075128749999998</v>
      </c>
      <c r="AH15" s="341">
        <v>2.1289745940000002</v>
      </c>
      <c r="AI15" s="341">
        <v>2.1391191570000001</v>
      </c>
      <c r="AJ15" s="341">
        <v>2.1667136500000002</v>
      </c>
      <c r="AK15" s="341">
        <v>2.2120633000000001</v>
      </c>
      <c r="AL15" s="341">
        <v>2.1909971800000001</v>
      </c>
      <c r="AM15" s="341">
        <v>2.100925588</v>
      </c>
      <c r="AN15" s="341">
        <v>2.1040282220000002</v>
      </c>
      <c r="AO15" s="341">
        <v>2.146079646</v>
      </c>
      <c r="AP15" s="341">
        <v>2.1344232949999999</v>
      </c>
      <c r="AQ15" s="341">
        <v>2.1445924700000001</v>
      </c>
      <c r="AR15" s="341">
        <v>2.1336012819999999</v>
      </c>
      <c r="AS15" s="341">
        <v>2.1150393969999999</v>
      </c>
      <c r="AT15" s="341">
        <v>2.102938156</v>
      </c>
      <c r="AU15" s="341">
        <v>2.1111832150000001</v>
      </c>
      <c r="AV15" s="341">
        <v>2.1061493570000001</v>
      </c>
      <c r="AW15" s="341">
        <v>2.0599450002999999</v>
      </c>
      <c r="AX15" s="341">
        <v>2.0692961768</v>
      </c>
      <c r="AY15" s="341">
        <v>1.9349824402</v>
      </c>
      <c r="AZ15" s="871">
        <v>2.0151489311000002</v>
      </c>
      <c r="BA15" s="871">
        <v>2.0440200225999998</v>
      </c>
      <c r="BB15" s="871">
        <v>2.0381985424</v>
      </c>
      <c r="BC15" s="871">
        <v>2.0539612932</v>
      </c>
      <c r="BD15" s="871">
        <v>2.0645342248</v>
      </c>
      <c r="BE15" s="871">
        <v>2.0516069629999998</v>
      </c>
      <c r="BF15" s="871">
        <v>2.0519830529999998</v>
      </c>
      <c r="BG15" s="352">
        <v>2.0537920039999999</v>
      </c>
      <c r="BH15" s="352">
        <v>2.0490073190000002</v>
      </c>
      <c r="BI15" s="352">
        <v>2.049220391</v>
      </c>
      <c r="BJ15" s="352">
        <v>2.060530929</v>
      </c>
      <c r="BK15" s="352">
        <v>2.0573267550000001</v>
      </c>
      <c r="BL15" s="352">
        <v>2.06993581</v>
      </c>
      <c r="BM15" s="352">
        <v>2.0821144720000002</v>
      </c>
      <c r="BN15" s="352">
        <v>2.0941640060000002</v>
      </c>
      <c r="BO15" s="352">
        <v>2.1059642300000001</v>
      </c>
      <c r="BP15" s="352">
        <v>2.1166590869999999</v>
      </c>
      <c r="BQ15" s="352">
        <v>2.126379596</v>
      </c>
      <c r="BR15" s="352">
        <v>2.1355909340000001</v>
      </c>
      <c r="BS15" s="352">
        <v>2.1441405389999999</v>
      </c>
      <c r="BT15" s="352">
        <v>2.1507801209999999</v>
      </c>
      <c r="BU15" s="352">
        <v>2.155350812</v>
      </c>
      <c r="BV15" s="352">
        <v>2.1589405199999998</v>
      </c>
    </row>
    <row r="16" spans="1:74" ht="11.1" customHeight="1" x14ac:dyDescent="0.2">
      <c r="A16" s="269"/>
      <c r="B16" s="547"/>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871"/>
      <c r="BA16" s="871"/>
      <c r="BB16" s="871"/>
      <c r="BC16" s="871"/>
      <c r="BD16" s="871"/>
      <c r="BE16" s="871"/>
      <c r="BF16" s="871"/>
      <c r="BG16" s="352"/>
      <c r="BH16" s="352"/>
      <c r="BI16" s="352"/>
      <c r="BJ16" s="352"/>
      <c r="BK16" s="352"/>
      <c r="BL16" s="352"/>
      <c r="BM16" s="352"/>
      <c r="BN16" s="352"/>
      <c r="BO16" s="352"/>
      <c r="BP16" s="352"/>
      <c r="BQ16" s="352"/>
      <c r="BR16" s="352"/>
      <c r="BS16" s="352"/>
      <c r="BT16" s="352"/>
      <c r="BU16" s="352"/>
      <c r="BV16" s="352"/>
    </row>
    <row r="17" spans="1:74" s="273" customFormat="1" ht="11.1" customHeight="1" x14ac:dyDescent="0.2">
      <c r="A17" s="543" t="s">
        <v>435</v>
      </c>
      <c r="B17" s="544" t="s">
        <v>211</v>
      </c>
      <c r="C17" s="102">
        <v>19.612842355000002</v>
      </c>
      <c r="D17" s="102">
        <v>20.190111464000001</v>
      </c>
      <c r="E17" s="102">
        <v>20.483176676999999</v>
      </c>
      <c r="F17" s="102">
        <v>19.726980099999999</v>
      </c>
      <c r="G17" s="102">
        <v>19.839299709999999</v>
      </c>
      <c r="H17" s="102">
        <v>20.432958267</v>
      </c>
      <c r="I17" s="102">
        <v>19.925094612999999</v>
      </c>
      <c r="J17" s="102">
        <v>20.264698257999999</v>
      </c>
      <c r="K17" s="102">
        <v>20.1285375</v>
      </c>
      <c r="L17" s="102">
        <v>20.006323225999999</v>
      </c>
      <c r="M17" s="102">
        <v>20.214266833</v>
      </c>
      <c r="N17" s="102">
        <v>19.327256548000001</v>
      </c>
      <c r="O17" s="102">
        <v>19.353552580999999</v>
      </c>
      <c r="P17" s="102">
        <v>19.941555464</v>
      </c>
      <c r="Q17" s="102">
        <v>20.207250548000001</v>
      </c>
      <c r="R17" s="102">
        <v>19.971788666999998</v>
      </c>
      <c r="S17" s="102">
        <v>20.323219096999999</v>
      </c>
      <c r="T17" s="102">
        <v>20.755094166999999</v>
      </c>
      <c r="U17" s="102">
        <v>20.042181386999999</v>
      </c>
      <c r="V17" s="102">
        <v>20.767341999999999</v>
      </c>
      <c r="W17" s="102">
        <v>20.154018467</v>
      </c>
      <c r="X17" s="102">
        <v>20.631304709999998</v>
      </c>
      <c r="Y17" s="102">
        <v>20.739070467000001</v>
      </c>
      <c r="Z17" s="102">
        <v>20.39611571</v>
      </c>
      <c r="AA17" s="102">
        <v>19.789404967999999</v>
      </c>
      <c r="AB17" s="102">
        <v>19.972100517000001</v>
      </c>
      <c r="AC17" s="102">
        <v>20.010914031999999</v>
      </c>
      <c r="AD17" s="102">
        <v>20.154661567000002</v>
      </c>
      <c r="AE17" s="102">
        <v>20.887079065000002</v>
      </c>
      <c r="AF17" s="102">
        <v>20.536077367000001</v>
      </c>
      <c r="AG17" s="102">
        <v>20.592636839000001</v>
      </c>
      <c r="AH17" s="102">
        <v>20.983979483999999</v>
      </c>
      <c r="AI17" s="102">
        <v>20.355124366999998</v>
      </c>
      <c r="AJ17" s="102">
        <v>21.247971065000002</v>
      </c>
      <c r="AK17" s="102">
        <v>20.365889766999999</v>
      </c>
      <c r="AL17" s="102">
        <v>20.613660968000001</v>
      </c>
      <c r="AM17" s="102">
        <v>20.706618161000002</v>
      </c>
      <c r="AN17" s="102">
        <v>20.224116036000002</v>
      </c>
      <c r="AO17" s="102">
        <v>19.949541451999998</v>
      </c>
      <c r="AP17" s="102">
        <v>20.211924332999999</v>
      </c>
      <c r="AQ17" s="102">
        <v>20.321401032000001</v>
      </c>
      <c r="AR17" s="102">
        <v>21.006416399999999</v>
      </c>
      <c r="AS17" s="102">
        <v>20.984344516</v>
      </c>
      <c r="AT17" s="102">
        <v>21.195306773999999</v>
      </c>
      <c r="AU17" s="102">
        <v>20.719990967000001</v>
      </c>
      <c r="AV17" s="102">
        <v>20.846366934999999</v>
      </c>
      <c r="AW17" s="102">
        <v>20.226589633</v>
      </c>
      <c r="AX17" s="102">
        <v>20.850832355000001</v>
      </c>
      <c r="AY17" s="102">
        <v>20.648741387000001</v>
      </c>
      <c r="AZ17" s="890">
        <v>21.137621035999999</v>
      </c>
      <c r="BA17" s="890">
        <v>20.381775354999998</v>
      </c>
      <c r="BB17" s="890">
        <v>20.808042433000001</v>
      </c>
      <c r="BC17" s="890">
        <v>20.070304097000001</v>
      </c>
      <c r="BD17" s="890">
        <v>20.735287433</v>
      </c>
      <c r="BE17" s="890">
        <v>20.543442964</v>
      </c>
      <c r="BF17" s="890">
        <v>20.662576257000001</v>
      </c>
      <c r="BG17" s="559">
        <v>20.405799999999999</v>
      </c>
      <c r="BH17" s="559">
        <v>20.753270000000001</v>
      </c>
      <c r="BI17" s="559">
        <v>20.305679999999999</v>
      </c>
      <c r="BJ17" s="559">
        <v>20.540520000000001</v>
      </c>
      <c r="BK17" s="559">
        <v>20.46453</v>
      </c>
      <c r="BL17" s="559">
        <v>20.46987</v>
      </c>
      <c r="BM17" s="559">
        <v>20.42116</v>
      </c>
      <c r="BN17" s="559">
        <v>20.68092</v>
      </c>
      <c r="BO17" s="559">
        <v>20.688569999999999</v>
      </c>
      <c r="BP17" s="559">
        <v>21.110140000000001</v>
      </c>
      <c r="BQ17" s="559">
        <v>21.024319999999999</v>
      </c>
      <c r="BR17" s="559">
        <v>21.365020000000001</v>
      </c>
      <c r="BS17" s="559">
        <v>20.737269999999999</v>
      </c>
      <c r="BT17" s="559">
        <v>21.091750000000001</v>
      </c>
      <c r="BU17" s="559">
        <v>20.64781</v>
      </c>
      <c r="BV17" s="559">
        <v>20.860679999999999</v>
      </c>
    </row>
    <row r="18" spans="1:74" s="273" customFormat="1" ht="11.1" customHeight="1" x14ac:dyDescent="0.2">
      <c r="A18" s="548" t="s">
        <v>237</v>
      </c>
      <c r="B18" s="549" t="s">
        <v>1084</v>
      </c>
      <c r="C18" s="102">
        <v>15.467677</v>
      </c>
      <c r="D18" s="102">
        <v>15.397285999999999</v>
      </c>
      <c r="E18" s="102">
        <v>15.846807</v>
      </c>
      <c r="F18" s="102">
        <v>15.648300000000001</v>
      </c>
      <c r="G18" s="102">
        <v>16.238773999999999</v>
      </c>
      <c r="H18" s="102">
        <v>16.571000000000002</v>
      </c>
      <c r="I18" s="102">
        <v>16.358000000000001</v>
      </c>
      <c r="J18" s="102">
        <v>16.427676999999999</v>
      </c>
      <c r="K18" s="102">
        <v>16.141200000000001</v>
      </c>
      <c r="L18" s="102">
        <v>15.775807</v>
      </c>
      <c r="M18" s="102">
        <v>16.450467</v>
      </c>
      <c r="N18" s="102">
        <v>15.376936000000001</v>
      </c>
      <c r="O18" s="102">
        <v>15.086548000000001</v>
      </c>
      <c r="P18" s="102">
        <v>15.125607</v>
      </c>
      <c r="Q18" s="102">
        <v>15.512516</v>
      </c>
      <c r="R18" s="102">
        <v>15.839833</v>
      </c>
      <c r="S18" s="102">
        <v>16.215032000000001</v>
      </c>
      <c r="T18" s="102">
        <v>16.406133000000001</v>
      </c>
      <c r="U18" s="102">
        <v>16.627967999999999</v>
      </c>
      <c r="V18" s="102">
        <v>16.689484</v>
      </c>
      <c r="W18" s="102">
        <v>16.2393</v>
      </c>
      <c r="X18" s="102">
        <v>15.356903000000001</v>
      </c>
      <c r="Y18" s="102">
        <v>15.937167000000001</v>
      </c>
      <c r="Z18" s="102">
        <v>16.501839</v>
      </c>
      <c r="AA18" s="102">
        <v>15.394838999999999</v>
      </c>
      <c r="AB18" s="102">
        <v>14.881862</v>
      </c>
      <c r="AC18" s="102">
        <v>15.864613</v>
      </c>
      <c r="AD18" s="102">
        <v>15.881767</v>
      </c>
      <c r="AE18" s="102">
        <v>16.718516000000001</v>
      </c>
      <c r="AF18" s="102">
        <v>16.815632999999998</v>
      </c>
      <c r="AG18" s="102">
        <v>16.579903000000002</v>
      </c>
      <c r="AH18" s="102">
        <v>16.853031999999999</v>
      </c>
      <c r="AI18" s="102">
        <v>16.202500000000001</v>
      </c>
      <c r="AJ18" s="102">
        <v>16.116871</v>
      </c>
      <c r="AK18" s="102">
        <v>16.553699999999999</v>
      </c>
      <c r="AL18" s="102">
        <v>16.772129</v>
      </c>
      <c r="AM18" s="102">
        <v>15.737</v>
      </c>
      <c r="AN18" s="102">
        <v>15.357393</v>
      </c>
      <c r="AO18" s="102">
        <v>15.829644999999999</v>
      </c>
      <c r="AP18" s="102">
        <v>16.090599999999998</v>
      </c>
      <c r="AQ18" s="102">
        <v>16.723580999999999</v>
      </c>
      <c r="AR18" s="102">
        <v>17.095267</v>
      </c>
      <c r="AS18" s="102">
        <v>16.999580999999999</v>
      </c>
      <c r="AT18" s="102">
        <v>16.942257999999999</v>
      </c>
      <c r="AU18" s="102">
        <v>16.464433</v>
      </c>
      <c r="AV18" s="102">
        <v>15.525774</v>
      </c>
      <c r="AW18" s="102">
        <v>16.627600000000001</v>
      </c>
      <c r="AX18" s="102">
        <v>16.985451999999999</v>
      </c>
      <c r="AY18" s="102">
        <v>16.334773999999999</v>
      </c>
      <c r="AZ18" s="890">
        <v>15.908321000000001</v>
      </c>
      <c r="BA18" s="890">
        <v>16.39629</v>
      </c>
      <c r="BB18" s="890">
        <v>16.144632999999999</v>
      </c>
      <c r="BC18" s="890">
        <v>16.786839000000001</v>
      </c>
      <c r="BD18" s="890">
        <v>17.200267</v>
      </c>
      <c r="BE18" s="890">
        <v>17.160193547999999</v>
      </c>
      <c r="BF18" s="890">
        <v>17.314331613</v>
      </c>
      <c r="BG18" s="559">
        <v>16.487690000000001</v>
      </c>
      <c r="BH18" s="559">
        <v>16.079910000000002</v>
      </c>
      <c r="BI18" s="559">
        <v>16.627659999999999</v>
      </c>
      <c r="BJ18" s="559">
        <v>16.799440000000001</v>
      </c>
      <c r="BK18" s="559">
        <v>15.946099999999999</v>
      </c>
      <c r="BL18" s="559">
        <v>15.45173</v>
      </c>
      <c r="BM18" s="559">
        <v>15.77731</v>
      </c>
      <c r="BN18" s="559">
        <v>16.114850000000001</v>
      </c>
      <c r="BO18" s="559">
        <v>16.530110000000001</v>
      </c>
      <c r="BP18" s="559">
        <v>16.762460000000001</v>
      </c>
      <c r="BQ18" s="559">
        <v>16.75506</v>
      </c>
      <c r="BR18" s="559">
        <v>16.702870000000001</v>
      </c>
      <c r="BS18" s="559">
        <v>16.168060000000001</v>
      </c>
      <c r="BT18" s="559">
        <v>15.80527</v>
      </c>
      <c r="BU18" s="559">
        <v>16.287210000000002</v>
      </c>
      <c r="BV18" s="559">
        <v>16.434819999999998</v>
      </c>
    </row>
    <row r="19" spans="1:74" ht="11.1" customHeight="1" x14ac:dyDescent="0.2">
      <c r="A19" s="269" t="s">
        <v>231</v>
      </c>
      <c r="B19" s="550" t="s">
        <v>1070</v>
      </c>
      <c r="C19" s="341">
        <v>11.450569</v>
      </c>
      <c r="D19" s="341">
        <v>11.465123999999999</v>
      </c>
      <c r="E19" s="341">
        <v>11.888377999999999</v>
      </c>
      <c r="F19" s="341">
        <v>11.82958</v>
      </c>
      <c r="G19" s="341">
        <v>11.757607</v>
      </c>
      <c r="H19" s="341">
        <v>11.919069</v>
      </c>
      <c r="I19" s="341">
        <v>12.008948</v>
      </c>
      <c r="J19" s="341">
        <v>12.134452</v>
      </c>
      <c r="K19" s="341">
        <v>12.429211</v>
      </c>
      <c r="L19" s="341">
        <v>12.441943</v>
      </c>
      <c r="M19" s="341">
        <v>12.493145</v>
      </c>
      <c r="N19" s="341">
        <v>12.201518</v>
      </c>
      <c r="O19" s="341">
        <v>12.640105</v>
      </c>
      <c r="P19" s="341">
        <v>12.620922999999999</v>
      </c>
      <c r="Q19" s="341">
        <v>12.867153999999999</v>
      </c>
      <c r="R19" s="341">
        <v>12.734163000000001</v>
      </c>
      <c r="S19" s="341">
        <v>12.73226</v>
      </c>
      <c r="T19" s="341">
        <v>12.787032999999999</v>
      </c>
      <c r="U19" s="341">
        <v>12.912464</v>
      </c>
      <c r="V19" s="341">
        <v>12.999148999999999</v>
      </c>
      <c r="W19" s="341">
        <v>13.17794</v>
      </c>
      <c r="X19" s="341">
        <v>13.213355</v>
      </c>
      <c r="Y19" s="341">
        <v>13.315652999999999</v>
      </c>
      <c r="Z19" s="341">
        <v>13.29698</v>
      </c>
      <c r="AA19" s="341">
        <v>12.550957</v>
      </c>
      <c r="AB19" s="341">
        <v>13.165798000000001</v>
      </c>
      <c r="AC19" s="341">
        <v>13.195932000000001</v>
      </c>
      <c r="AD19" s="341">
        <v>13.317164</v>
      </c>
      <c r="AE19" s="341">
        <v>13.252791999999999</v>
      </c>
      <c r="AF19" s="341">
        <v>13.242561</v>
      </c>
      <c r="AG19" s="341">
        <v>13.229061</v>
      </c>
      <c r="AH19" s="341">
        <v>13.415734</v>
      </c>
      <c r="AI19" s="341">
        <v>13.228142</v>
      </c>
      <c r="AJ19" s="341">
        <v>13.58273</v>
      </c>
      <c r="AK19" s="341">
        <v>13.490921999999999</v>
      </c>
      <c r="AL19" s="341">
        <v>13.530359000000001</v>
      </c>
      <c r="AM19" s="341">
        <v>13.166617</v>
      </c>
      <c r="AN19" s="341">
        <v>13.269042000000001</v>
      </c>
      <c r="AO19" s="341">
        <v>13.526669</v>
      </c>
      <c r="AP19" s="341">
        <v>13.557859000000001</v>
      </c>
      <c r="AQ19" s="341">
        <v>13.535254999999999</v>
      </c>
      <c r="AR19" s="341">
        <v>13.656373</v>
      </c>
      <c r="AS19" s="341">
        <v>13.724</v>
      </c>
      <c r="AT19" s="341">
        <v>13.834921</v>
      </c>
      <c r="AU19" s="341">
        <v>13.916611</v>
      </c>
      <c r="AV19" s="341">
        <v>13.994840999999999</v>
      </c>
      <c r="AW19" s="341">
        <v>13.92661</v>
      </c>
      <c r="AX19" s="341">
        <v>13.809601000000001</v>
      </c>
      <c r="AY19" s="341">
        <v>13.304874999999999</v>
      </c>
      <c r="AZ19" s="871">
        <v>13.710508000000001</v>
      </c>
      <c r="BA19" s="871">
        <v>13.725603</v>
      </c>
      <c r="BB19" s="871">
        <v>13.981377</v>
      </c>
      <c r="BC19" s="871">
        <v>13.755334</v>
      </c>
      <c r="BD19" s="871">
        <v>13.79194</v>
      </c>
      <c r="BE19" s="871">
        <v>13.810519806</v>
      </c>
      <c r="BF19" s="871">
        <v>13.880712347999999</v>
      </c>
      <c r="BG19" s="352">
        <v>13.95828</v>
      </c>
      <c r="BH19" s="352">
        <v>13.94988</v>
      </c>
      <c r="BI19" s="352">
        <v>14.03148</v>
      </c>
      <c r="BJ19" s="352">
        <v>14.07436</v>
      </c>
      <c r="BK19" s="352">
        <v>14.03772</v>
      </c>
      <c r="BL19" s="352">
        <v>14.130570000000001</v>
      </c>
      <c r="BM19" s="352">
        <v>14.191229999999999</v>
      </c>
      <c r="BN19" s="352">
        <v>14.23278</v>
      </c>
      <c r="BO19" s="352">
        <v>14.279030000000001</v>
      </c>
      <c r="BP19" s="352">
        <v>14.3093</v>
      </c>
      <c r="BQ19" s="352">
        <v>14.29865</v>
      </c>
      <c r="BR19" s="352">
        <v>14.307119999999999</v>
      </c>
      <c r="BS19" s="352">
        <v>14.20566</v>
      </c>
      <c r="BT19" s="352">
        <v>14.295590000000001</v>
      </c>
      <c r="BU19" s="352">
        <v>14.417389999999999</v>
      </c>
      <c r="BV19" s="352">
        <v>14.46082</v>
      </c>
    </row>
    <row r="20" spans="1:74" ht="11.1" customHeight="1" x14ac:dyDescent="0.2">
      <c r="A20" s="270" t="s">
        <v>802</v>
      </c>
      <c r="B20" s="550" t="s">
        <v>1085</v>
      </c>
      <c r="C20" s="341">
        <v>0.25954199999999999</v>
      </c>
      <c r="D20" s="341">
        <v>0.53358000000000005</v>
      </c>
      <c r="E20" s="341">
        <v>0.43973400000000001</v>
      </c>
      <c r="F20" s="341">
        <v>0.41915799999999998</v>
      </c>
      <c r="G20" s="341">
        <v>0.32280300000000001</v>
      </c>
      <c r="H20" s="341">
        <v>0.36192999999999997</v>
      </c>
      <c r="I20" s="341">
        <v>0.40188299999999999</v>
      </c>
      <c r="J20" s="341">
        <v>0.44310500000000003</v>
      </c>
      <c r="K20" s="341">
        <v>0.42931200000000003</v>
      </c>
      <c r="L20" s="341">
        <v>0.58893399999999996</v>
      </c>
      <c r="M20" s="341">
        <v>0.478047</v>
      </c>
      <c r="N20" s="341">
        <v>0.373726</v>
      </c>
      <c r="O20" s="341">
        <v>0.47386699999999998</v>
      </c>
      <c r="P20" s="341">
        <v>0.33417000000000002</v>
      </c>
      <c r="Q20" s="341">
        <v>0.447542</v>
      </c>
      <c r="R20" s="341">
        <v>0.52693100000000004</v>
      </c>
      <c r="S20" s="341">
        <v>0.33610299999999999</v>
      </c>
      <c r="T20" s="341">
        <v>0.55097300000000005</v>
      </c>
      <c r="U20" s="341">
        <v>0.56745699999999999</v>
      </c>
      <c r="V20" s="341">
        <v>0.67401900000000003</v>
      </c>
      <c r="W20" s="341">
        <v>0.69033599999999995</v>
      </c>
      <c r="X20" s="341">
        <v>0.66837999999999997</v>
      </c>
      <c r="Y20" s="341">
        <v>0.55133900000000002</v>
      </c>
      <c r="Z20" s="341">
        <v>0.47212799999999999</v>
      </c>
      <c r="AA20" s="341">
        <v>0.50376699999999996</v>
      </c>
      <c r="AB20" s="341">
        <v>0.54354100000000005</v>
      </c>
      <c r="AC20" s="341">
        <v>0.50770499999999996</v>
      </c>
      <c r="AD20" s="341">
        <v>0.60906300000000002</v>
      </c>
      <c r="AE20" s="341">
        <v>0.56484400000000001</v>
      </c>
      <c r="AF20" s="341">
        <v>0.68176300000000001</v>
      </c>
      <c r="AG20" s="341">
        <v>0.51678999999999997</v>
      </c>
      <c r="AH20" s="341">
        <v>0.64451899999999995</v>
      </c>
      <c r="AI20" s="341">
        <v>0.71692299999999998</v>
      </c>
      <c r="AJ20" s="341">
        <v>0.65523900000000002</v>
      </c>
      <c r="AK20" s="341">
        <v>0.688693</v>
      </c>
      <c r="AL20" s="341">
        <v>0.71265199999999995</v>
      </c>
      <c r="AM20" s="341">
        <v>0.56069199999999997</v>
      </c>
      <c r="AN20" s="341">
        <v>0.70757400000000004</v>
      </c>
      <c r="AO20" s="341">
        <v>0.74473199999999995</v>
      </c>
      <c r="AP20" s="341">
        <v>0.62717000000000001</v>
      </c>
      <c r="AQ20" s="341">
        <v>0.61721099999999995</v>
      </c>
      <c r="AR20" s="341">
        <v>0.39513399999999999</v>
      </c>
      <c r="AS20" s="341">
        <v>0.56908099999999995</v>
      </c>
      <c r="AT20" s="341">
        <v>0.70583399999999996</v>
      </c>
      <c r="AU20" s="341">
        <v>0.84024100000000002</v>
      </c>
      <c r="AV20" s="341">
        <v>0.88958300000000001</v>
      </c>
      <c r="AW20" s="341">
        <v>0.66603199999999996</v>
      </c>
      <c r="AX20" s="341">
        <v>0.67139099999999996</v>
      </c>
      <c r="AY20" s="341">
        <v>0.72292800000000002</v>
      </c>
      <c r="AZ20" s="871">
        <v>0.62765400000000005</v>
      </c>
      <c r="BA20" s="871">
        <v>0.52670399999999995</v>
      </c>
      <c r="BB20" s="871">
        <v>0.37856099999999998</v>
      </c>
      <c r="BC20" s="871">
        <v>1.0369159999999999</v>
      </c>
      <c r="BD20" s="871">
        <v>0.57009100000000001</v>
      </c>
      <c r="BE20" s="871">
        <v>0.60499999999999998</v>
      </c>
      <c r="BF20" s="871">
        <v>0.53</v>
      </c>
      <c r="BG20" s="352">
        <v>0.63724579999999997</v>
      </c>
      <c r="BH20" s="352">
        <v>0.6457425</v>
      </c>
      <c r="BI20" s="352">
        <v>0.60253199999999996</v>
      </c>
      <c r="BJ20" s="352">
        <v>0.58369740000000003</v>
      </c>
      <c r="BK20" s="352">
        <v>0.61064499999999999</v>
      </c>
      <c r="BL20" s="352">
        <v>0.61851350000000005</v>
      </c>
      <c r="BM20" s="352">
        <v>0.59883960000000003</v>
      </c>
      <c r="BN20" s="352">
        <v>0.59355259999999999</v>
      </c>
      <c r="BO20" s="352">
        <v>0.59164229999999995</v>
      </c>
      <c r="BP20" s="352">
        <v>0.58172449999999998</v>
      </c>
      <c r="BQ20" s="352">
        <v>0.57736379999999998</v>
      </c>
      <c r="BR20" s="352">
        <v>0.59788220000000003</v>
      </c>
      <c r="BS20" s="352">
        <v>0.61605620000000005</v>
      </c>
      <c r="BT20" s="352">
        <v>0.64563020000000004</v>
      </c>
      <c r="BU20" s="352">
        <v>0.61305109999999996</v>
      </c>
      <c r="BV20" s="352">
        <v>0.59878450000000005</v>
      </c>
    </row>
    <row r="21" spans="1:74" ht="11.1" customHeight="1" x14ac:dyDescent="0.2">
      <c r="A21" s="270" t="s">
        <v>429</v>
      </c>
      <c r="B21" s="550" t="s">
        <v>1086</v>
      </c>
      <c r="C21" s="341">
        <v>3.0434760000000001</v>
      </c>
      <c r="D21" s="341">
        <v>2.9154740000000001</v>
      </c>
      <c r="E21" s="341">
        <v>3.2209500000000002</v>
      </c>
      <c r="F21" s="341">
        <v>2.5548730000000002</v>
      </c>
      <c r="G21" s="341">
        <v>2.8580450000000002</v>
      </c>
      <c r="H21" s="341">
        <v>3.0194960000000002</v>
      </c>
      <c r="I21" s="341">
        <v>2.9168850000000002</v>
      </c>
      <c r="J21" s="341">
        <v>2.768659</v>
      </c>
      <c r="K21" s="341">
        <v>2.553353</v>
      </c>
      <c r="L21" s="341">
        <v>2.2373470000000002</v>
      </c>
      <c r="M21" s="341">
        <v>2.1472720000000001</v>
      </c>
      <c r="N21" s="341">
        <v>2.2279429999999998</v>
      </c>
      <c r="O21" s="341">
        <v>2.8911609999999999</v>
      </c>
      <c r="P21" s="341">
        <v>2.5176810000000001</v>
      </c>
      <c r="Q21" s="341">
        <v>1.890619</v>
      </c>
      <c r="R21" s="341">
        <v>2.083383</v>
      </c>
      <c r="S21" s="341">
        <v>2.618525</v>
      </c>
      <c r="T21" s="341">
        <v>2.6042740000000002</v>
      </c>
      <c r="U21" s="341">
        <v>2.3827410000000002</v>
      </c>
      <c r="V21" s="341">
        <v>2.5829580000000001</v>
      </c>
      <c r="W21" s="341">
        <v>2.5461</v>
      </c>
      <c r="X21" s="341">
        <v>2.0019650000000002</v>
      </c>
      <c r="Y21" s="341">
        <v>2.997522</v>
      </c>
      <c r="Z21" s="341">
        <v>1.8000609999999999</v>
      </c>
      <c r="AA21" s="341">
        <v>2.7233450000000001</v>
      </c>
      <c r="AB21" s="341">
        <v>1.9429099999999999</v>
      </c>
      <c r="AC21" s="341">
        <v>1.8470850000000001</v>
      </c>
      <c r="AD21" s="341">
        <v>2.602068</v>
      </c>
      <c r="AE21" s="341">
        <v>2.8264719999999999</v>
      </c>
      <c r="AF21" s="341">
        <v>2.5246909999999998</v>
      </c>
      <c r="AG21" s="341">
        <v>2.8533279999999999</v>
      </c>
      <c r="AH21" s="341">
        <v>2.3408679999999999</v>
      </c>
      <c r="AI21" s="341">
        <v>2.6593429999999998</v>
      </c>
      <c r="AJ21" s="341">
        <v>2.487581</v>
      </c>
      <c r="AK21" s="341">
        <v>2.288926</v>
      </c>
      <c r="AL21" s="341">
        <v>2.805301</v>
      </c>
      <c r="AM21" s="341">
        <v>2.7184330000000001</v>
      </c>
      <c r="AN21" s="341">
        <v>1.7508349999999999</v>
      </c>
      <c r="AO21" s="341">
        <v>1.712612</v>
      </c>
      <c r="AP21" s="341">
        <v>2.1500330000000001</v>
      </c>
      <c r="AQ21" s="341">
        <v>2.6305670000000001</v>
      </c>
      <c r="AR21" s="341">
        <v>2.4022039999999998</v>
      </c>
      <c r="AS21" s="341">
        <v>2.8085179999999998</v>
      </c>
      <c r="AT21" s="341">
        <v>2.2582719999999998</v>
      </c>
      <c r="AU21" s="341">
        <v>2.0629520000000001</v>
      </c>
      <c r="AV21" s="341">
        <v>1.485606</v>
      </c>
      <c r="AW21" s="341">
        <v>1.892361</v>
      </c>
      <c r="AX21" s="341">
        <v>2.2639130000000001</v>
      </c>
      <c r="AY21" s="341">
        <v>2.5470649999999999</v>
      </c>
      <c r="AZ21" s="871">
        <v>2.1120809999999999</v>
      </c>
      <c r="BA21" s="871">
        <v>2.4929670000000002</v>
      </c>
      <c r="BB21" s="871">
        <v>0.66345399999999999</v>
      </c>
      <c r="BC21" s="871">
        <v>0.22487499999999999</v>
      </c>
      <c r="BD21" s="871">
        <v>1.3087489999999999</v>
      </c>
      <c r="BE21" s="871">
        <v>2.3569354839000001</v>
      </c>
      <c r="BF21" s="871">
        <v>2.6435428387000002</v>
      </c>
      <c r="BG21" s="352">
        <v>1.829669</v>
      </c>
      <c r="BH21" s="352">
        <v>1.831159</v>
      </c>
      <c r="BI21" s="352">
        <v>2.0011739999999998</v>
      </c>
      <c r="BJ21" s="352">
        <v>1.864941</v>
      </c>
      <c r="BK21" s="352">
        <v>1.7324280000000001</v>
      </c>
      <c r="BL21" s="352">
        <v>1.1664490000000001</v>
      </c>
      <c r="BM21" s="352">
        <v>1.3007839999999999</v>
      </c>
      <c r="BN21" s="352">
        <v>1.4758560000000001</v>
      </c>
      <c r="BO21" s="352">
        <v>1.503573</v>
      </c>
      <c r="BP21" s="352">
        <v>1.6030869999999999</v>
      </c>
      <c r="BQ21" s="352">
        <v>2.3602029999999998</v>
      </c>
      <c r="BR21" s="352">
        <v>2.2804950000000002</v>
      </c>
      <c r="BS21" s="352">
        <v>1.98003</v>
      </c>
      <c r="BT21" s="352">
        <v>1.887119</v>
      </c>
      <c r="BU21" s="352">
        <v>2.0081159999999998</v>
      </c>
      <c r="BV21" s="352">
        <v>1.7786660000000001</v>
      </c>
    </row>
    <row r="22" spans="1:74" ht="11.1" customHeight="1" x14ac:dyDescent="0.2">
      <c r="A22" s="270" t="s">
        <v>431</v>
      </c>
      <c r="B22" s="550" t="s">
        <v>1087</v>
      </c>
      <c r="C22" s="341">
        <v>0.17306451613000001</v>
      </c>
      <c r="D22" s="341">
        <v>0.33732142857000003</v>
      </c>
      <c r="E22" s="341">
        <v>0.41325806452000002</v>
      </c>
      <c r="F22" s="341">
        <v>0.60650000000000004</v>
      </c>
      <c r="G22" s="341">
        <v>0.79861290323</v>
      </c>
      <c r="H22" s="341">
        <v>0.99283333333000001</v>
      </c>
      <c r="I22" s="341">
        <v>0.81670967742</v>
      </c>
      <c r="J22" s="341">
        <v>0.74029032258000005</v>
      </c>
      <c r="K22" s="341">
        <v>0.95546666667000002</v>
      </c>
      <c r="L22" s="341">
        <v>0.57496774194</v>
      </c>
      <c r="M22" s="341">
        <v>0.33833333332999999</v>
      </c>
      <c r="N22" s="341">
        <v>0.52867741935000001</v>
      </c>
      <c r="O22" s="341">
        <v>1.4548387096999999E-2</v>
      </c>
      <c r="P22" s="341">
        <v>0</v>
      </c>
      <c r="Q22" s="341">
        <v>1.3032258065E-2</v>
      </c>
      <c r="R22" s="341">
        <v>0.24840000000000001</v>
      </c>
      <c r="S22" s="341">
        <v>0.30183870967999998</v>
      </c>
      <c r="T22" s="341">
        <v>0.24026666666999999</v>
      </c>
      <c r="U22" s="341">
        <v>-9.5483870968000005E-3</v>
      </c>
      <c r="V22" s="341">
        <v>-9.2774193547999997E-2</v>
      </c>
      <c r="W22" s="341">
        <v>-3.1466666667000001E-2</v>
      </c>
      <c r="X22" s="341">
        <v>0</v>
      </c>
      <c r="Y22" s="341">
        <v>-2.1233333332999999E-2</v>
      </c>
      <c r="Z22" s="341">
        <v>-8.9451612902999994E-2</v>
      </c>
      <c r="AA22" s="341">
        <v>-0.10738709677</v>
      </c>
      <c r="AB22" s="341">
        <v>-0.10155172413999999</v>
      </c>
      <c r="AC22" s="341">
        <v>-9.6000000000000002E-2</v>
      </c>
      <c r="AD22" s="341">
        <v>-9.9433333333000001E-2</v>
      </c>
      <c r="AE22" s="341">
        <v>-0.10483870968</v>
      </c>
      <c r="AF22" s="341">
        <v>-9.6833333332999996E-2</v>
      </c>
      <c r="AG22" s="341">
        <v>-7.6161290322999994E-2</v>
      </c>
      <c r="AH22" s="341">
        <v>-0.13622580644999999</v>
      </c>
      <c r="AI22" s="341">
        <v>-0.10913333333</v>
      </c>
      <c r="AJ22" s="341">
        <v>-0.13832258065</v>
      </c>
      <c r="AK22" s="341">
        <v>-0.15273333333</v>
      </c>
      <c r="AL22" s="341">
        <v>-5.7032258065000001E-2</v>
      </c>
      <c r="AM22" s="341">
        <v>-4.8258064516000003E-2</v>
      </c>
      <c r="AN22" s="341">
        <v>-8.8928571428999997E-3</v>
      </c>
      <c r="AO22" s="341">
        <v>-4.5064516128999997E-2</v>
      </c>
      <c r="AP22" s="341">
        <v>-8.0366666667E-2</v>
      </c>
      <c r="AQ22" s="341">
        <v>-9.4774193547999999E-2</v>
      </c>
      <c r="AR22" s="341">
        <v>-3.1466666667000001E-2</v>
      </c>
      <c r="AS22" s="341">
        <v>8.7096774194000005E-4</v>
      </c>
      <c r="AT22" s="341">
        <v>-6.3387096774000007E-2</v>
      </c>
      <c r="AU22" s="341">
        <v>-6.8066666666999995E-2</v>
      </c>
      <c r="AV22" s="341">
        <v>-8.4225806451999993E-2</v>
      </c>
      <c r="AW22" s="341">
        <v>-7.7600000000000002E-2</v>
      </c>
      <c r="AX22" s="341">
        <v>-4.9741935484000001E-2</v>
      </c>
      <c r="AY22" s="341">
        <v>-5.6387096774000001E-2</v>
      </c>
      <c r="AZ22" s="871">
        <v>-8.2142857142999993E-3</v>
      </c>
      <c r="BA22" s="871">
        <v>1.9903225805999999E-2</v>
      </c>
      <c r="BB22" s="871">
        <v>0.67669999999999997</v>
      </c>
      <c r="BC22" s="871">
        <v>1.2626774193999999</v>
      </c>
      <c r="BD22" s="871">
        <v>1.1065</v>
      </c>
      <c r="BE22" s="871">
        <v>0.58872811059999997</v>
      </c>
      <c r="BF22" s="871">
        <v>0.63816283436999999</v>
      </c>
      <c r="BG22" s="352">
        <v>7.0000000000000007E-2</v>
      </c>
      <c r="BH22" s="352">
        <v>0</v>
      </c>
      <c r="BI22" s="352">
        <v>0</v>
      </c>
      <c r="BJ22" s="352">
        <v>0</v>
      </c>
      <c r="BK22" s="352">
        <v>0</v>
      </c>
      <c r="BL22" s="352">
        <v>0</v>
      </c>
      <c r="BM22" s="352">
        <v>0</v>
      </c>
      <c r="BN22" s="352">
        <v>0</v>
      </c>
      <c r="BO22" s="352">
        <v>0</v>
      </c>
      <c r="BP22" s="352">
        <v>0</v>
      </c>
      <c r="BQ22" s="352">
        <v>-0.55483870000000002</v>
      </c>
      <c r="BR22" s="352">
        <v>-0.55483870000000002</v>
      </c>
      <c r="BS22" s="352">
        <v>-0.57333330000000005</v>
      </c>
      <c r="BT22" s="352">
        <v>-0.55483870000000002</v>
      </c>
      <c r="BU22" s="352">
        <v>-0.57333330000000005</v>
      </c>
      <c r="BV22" s="352">
        <v>-0.55483870000000002</v>
      </c>
    </row>
    <row r="23" spans="1:74" ht="11.1" customHeight="1" x14ac:dyDescent="0.2">
      <c r="A23" s="270" t="s">
        <v>430</v>
      </c>
      <c r="B23" s="550" t="s">
        <v>1088</v>
      </c>
      <c r="C23" s="341">
        <v>0.24096774194000001</v>
      </c>
      <c r="D23" s="341">
        <v>0.18528571428999999</v>
      </c>
      <c r="E23" s="341">
        <v>-0.18325806452000001</v>
      </c>
      <c r="F23" s="341">
        <v>-0.10583333333</v>
      </c>
      <c r="G23" s="341">
        <v>7.4741935484000002E-2</v>
      </c>
      <c r="H23" s="341">
        <v>-9.1133333332999999E-2</v>
      </c>
      <c r="I23" s="341">
        <v>-0.20245161289999999</v>
      </c>
      <c r="J23" s="341">
        <v>0.13838709677</v>
      </c>
      <c r="K23" s="341">
        <v>-0.30716666666999998</v>
      </c>
      <c r="L23" s="341">
        <v>-0.34445161289999998</v>
      </c>
      <c r="M23" s="341">
        <v>0.76856666666999995</v>
      </c>
      <c r="N23" s="341">
        <v>-0.43487096774</v>
      </c>
      <c r="O23" s="341">
        <v>-0.93732258064999996</v>
      </c>
      <c r="P23" s="341">
        <v>-0.47178571428999999</v>
      </c>
      <c r="Q23" s="341">
        <v>0.23064516129000001</v>
      </c>
      <c r="R23" s="341">
        <v>0.18640000000000001</v>
      </c>
      <c r="S23" s="341">
        <v>-3.2774193548E-2</v>
      </c>
      <c r="T23" s="341">
        <v>0.1976</v>
      </c>
      <c r="U23" s="341">
        <v>0.47638709677000002</v>
      </c>
      <c r="V23" s="341">
        <v>0.73051612902999996</v>
      </c>
      <c r="W23" s="341">
        <v>-1.8800000000000001E-2</v>
      </c>
      <c r="X23" s="341">
        <v>-0.26219354838999998</v>
      </c>
      <c r="Y23" s="341">
        <v>-0.52816666667000001</v>
      </c>
      <c r="Z23" s="341">
        <v>0.49506451613000002</v>
      </c>
      <c r="AA23" s="341">
        <v>-5.3677419354999999E-2</v>
      </c>
      <c r="AB23" s="341">
        <v>-0.69593103448000004</v>
      </c>
      <c r="AC23" s="341">
        <v>1.8806451613E-2</v>
      </c>
      <c r="AD23" s="341">
        <v>-0.56153333333</v>
      </c>
      <c r="AE23" s="341">
        <v>0.30883870967999999</v>
      </c>
      <c r="AF23" s="341">
        <v>0.48480000000000001</v>
      </c>
      <c r="AG23" s="341">
        <v>0.41322580645000001</v>
      </c>
      <c r="AH23" s="341">
        <v>0.32293548386999998</v>
      </c>
      <c r="AI23" s="341">
        <v>8.3666666666999998E-2</v>
      </c>
      <c r="AJ23" s="341">
        <v>-0.27787096773999997</v>
      </c>
      <c r="AK23" s="341">
        <v>8.4666666666999998E-2</v>
      </c>
      <c r="AL23" s="341">
        <v>0.25306451612999997</v>
      </c>
      <c r="AM23" s="341">
        <v>-0.17425806452000001</v>
      </c>
      <c r="AN23" s="341">
        <v>-0.39300000000000002</v>
      </c>
      <c r="AO23" s="341">
        <v>-6.1354838709999998E-2</v>
      </c>
      <c r="AP23" s="341">
        <v>-0.11256666667</v>
      </c>
      <c r="AQ23" s="341">
        <v>0.14638709677</v>
      </c>
      <c r="AR23" s="341">
        <v>0.55403333333000004</v>
      </c>
      <c r="AS23" s="341">
        <v>-0.20258064515999999</v>
      </c>
      <c r="AT23" s="341">
        <v>9.3290322580999993E-2</v>
      </c>
      <c r="AU23" s="341">
        <v>0.31469999999999998</v>
      </c>
      <c r="AV23" s="341">
        <v>-0.42390322581000001</v>
      </c>
      <c r="AW23" s="341">
        <v>1.4333333332999999E-2</v>
      </c>
      <c r="AX23" s="341">
        <v>0.30087096773999999</v>
      </c>
      <c r="AY23" s="341">
        <v>0.16429032258000001</v>
      </c>
      <c r="AZ23" s="871">
        <v>-1.02725</v>
      </c>
      <c r="BA23" s="871">
        <v>-0.59732258064999999</v>
      </c>
      <c r="BB23" s="871">
        <v>0.10836666667</v>
      </c>
      <c r="BC23" s="871">
        <v>0.80548387096999996</v>
      </c>
      <c r="BD23" s="871">
        <v>0.70273333332999999</v>
      </c>
      <c r="BE23" s="871">
        <v>-0.17274193548</v>
      </c>
      <c r="BF23" s="871">
        <v>-0.43641260241000002</v>
      </c>
      <c r="BG23" s="352">
        <v>3.1832300000000001E-2</v>
      </c>
      <c r="BH23" s="352">
        <v>-0.2967764</v>
      </c>
      <c r="BI23" s="352">
        <v>-1.21362E-2</v>
      </c>
      <c r="BJ23" s="352">
        <v>0.247975</v>
      </c>
      <c r="BK23" s="352">
        <v>-0.42903419999999998</v>
      </c>
      <c r="BL23" s="352">
        <v>-0.44818259999999999</v>
      </c>
      <c r="BM23" s="352">
        <v>-0.32283060000000002</v>
      </c>
      <c r="BN23" s="352">
        <v>-0.2033256</v>
      </c>
      <c r="BO23" s="352">
        <v>0.13746149999999999</v>
      </c>
      <c r="BP23" s="352">
        <v>0.23738339999999999</v>
      </c>
      <c r="BQ23" s="352">
        <v>3.7205099999999998E-2</v>
      </c>
      <c r="BR23" s="352">
        <v>6.1713799999999999E-2</v>
      </c>
      <c r="BS23" s="352">
        <v>-4.7847399999999998E-2</v>
      </c>
      <c r="BT23" s="352">
        <v>-0.4182785</v>
      </c>
      <c r="BU23" s="352">
        <v>-0.16931060000000001</v>
      </c>
      <c r="BV23" s="352">
        <v>0.14202519999999999</v>
      </c>
    </row>
    <row r="24" spans="1:74" ht="11.1" customHeight="1" x14ac:dyDescent="0.2">
      <c r="A24" s="270" t="s">
        <v>236</v>
      </c>
      <c r="B24" s="550" t="s">
        <v>1089</v>
      </c>
      <c r="C24" s="341">
        <v>0.30005774194000001</v>
      </c>
      <c r="D24" s="341">
        <v>-3.9499142857E-2</v>
      </c>
      <c r="E24" s="341">
        <v>6.7745E-2</v>
      </c>
      <c r="F24" s="341">
        <v>0.34402233332999999</v>
      </c>
      <c r="G24" s="341">
        <v>0.42696416128999998</v>
      </c>
      <c r="H24" s="341">
        <v>0.36880499999999999</v>
      </c>
      <c r="I24" s="341">
        <v>0.41602593548</v>
      </c>
      <c r="J24" s="341">
        <v>0.20278358064999999</v>
      </c>
      <c r="K24" s="341">
        <v>8.1023999999999999E-2</v>
      </c>
      <c r="L24" s="341">
        <v>0.27706687096999999</v>
      </c>
      <c r="M24" s="341">
        <v>0.225103</v>
      </c>
      <c r="N24" s="341">
        <v>0.47994254839</v>
      </c>
      <c r="O24" s="341">
        <v>4.1891935483999998E-3</v>
      </c>
      <c r="P24" s="341">
        <v>0.12461871429</v>
      </c>
      <c r="Q24" s="341">
        <v>6.3523580644999994E-2</v>
      </c>
      <c r="R24" s="341">
        <v>6.0555999999999999E-2</v>
      </c>
      <c r="S24" s="341">
        <v>0.25907948387000002</v>
      </c>
      <c r="T24" s="341">
        <v>2.5986333332999999E-2</v>
      </c>
      <c r="U24" s="341">
        <v>0.29846729032000002</v>
      </c>
      <c r="V24" s="341">
        <v>-0.20438393548</v>
      </c>
      <c r="W24" s="341">
        <v>-0.12480933332999999</v>
      </c>
      <c r="X24" s="341">
        <v>-0.26460345160999998</v>
      </c>
      <c r="Y24" s="341">
        <v>-0.37794699999999998</v>
      </c>
      <c r="Z24" s="341">
        <v>0.52705709677000001</v>
      </c>
      <c r="AA24" s="341">
        <v>-0.22216548387000001</v>
      </c>
      <c r="AB24" s="341">
        <v>2.7095758620999999E-2</v>
      </c>
      <c r="AC24" s="341">
        <v>0.39108454839000001</v>
      </c>
      <c r="AD24" s="341">
        <v>1.4438666667E-2</v>
      </c>
      <c r="AE24" s="341">
        <v>-0.12959200000000001</v>
      </c>
      <c r="AF24" s="341">
        <v>-2.1348666666999999E-2</v>
      </c>
      <c r="AG24" s="341">
        <v>-0.35634051613000001</v>
      </c>
      <c r="AH24" s="341">
        <v>0.26520132258000001</v>
      </c>
      <c r="AI24" s="341">
        <v>-0.37644133333000002</v>
      </c>
      <c r="AJ24" s="341">
        <v>-0.19248545161</v>
      </c>
      <c r="AK24" s="341">
        <v>0.15322566667000001</v>
      </c>
      <c r="AL24" s="341">
        <v>-0.47221525805999998</v>
      </c>
      <c r="AM24" s="341">
        <v>-0.48622587096999997</v>
      </c>
      <c r="AN24" s="341">
        <v>3.1834857143000002E-2</v>
      </c>
      <c r="AO24" s="341">
        <v>-4.7948645161000003E-2</v>
      </c>
      <c r="AP24" s="341">
        <v>-5.1528666666999998E-2</v>
      </c>
      <c r="AQ24" s="341">
        <v>-0.11106490323</v>
      </c>
      <c r="AR24" s="341">
        <v>0.11898933333</v>
      </c>
      <c r="AS24" s="341">
        <v>9.9691677418999994E-2</v>
      </c>
      <c r="AT24" s="341">
        <v>0.11332777418999999</v>
      </c>
      <c r="AU24" s="341">
        <v>-0.60200433333000003</v>
      </c>
      <c r="AV24" s="341">
        <v>-0.33612696774</v>
      </c>
      <c r="AW24" s="341">
        <v>0.20586366667</v>
      </c>
      <c r="AX24" s="341">
        <v>-1.0582032258E-2</v>
      </c>
      <c r="AY24" s="341">
        <v>-0.34799722580999998</v>
      </c>
      <c r="AZ24" s="871">
        <v>0.49354228570999997</v>
      </c>
      <c r="BA24" s="871">
        <v>0.22843535483999999</v>
      </c>
      <c r="BB24" s="871">
        <v>0.33617433333000002</v>
      </c>
      <c r="BC24" s="871">
        <v>-0.29844729032</v>
      </c>
      <c r="BD24" s="871">
        <v>-0.27974633332999999</v>
      </c>
      <c r="BE24" s="871">
        <v>-2.8247916599E-2</v>
      </c>
      <c r="BF24" s="871">
        <v>5.8326194683000002E-2</v>
      </c>
      <c r="BG24" s="352">
        <v>-3.9337999999999998E-2</v>
      </c>
      <c r="BH24" s="352">
        <v>-5.0096300000000003E-2</v>
      </c>
      <c r="BI24" s="352">
        <v>4.61533E-3</v>
      </c>
      <c r="BJ24" s="352">
        <v>2.8462899999999999E-2</v>
      </c>
      <c r="BK24" s="352">
        <v>-5.6571199999999999E-3</v>
      </c>
      <c r="BL24" s="352">
        <v>-1.5619900000000001E-2</v>
      </c>
      <c r="BM24" s="352">
        <v>9.2904900000000002E-3</v>
      </c>
      <c r="BN24" s="352">
        <v>1.5984700000000001E-2</v>
      </c>
      <c r="BO24" s="352">
        <v>1.84034E-2</v>
      </c>
      <c r="BP24" s="352">
        <v>3.09609E-2</v>
      </c>
      <c r="BQ24" s="352">
        <v>3.6482199999999999E-2</v>
      </c>
      <c r="BR24" s="352">
        <v>1.05027E-2</v>
      </c>
      <c r="BS24" s="352">
        <v>-1.25086E-2</v>
      </c>
      <c r="BT24" s="352">
        <v>-4.9953900000000002E-2</v>
      </c>
      <c r="BU24" s="352">
        <v>-8.7035900000000006E-3</v>
      </c>
      <c r="BV24" s="352">
        <v>9.3602000000000008E-3</v>
      </c>
    </row>
    <row r="25" spans="1:74" s="273" customFormat="1" ht="11.1" customHeight="1" x14ac:dyDescent="0.2">
      <c r="A25" s="548" t="s">
        <v>239</v>
      </c>
      <c r="B25" s="549" t="s">
        <v>1090</v>
      </c>
      <c r="C25" s="102">
        <v>0.98848599999999998</v>
      </c>
      <c r="D25" s="102">
        <v>0.92403500000000005</v>
      </c>
      <c r="E25" s="102">
        <v>1.004067</v>
      </c>
      <c r="F25" s="102">
        <v>1.0501659999999999</v>
      </c>
      <c r="G25" s="102">
        <v>1.0867089999999999</v>
      </c>
      <c r="H25" s="102">
        <v>1.1109009999999999</v>
      </c>
      <c r="I25" s="102">
        <v>1.100482</v>
      </c>
      <c r="J25" s="102">
        <v>1.01013</v>
      </c>
      <c r="K25" s="102">
        <v>1.081998</v>
      </c>
      <c r="L25" s="102">
        <v>1.0138050000000001</v>
      </c>
      <c r="M25" s="102">
        <v>1.023299</v>
      </c>
      <c r="N25" s="102">
        <v>0.98570899999999995</v>
      </c>
      <c r="O25" s="102">
        <v>1.0314540000000001</v>
      </c>
      <c r="P25" s="102">
        <v>0.95485799999999998</v>
      </c>
      <c r="Q25" s="102">
        <v>0.92438900000000002</v>
      </c>
      <c r="R25" s="102">
        <v>1.008634</v>
      </c>
      <c r="S25" s="102">
        <v>0.93196699999999999</v>
      </c>
      <c r="T25" s="102">
        <v>1.049633</v>
      </c>
      <c r="U25" s="102">
        <v>1.04413</v>
      </c>
      <c r="V25" s="102">
        <v>1.0708070000000001</v>
      </c>
      <c r="W25" s="102">
        <v>1.0710679999999999</v>
      </c>
      <c r="X25" s="102">
        <v>1.0310319999999999</v>
      </c>
      <c r="Y25" s="102">
        <v>1.054665</v>
      </c>
      <c r="Z25" s="102">
        <v>1.065612</v>
      </c>
      <c r="AA25" s="102">
        <v>0.96887199999999996</v>
      </c>
      <c r="AB25" s="102">
        <v>0.83903499999999998</v>
      </c>
      <c r="AC25" s="102">
        <v>0.92435500000000004</v>
      </c>
      <c r="AD25" s="102">
        <v>0.97323400000000004</v>
      </c>
      <c r="AE25" s="102">
        <v>0.97599999999999998</v>
      </c>
      <c r="AF25" s="102">
        <v>0.97896799999999995</v>
      </c>
      <c r="AG25" s="102">
        <v>0.91967699999999997</v>
      </c>
      <c r="AH25" s="102">
        <v>1.0033570000000001</v>
      </c>
      <c r="AI25" s="102">
        <v>0.98699800000000004</v>
      </c>
      <c r="AJ25" s="102">
        <v>1.008645</v>
      </c>
      <c r="AK25" s="102">
        <v>1.0306649999999999</v>
      </c>
      <c r="AL25" s="102">
        <v>1.020035</v>
      </c>
      <c r="AM25" s="102">
        <v>0.96013099999999996</v>
      </c>
      <c r="AN25" s="102">
        <v>0.94250100000000003</v>
      </c>
      <c r="AO25" s="102">
        <v>0.91890300000000003</v>
      </c>
      <c r="AP25" s="102">
        <v>0.93333500000000003</v>
      </c>
      <c r="AQ25" s="102">
        <v>1.065742</v>
      </c>
      <c r="AR25" s="102">
        <v>1.023166</v>
      </c>
      <c r="AS25" s="102">
        <v>1.0159050000000001</v>
      </c>
      <c r="AT25" s="102">
        <v>1.0369360000000001</v>
      </c>
      <c r="AU25" s="102">
        <v>0.98656600000000005</v>
      </c>
      <c r="AV25" s="102">
        <v>0.87158199999999997</v>
      </c>
      <c r="AW25" s="102">
        <v>0.91706699999999997</v>
      </c>
      <c r="AX25" s="102">
        <v>0.99409800000000004</v>
      </c>
      <c r="AY25" s="102">
        <v>0.95867599999999997</v>
      </c>
      <c r="AZ25" s="890">
        <v>0.96760599999999997</v>
      </c>
      <c r="BA25" s="890">
        <v>0.95858299999999996</v>
      </c>
      <c r="BB25" s="890">
        <v>0.9173</v>
      </c>
      <c r="BC25" s="890">
        <v>0.95551600000000003</v>
      </c>
      <c r="BD25" s="890">
        <v>0.93876700000000002</v>
      </c>
      <c r="BE25" s="890">
        <v>1.0077910000000001</v>
      </c>
      <c r="BF25" s="890">
        <v>1.034376</v>
      </c>
      <c r="BG25" s="559">
        <v>0.99231749999999996</v>
      </c>
      <c r="BH25" s="559">
        <v>0.99951849999999998</v>
      </c>
      <c r="BI25" s="559">
        <v>1.0304530000000001</v>
      </c>
      <c r="BJ25" s="559">
        <v>1.0346519999999999</v>
      </c>
      <c r="BK25" s="559">
        <v>0.98937059999999999</v>
      </c>
      <c r="BL25" s="559">
        <v>0.91978740000000003</v>
      </c>
      <c r="BM25" s="559">
        <v>0.93012329999999999</v>
      </c>
      <c r="BN25" s="559">
        <v>0.97243520000000006</v>
      </c>
      <c r="BO25" s="559">
        <v>0.97957470000000002</v>
      </c>
      <c r="BP25" s="559">
        <v>1.005509</v>
      </c>
      <c r="BQ25" s="559">
        <v>1.00258</v>
      </c>
      <c r="BR25" s="559">
        <v>1.013325</v>
      </c>
      <c r="BS25" s="559">
        <v>0.97700759999999998</v>
      </c>
      <c r="BT25" s="559">
        <v>0.97950369999999998</v>
      </c>
      <c r="BU25" s="559">
        <v>1.001916</v>
      </c>
      <c r="BV25" s="559">
        <v>1.002758</v>
      </c>
    </row>
    <row r="26" spans="1:74" s="273" customFormat="1" ht="11.1" customHeight="1" x14ac:dyDescent="0.2">
      <c r="A26" s="548" t="s">
        <v>238</v>
      </c>
      <c r="B26" s="549" t="s">
        <v>1091</v>
      </c>
      <c r="C26" s="102">
        <v>5.5083549999999999</v>
      </c>
      <c r="D26" s="102">
        <v>5.5139639999999996</v>
      </c>
      <c r="E26" s="102">
        <v>5.9523549999999998</v>
      </c>
      <c r="F26" s="102">
        <v>5.9173</v>
      </c>
      <c r="G26" s="102">
        <v>5.9610000000000003</v>
      </c>
      <c r="H26" s="102">
        <v>6.008267</v>
      </c>
      <c r="I26" s="102">
        <v>6.1885159999999999</v>
      </c>
      <c r="J26" s="102">
        <v>6.0605479999999998</v>
      </c>
      <c r="K26" s="102">
        <v>6.1540670000000004</v>
      </c>
      <c r="L26" s="102">
        <v>6.1677419999999996</v>
      </c>
      <c r="M26" s="102">
        <v>6.1393000000000004</v>
      </c>
      <c r="N26" s="102">
        <v>5.6004519999999998</v>
      </c>
      <c r="O26" s="102">
        <v>6.0409680000000003</v>
      </c>
      <c r="P26" s="102">
        <v>6.1175360000000003</v>
      </c>
      <c r="Q26" s="102">
        <v>6.3514189999999999</v>
      </c>
      <c r="R26" s="102">
        <v>6.4454330000000004</v>
      </c>
      <c r="S26" s="102">
        <v>6.428839</v>
      </c>
      <c r="T26" s="102">
        <v>6.4082999999999997</v>
      </c>
      <c r="U26" s="102">
        <v>6.5056770000000004</v>
      </c>
      <c r="V26" s="102">
        <v>6.6308389999999999</v>
      </c>
      <c r="W26" s="102">
        <v>6.7954330000000001</v>
      </c>
      <c r="X26" s="102">
        <v>6.8048390000000003</v>
      </c>
      <c r="Y26" s="102">
        <v>6.7828330000000001</v>
      </c>
      <c r="Z26" s="102">
        <v>6.6485479999999999</v>
      </c>
      <c r="AA26" s="102">
        <v>6.1396769999999998</v>
      </c>
      <c r="AB26" s="102">
        <v>6.7073450000000001</v>
      </c>
      <c r="AC26" s="102">
        <v>6.9603229999999998</v>
      </c>
      <c r="AD26" s="102">
        <v>7.0796000000000001</v>
      </c>
      <c r="AE26" s="102">
        <v>7.1399679999999996</v>
      </c>
      <c r="AF26" s="102">
        <v>7.1203000000000003</v>
      </c>
      <c r="AG26" s="102">
        <v>7.0094839999999996</v>
      </c>
      <c r="AH26" s="102">
        <v>7.1390969999999996</v>
      </c>
      <c r="AI26" s="102">
        <v>7.2344999999999997</v>
      </c>
      <c r="AJ26" s="102">
        <v>7.3744189999999996</v>
      </c>
      <c r="AK26" s="102">
        <v>7.3837330000000003</v>
      </c>
      <c r="AL26" s="102">
        <v>7.204161</v>
      </c>
      <c r="AM26" s="102">
        <v>6.7095159999999998</v>
      </c>
      <c r="AN26" s="102">
        <v>6.9413210000000003</v>
      </c>
      <c r="AO26" s="102">
        <v>7.3242580000000004</v>
      </c>
      <c r="AP26" s="102">
        <v>7.3574330000000003</v>
      </c>
      <c r="AQ26" s="102">
        <v>7.4719360000000004</v>
      </c>
      <c r="AR26" s="102">
        <v>7.4839330000000004</v>
      </c>
      <c r="AS26" s="102">
        <v>7.576581</v>
      </c>
      <c r="AT26" s="102">
        <v>7.7120649999999999</v>
      </c>
      <c r="AU26" s="102">
        <v>7.8946670000000001</v>
      </c>
      <c r="AV26" s="102">
        <v>7.7984520000000002</v>
      </c>
      <c r="AW26" s="102">
        <v>7.8491</v>
      </c>
      <c r="AX26" s="102">
        <v>7.6001289999999999</v>
      </c>
      <c r="AY26" s="102">
        <v>7.2125159999999999</v>
      </c>
      <c r="AZ26" s="890">
        <v>7.6536790000000003</v>
      </c>
      <c r="BA26" s="890">
        <v>7.8643229999999997</v>
      </c>
      <c r="BB26" s="890">
        <v>7.902533</v>
      </c>
      <c r="BC26" s="890">
        <v>7.9868069999999998</v>
      </c>
      <c r="BD26" s="890">
        <v>7.8851000000000004</v>
      </c>
      <c r="BE26" s="890">
        <v>7.8105807848</v>
      </c>
      <c r="BF26" s="890">
        <v>7.8081841915999997</v>
      </c>
      <c r="BG26" s="559">
        <v>7.934507</v>
      </c>
      <c r="BH26" s="559">
        <v>7.9706060000000001</v>
      </c>
      <c r="BI26" s="559">
        <v>7.9709899999999996</v>
      </c>
      <c r="BJ26" s="559">
        <v>7.8078269999999996</v>
      </c>
      <c r="BK26" s="559">
        <v>7.7688100000000002</v>
      </c>
      <c r="BL26" s="559">
        <v>7.8125239999999998</v>
      </c>
      <c r="BM26" s="559">
        <v>8.0179690000000008</v>
      </c>
      <c r="BN26" s="559">
        <v>8.1443100000000008</v>
      </c>
      <c r="BO26" s="559">
        <v>8.1872039999999995</v>
      </c>
      <c r="BP26" s="559">
        <v>8.1684249999999992</v>
      </c>
      <c r="BQ26" s="559">
        <v>8.1560930000000003</v>
      </c>
      <c r="BR26" s="559">
        <v>8.2342449999999996</v>
      </c>
      <c r="BS26" s="559">
        <v>8.2797429999999999</v>
      </c>
      <c r="BT26" s="559">
        <v>8.2950710000000001</v>
      </c>
      <c r="BU26" s="559">
        <v>8.2878209999999992</v>
      </c>
      <c r="BV26" s="559">
        <v>8.113721</v>
      </c>
    </row>
    <row r="27" spans="1:74" s="273" customFormat="1" ht="11.1" customHeight="1" x14ac:dyDescent="0.2">
      <c r="A27" s="548" t="s">
        <v>492</v>
      </c>
      <c r="B27" s="549" t="s">
        <v>1092</v>
      </c>
      <c r="C27" s="102">
        <v>1.20608</v>
      </c>
      <c r="D27" s="102">
        <v>1.183184</v>
      </c>
      <c r="E27" s="102">
        <v>1.196663</v>
      </c>
      <c r="F27" s="102">
        <v>1.156757</v>
      </c>
      <c r="G27" s="102">
        <v>1.2056260000000001</v>
      </c>
      <c r="H27" s="102">
        <v>1.2460420000000001</v>
      </c>
      <c r="I27" s="102">
        <v>1.2271460000000001</v>
      </c>
      <c r="J27" s="102">
        <v>1.1889620000000001</v>
      </c>
      <c r="K27" s="102">
        <v>1.125291</v>
      </c>
      <c r="L27" s="102">
        <v>1.2248429999999999</v>
      </c>
      <c r="M27" s="102">
        <v>1.2798020000000001</v>
      </c>
      <c r="N27" s="102">
        <v>1.1911320000000001</v>
      </c>
      <c r="O27" s="102">
        <v>1.238111</v>
      </c>
      <c r="P27" s="102">
        <v>1.237419</v>
      </c>
      <c r="Q27" s="102">
        <v>1.2492559999999999</v>
      </c>
      <c r="R27" s="102">
        <v>1.2379389999999999</v>
      </c>
      <c r="S27" s="102">
        <v>1.2882659999999999</v>
      </c>
      <c r="T27" s="102">
        <v>1.341669</v>
      </c>
      <c r="U27" s="102">
        <v>1.312074</v>
      </c>
      <c r="V27" s="102">
        <v>1.3001560000000001</v>
      </c>
      <c r="W27" s="102">
        <v>1.320495</v>
      </c>
      <c r="X27" s="102">
        <v>1.3107260000000001</v>
      </c>
      <c r="Y27" s="102">
        <v>1.3429819999999999</v>
      </c>
      <c r="Z27" s="102">
        <v>1.403586</v>
      </c>
      <c r="AA27" s="102">
        <v>1.280397</v>
      </c>
      <c r="AB27" s="102">
        <v>1.3743639999999999</v>
      </c>
      <c r="AC27" s="102">
        <v>1.362549</v>
      </c>
      <c r="AD27" s="102">
        <v>1.3026770000000001</v>
      </c>
      <c r="AE27" s="102">
        <v>1.312872</v>
      </c>
      <c r="AF27" s="102">
        <v>1.394882</v>
      </c>
      <c r="AG27" s="102">
        <v>1.4245570000000001</v>
      </c>
      <c r="AH27" s="102">
        <v>1.413205</v>
      </c>
      <c r="AI27" s="102">
        <v>1.378784</v>
      </c>
      <c r="AJ27" s="102">
        <v>1.386541</v>
      </c>
      <c r="AK27" s="102">
        <v>1.465471</v>
      </c>
      <c r="AL27" s="102">
        <v>1.442026</v>
      </c>
      <c r="AM27" s="102">
        <v>1.325928</v>
      </c>
      <c r="AN27" s="102">
        <v>1.338042</v>
      </c>
      <c r="AO27" s="102">
        <v>1.3206439999999999</v>
      </c>
      <c r="AP27" s="102">
        <v>1.286232</v>
      </c>
      <c r="AQ27" s="102">
        <v>1.3317330000000001</v>
      </c>
      <c r="AR27" s="102">
        <v>1.384331</v>
      </c>
      <c r="AS27" s="102">
        <v>1.384404</v>
      </c>
      <c r="AT27" s="102">
        <v>1.3527739999999999</v>
      </c>
      <c r="AU27" s="102">
        <v>1.3742829999999999</v>
      </c>
      <c r="AV27" s="102">
        <v>1.4130990000000001</v>
      </c>
      <c r="AW27" s="102">
        <v>1.4297569999999999</v>
      </c>
      <c r="AX27" s="102">
        <v>1.420563</v>
      </c>
      <c r="AY27" s="102">
        <v>1.321269</v>
      </c>
      <c r="AZ27" s="890">
        <v>1.3874409999999999</v>
      </c>
      <c r="BA27" s="890">
        <v>1.414093</v>
      </c>
      <c r="BB27" s="890">
        <v>1.3720619999999999</v>
      </c>
      <c r="BC27" s="890">
        <v>1.468035</v>
      </c>
      <c r="BD27" s="890">
        <v>1.507101</v>
      </c>
      <c r="BE27" s="890">
        <v>1.4825238464999999</v>
      </c>
      <c r="BF27" s="890">
        <v>1.4886586857999999</v>
      </c>
      <c r="BG27" s="559">
        <v>1.471951</v>
      </c>
      <c r="BH27" s="559">
        <v>1.488281</v>
      </c>
      <c r="BI27" s="559">
        <v>1.5439480000000001</v>
      </c>
      <c r="BJ27" s="559">
        <v>1.5533239999999999</v>
      </c>
      <c r="BK27" s="559">
        <v>1.531935</v>
      </c>
      <c r="BL27" s="559">
        <v>1.48956</v>
      </c>
      <c r="BM27" s="559">
        <v>1.5075400000000001</v>
      </c>
      <c r="BN27" s="559">
        <v>1.503746</v>
      </c>
      <c r="BO27" s="559">
        <v>1.531202</v>
      </c>
      <c r="BP27" s="559">
        <v>1.568373</v>
      </c>
      <c r="BQ27" s="559">
        <v>1.570997</v>
      </c>
      <c r="BR27" s="559">
        <v>1.577285</v>
      </c>
      <c r="BS27" s="559">
        <v>1.553131</v>
      </c>
      <c r="BT27" s="559">
        <v>1.5659019999999999</v>
      </c>
      <c r="BU27" s="559">
        <v>1.6069640000000001</v>
      </c>
      <c r="BV27" s="559">
        <v>1.6052820000000001</v>
      </c>
    </row>
    <row r="28" spans="1:74" ht="11.1" customHeight="1" x14ac:dyDescent="0.2">
      <c r="A28" s="270" t="s">
        <v>468</v>
      </c>
      <c r="B28" s="550" t="s">
        <v>1093</v>
      </c>
      <c r="C28" s="341">
        <v>1.0384089999999999</v>
      </c>
      <c r="D28" s="341">
        <v>1.010856</v>
      </c>
      <c r="E28" s="341">
        <v>1.0187360000000001</v>
      </c>
      <c r="F28" s="341">
        <v>0.96519999999999995</v>
      </c>
      <c r="G28" s="341">
        <v>1.0082469999999999</v>
      </c>
      <c r="H28" s="341">
        <v>1.042924</v>
      </c>
      <c r="I28" s="341">
        <v>1.0160750000000001</v>
      </c>
      <c r="J28" s="341">
        <v>0.98452300000000004</v>
      </c>
      <c r="K28" s="341">
        <v>0.90238600000000002</v>
      </c>
      <c r="L28" s="341">
        <v>1.0142089999999999</v>
      </c>
      <c r="M28" s="341">
        <v>1.052651</v>
      </c>
      <c r="N28" s="341">
        <v>0.96922399999999997</v>
      </c>
      <c r="O28" s="341">
        <v>1.0020690000000001</v>
      </c>
      <c r="P28" s="341">
        <v>0.99927299999999997</v>
      </c>
      <c r="Q28" s="341">
        <v>0.98716800000000005</v>
      </c>
      <c r="R28" s="341">
        <v>0.97206700000000001</v>
      </c>
      <c r="S28" s="341">
        <v>0.99418700000000004</v>
      </c>
      <c r="T28" s="341">
        <v>1.0363119999999999</v>
      </c>
      <c r="U28" s="341">
        <v>1.0327040000000001</v>
      </c>
      <c r="V28" s="341">
        <v>1.0042709999999999</v>
      </c>
      <c r="W28" s="341">
        <v>1.003455</v>
      </c>
      <c r="X28" s="341">
        <v>1.0276730000000001</v>
      </c>
      <c r="Y28" s="341">
        <v>1.0534300000000001</v>
      </c>
      <c r="Z28" s="341">
        <v>1.0815969999999999</v>
      </c>
      <c r="AA28" s="341">
        <v>0.99494000000000005</v>
      </c>
      <c r="AB28" s="341">
        <v>1.074103</v>
      </c>
      <c r="AC28" s="341">
        <v>1.0686929999999999</v>
      </c>
      <c r="AD28" s="341">
        <v>0.98221000000000003</v>
      </c>
      <c r="AE28" s="341">
        <v>1.025274</v>
      </c>
      <c r="AF28" s="341">
        <v>1.043453</v>
      </c>
      <c r="AG28" s="341">
        <v>1.0906309999999999</v>
      </c>
      <c r="AH28" s="341">
        <v>1.080837</v>
      </c>
      <c r="AI28" s="341">
        <v>1.0406550000000001</v>
      </c>
      <c r="AJ28" s="341">
        <v>1.049636</v>
      </c>
      <c r="AK28" s="341">
        <v>1.112771</v>
      </c>
      <c r="AL28" s="341">
        <v>1.102722</v>
      </c>
      <c r="AM28" s="341">
        <v>1.083731</v>
      </c>
      <c r="AN28" s="341">
        <v>1.084055</v>
      </c>
      <c r="AO28" s="341">
        <v>1.054281</v>
      </c>
      <c r="AP28" s="341">
        <v>1.0216229999999999</v>
      </c>
      <c r="AQ28" s="341">
        <v>1.0354099999999999</v>
      </c>
      <c r="AR28" s="341">
        <v>1.0772470000000001</v>
      </c>
      <c r="AS28" s="341">
        <v>1.079399</v>
      </c>
      <c r="AT28" s="341">
        <v>1.080438</v>
      </c>
      <c r="AU28" s="341">
        <v>1.0501819999999999</v>
      </c>
      <c r="AV28" s="341">
        <v>1.1003750000000001</v>
      </c>
      <c r="AW28" s="341">
        <v>1.1174120000000001</v>
      </c>
      <c r="AX28" s="341">
        <v>1.1269149999999999</v>
      </c>
      <c r="AY28" s="341">
        <v>1.088327</v>
      </c>
      <c r="AZ28" s="871">
        <v>1.121394</v>
      </c>
      <c r="BA28" s="871">
        <v>1.1023780000000001</v>
      </c>
      <c r="BB28" s="871">
        <v>1.030829</v>
      </c>
      <c r="BC28" s="871">
        <v>1.103864</v>
      </c>
      <c r="BD28" s="871">
        <v>1.117005</v>
      </c>
      <c r="BE28" s="871">
        <v>1.0942258064999999</v>
      </c>
      <c r="BF28" s="871">
        <v>1.1079472258</v>
      </c>
      <c r="BG28" s="352">
        <v>1.0747279999999999</v>
      </c>
      <c r="BH28" s="352">
        <v>1.0875300000000001</v>
      </c>
      <c r="BI28" s="352">
        <v>1.1299060000000001</v>
      </c>
      <c r="BJ28" s="352">
        <v>1.128347</v>
      </c>
      <c r="BK28" s="352">
        <v>1.1353759999999999</v>
      </c>
      <c r="BL28" s="352">
        <v>1.0847599999999999</v>
      </c>
      <c r="BM28" s="352">
        <v>1.0939410000000001</v>
      </c>
      <c r="BN28" s="352">
        <v>1.0791949999999999</v>
      </c>
      <c r="BO28" s="352">
        <v>1.0991089999999999</v>
      </c>
      <c r="BP28" s="352">
        <v>1.124595</v>
      </c>
      <c r="BQ28" s="352">
        <v>1.1262829999999999</v>
      </c>
      <c r="BR28" s="352">
        <v>1.1363270000000001</v>
      </c>
      <c r="BS28" s="352">
        <v>1.1084309999999999</v>
      </c>
      <c r="BT28" s="352">
        <v>1.1268819999999999</v>
      </c>
      <c r="BU28" s="352">
        <v>1.161119</v>
      </c>
      <c r="BV28" s="352">
        <v>1.1536439999999999</v>
      </c>
    </row>
    <row r="29" spans="1:74" s="273" customFormat="1" ht="11.1" customHeight="1" x14ac:dyDescent="0.2">
      <c r="A29" s="548" t="s">
        <v>493</v>
      </c>
      <c r="B29" s="549" t="s">
        <v>1094</v>
      </c>
      <c r="C29" s="102">
        <v>0.22477351612999999</v>
      </c>
      <c r="D29" s="102">
        <v>0.20964453571</v>
      </c>
      <c r="E29" s="102">
        <v>0.21499970968000001</v>
      </c>
      <c r="F29" s="102">
        <v>0.22666776666999999</v>
      </c>
      <c r="G29" s="102">
        <v>0.22458193547999999</v>
      </c>
      <c r="H29" s="102">
        <v>0.23523549999999999</v>
      </c>
      <c r="I29" s="102">
        <v>0.22451516128999999</v>
      </c>
      <c r="J29" s="102">
        <v>0.22219312902999999</v>
      </c>
      <c r="K29" s="102">
        <v>0.22286576666999999</v>
      </c>
      <c r="L29" s="102">
        <v>0.21809729032</v>
      </c>
      <c r="M29" s="102">
        <v>0.22750053333</v>
      </c>
      <c r="N29" s="102">
        <v>0.21345235484</v>
      </c>
      <c r="O29" s="102">
        <v>0.20999974194000001</v>
      </c>
      <c r="P29" s="102">
        <v>0.19571335713999999</v>
      </c>
      <c r="Q29" s="102">
        <v>0.19596929031999999</v>
      </c>
      <c r="R29" s="102">
        <v>0.20706559999999999</v>
      </c>
      <c r="S29" s="102">
        <v>0.22387180644999999</v>
      </c>
      <c r="T29" s="102">
        <v>0.22693443332999999</v>
      </c>
      <c r="U29" s="102">
        <v>0.22922758065000001</v>
      </c>
      <c r="V29" s="102">
        <v>0.22964609677</v>
      </c>
      <c r="W29" s="102">
        <v>0.22953399999999999</v>
      </c>
      <c r="X29" s="102">
        <v>0.22258022581</v>
      </c>
      <c r="Y29" s="102">
        <v>0.23239976667000001</v>
      </c>
      <c r="Z29" s="102">
        <v>0.24009680645000001</v>
      </c>
      <c r="AA29" s="102">
        <v>0.22280467742000001</v>
      </c>
      <c r="AB29" s="102">
        <v>0.19337955171999999</v>
      </c>
      <c r="AC29" s="102">
        <v>0.22074132258000001</v>
      </c>
      <c r="AD29" s="102">
        <v>0.22623326666999999</v>
      </c>
      <c r="AE29" s="102">
        <v>0.22361141935000001</v>
      </c>
      <c r="AF29" s="102">
        <v>0.21826719999999999</v>
      </c>
      <c r="AG29" s="102">
        <v>0.22264435484</v>
      </c>
      <c r="AH29" s="102">
        <v>0.22271148387</v>
      </c>
      <c r="AI29" s="102">
        <v>0.22040109999999999</v>
      </c>
      <c r="AJ29" s="102">
        <v>0.21603245161000001</v>
      </c>
      <c r="AK29" s="102">
        <v>0.2228</v>
      </c>
      <c r="AL29" s="102">
        <v>0.23103238709999999</v>
      </c>
      <c r="AM29" s="102">
        <v>0.21096829032</v>
      </c>
      <c r="AN29" s="102">
        <v>0.20428778571</v>
      </c>
      <c r="AO29" s="102">
        <v>0.2030663871</v>
      </c>
      <c r="AP29" s="102">
        <v>0.20223346667</v>
      </c>
      <c r="AQ29" s="102">
        <v>0.20938764516</v>
      </c>
      <c r="AR29" s="102">
        <v>0.21020036667</v>
      </c>
      <c r="AS29" s="102">
        <v>0.20606635483999999</v>
      </c>
      <c r="AT29" s="102">
        <v>0.20503309677000001</v>
      </c>
      <c r="AU29" s="102">
        <v>0.2117676</v>
      </c>
      <c r="AV29" s="102">
        <v>0.19964393548000001</v>
      </c>
      <c r="AW29" s="102">
        <v>0.22360150000000001</v>
      </c>
      <c r="AX29" s="102">
        <v>0.23574451613</v>
      </c>
      <c r="AY29" s="102">
        <v>0.22799980645000001</v>
      </c>
      <c r="AZ29" s="890">
        <v>0.22103653571000001</v>
      </c>
      <c r="BA29" s="890">
        <v>0.22374093548000001</v>
      </c>
      <c r="BB29" s="890">
        <v>0.2160685</v>
      </c>
      <c r="BC29" s="890">
        <v>0.23151541935</v>
      </c>
      <c r="BD29" s="890">
        <v>0.23816743333000001</v>
      </c>
      <c r="BE29" s="890">
        <v>0.2236534</v>
      </c>
      <c r="BF29" s="890">
        <v>0.22092819999999999</v>
      </c>
      <c r="BG29" s="559">
        <v>0.21754570000000001</v>
      </c>
      <c r="BH29" s="559">
        <v>0.2139336</v>
      </c>
      <c r="BI29" s="559">
        <v>0.2254284</v>
      </c>
      <c r="BJ29" s="559">
        <v>0.2296414</v>
      </c>
      <c r="BK29" s="559">
        <v>0.21304439999999999</v>
      </c>
      <c r="BL29" s="559">
        <v>0.20666200000000001</v>
      </c>
      <c r="BM29" s="559">
        <v>0.21025840000000001</v>
      </c>
      <c r="BN29" s="559">
        <v>0.21474119999999999</v>
      </c>
      <c r="BO29" s="559">
        <v>0.21679490000000001</v>
      </c>
      <c r="BP29" s="559">
        <v>0.22070390000000001</v>
      </c>
      <c r="BQ29" s="559">
        <v>0.220446</v>
      </c>
      <c r="BR29" s="559">
        <v>0.21741940000000001</v>
      </c>
      <c r="BS29" s="559">
        <v>0.2134684</v>
      </c>
      <c r="BT29" s="559">
        <v>0.2103391</v>
      </c>
      <c r="BU29" s="559">
        <v>0.22200500000000001</v>
      </c>
      <c r="BV29" s="559">
        <v>0.22624359999999999</v>
      </c>
    </row>
    <row r="30" spans="1:74" s="273" customFormat="1" ht="11.1" customHeight="1" x14ac:dyDescent="0.2">
      <c r="A30" s="548" t="s">
        <v>803</v>
      </c>
      <c r="B30" s="549" t="s">
        <v>1095</v>
      </c>
      <c r="C30" s="102">
        <v>-0.25954300000000002</v>
      </c>
      <c r="D30" s="102">
        <v>-0.53358000000000005</v>
      </c>
      <c r="E30" s="102">
        <v>-0.43973400000000001</v>
      </c>
      <c r="F30" s="102">
        <v>-0.419159</v>
      </c>
      <c r="G30" s="102">
        <v>-0.32280300000000001</v>
      </c>
      <c r="H30" s="102">
        <v>-0.36192999999999997</v>
      </c>
      <c r="I30" s="102">
        <v>-0.40188400000000002</v>
      </c>
      <c r="J30" s="102">
        <v>-0.44310500000000003</v>
      </c>
      <c r="K30" s="102">
        <v>-0.42931200000000003</v>
      </c>
      <c r="L30" s="102">
        <v>-0.58893399999999996</v>
      </c>
      <c r="M30" s="102">
        <v>-0.478047</v>
      </c>
      <c r="N30" s="102">
        <v>-0.373726</v>
      </c>
      <c r="O30" s="102">
        <v>-0.47386699999999998</v>
      </c>
      <c r="P30" s="102">
        <v>-0.33417000000000002</v>
      </c>
      <c r="Q30" s="102">
        <v>-0.447542</v>
      </c>
      <c r="R30" s="102">
        <v>-0.52693000000000001</v>
      </c>
      <c r="S30" s="102">
        <v>-0.33610299999999999</v>
      </c>
      <c r="T30" s="102">
        <v>-0.55097300000000005</v>
      </c>
      <c r="U30" s="102">
        <v>-0.56745699999999999</v>
      </c>
      <c r="V30" s="102">
        <v>-0.67401900000000003</v>
      </c>
      <c r="W30" s="102">
        <v>-0.69033599999999995</v>
      </c>
      <c r="X30" s="102">
        <v>-0.66837999999999997</v>
      </c>
      <c r="Y30" s="102">
        <v>-0.55133900000000002</v>
      </c>
      <c r="Z30" s="102">
        <v>-0.47212799999999999</v>
      </c>
      <c r="AA30" s="102">
        <v>-0.50376699999999996</v>
      </c>
      <c r="AB30" s="102">
        <v>-0.54354100000000005</v>
      </c>
      <c r="AC30" s="102">
        <v>-0.50770499999999996</v>
      </c>
      <c r="AD30" s="102">
        <v>-0.60906300000000002</v>
      </c>
      <c r="AE30" s="102">
        <v>-0.56484400000000001</v>
      </c>
      <c r="AF30" s="102">
        <v>-0.68176300000000001</v>
      </c>
      <c r="AG30" s="102">
        <v>-0.51678999999999997</v>
      </c>
      <c r="AH30" s="102">
        <v>-0.64451800000000004</v>
      </c>
      <c r="AI30" s="102">
        <v>-0.71692400000000001</v>
      </c>
      <c r="AJ30" s="102">
        <v>-0.65524000000000004</v>
      </c>
      <c r="AK30" s="102">
        <v>-0.688693</v>
      </c>
      <c r="AL30" s="102">
        <v>-0.71265199999999995</v>
      </c>
      <c r="AM30" s="102">
        <v>-0.56069199999999997</v>
      </c>
      <c r="AN30" s="102">
        <v>-0.70757499999999995</v>
      </c>
      <c r="AO30" s="102">
        <v>-0.74473299999999998</v>
      </c>
      <c r="AP30" s="102">
        <v>-0.62717000000000001</v>
      </c>
      <c r="AQ30" s="102">
        <v>-0.61721099999999995</v>
      </c>
      <c r="AR30" s="102">
        <v>-0.39513399999999999</v>
      </c>
      <c r="AS30" s="102">
        <v>-0.56908099999999995</v>
      </c>
      <c r="AT30" s="102">
        <v>-0.70583399999999996</v>
      </c>
      <c r="AU30" s="102">
        <v>-0.84024100000000002</v>
      </c>
      <c r="AV30" s="102">
        <v>-0.88958300000000001</v>
      </c>
      <c r="AW30" s="102">
        <v>-0.66603199999999996</v>
      </c>
      <c r="AX30" s="102">
        <v>-0.67139099999999996</v>
      </c>
      <c r="AY30" s="102">
        <v>-0.72292900000000004</v>
      </c>
      <c r="AZ30" s="890">
        <v>-0.62765400000000005</v>
      </c>
      <c r="BA30" s="890">
        <v>-0.52670300000000003</v>
      </c>
      <c r="BB30" s="890">
        <v>-0.37856099999999998</v>
      </c>
      <c r="BC30" s="890">
        <v>-1.036915</v>
      </c>
      <c r="BD30" s="890">
        <v>-0.57009100000000001</v>
      </c>
      <c r="BE30" s="890">
        <v>-0.60499999999999998</v>
      </c>
      <c r="BF30" s="890">
        <v>-0.53</v>
      </c>
      <c r="BG30" s="559">
        <v>-0.63724579999999997</v>
      </c>
      <c r="BH30" s="559">
        <v>-0.6457425</v>
      </c>
      <c r="BI30" s="559">
        <v>-0.60253199999999996</v>
      </c>
      <c r="BJ30" s="559">
        <v>-0.58369740000000003</v>
      </c>
      <c r="BK30" s="559">
        <v>-0.61064499999999999</v>
      </c>
      <c r="BL30" s="559">
        <v>-0.61851350000000005</v>
      </c>
      <c r="BM30" s="559">
        <v>-0.59883960000000003</v>
      </c>
      <c r="BN30" s="559">
        <v>-0.59355259999999999</v>
      </c>
      <c r="BO30" s="559">
        <v>-0.59164229999999995</v>
      </c>
      <c r="BP30" s="559">
        <v>-0.58172449999999998</v>
      </c>
      <c r="BQ30" s="559">
        <v>-0.57736379999999998</v>
      </c>
      <c r="BR30" s="559">
        <v>-0.59788220000000003</v>
      </c>
      <c r="BS30" s="559">
        <v>-0.61605620000000005</v>
      </c>
      <c r="BT30" s="559">
        <v>-0.64563020000000004</v>
      </c>
      <c r="BU30" s="559">
        <v>-0.61305109999999996</v>
      </c>
      <c r="BV30" s="559">
        <v>-0.59878450000000005</v>
      </c>
    </row>
    <row r="31" spans="1:74" s="273" customFormat="1" ht="11.1" customHeight="1" x14ac:dyDescent="0.2">
      <c r="A31" s="548" t="s">
        <v>240</v>
      </c>
      <c r="B31" s="549" t="s">
        <v>1096</v>
      </c>
      <c r="C31" s="102">
        <v>-3.556521</v>
      </c>
      <c r="D31" s="102">
        <v>-3.19373</v>
      </c>
      <c r="E31" s="102">
        <v>-3.8422109999999998</v>
      </c>
      <c r="F31" s="102">
        <v>-3.9724819999999998</v>
      </c>
      <c r="G31" s="102">
        <v>-3.8886780000000001</v>
      </c>
      <c r="H31" s="102">
        <v>-4.1925840000000001</v>
      </c>
      <c r="I31" s="102">
        <v>-3.848052</v>
      </c>
      <c r="J31" s="102">
        <v>-4.1486910000000004</v>
      </c>
      <c r="K31" s="102">
        <v>-4.3784879999999999</v>
      </c>
      <c r="L31" s="102">
        <v>-3.667081</v>
      </c>
      <c r="M31" s="102">
        <v>-3.7840470000000002</v>
      </c>
      <c r="N31" s="102">
        <v>-4.236567</v>
      </c>
      <c r="O31" s="102">
        <v>-3.710474</v>
      </c>
      <c r="P31" s="102">
        <v>-3.3660320000000001</v>
      </c>
      <c r="Q31" s="102">
        <v>-4.533042</v>
      </c>
      <c r="R31" s="102">
        <v>-3.5334880000000002</v>
      </c>
      <c r="S31" s="102">
        <v>-3.9949430000000001</v>
      </c>
      <c r="T31" s="102">
        <v>-3.827915</v>
      </c>
      <c r="U31" s="102">
        <v>-4.4119080000000004</v>
      </c>
      <c r="V31" s="102">
        <v>-4.1159499999999998</v>
      </c>
      <c r="W31" s="102">
        <v>-4.0346460000000004</v>
      </c>
      <c r="X31" s="102">
        <v>-4.2948300000000001</v>
      </c>
      <c r="Y31" s="102">
        <v>-4.5761000000000003</v>
      </c>
      <c r="Z31" s="102">
        <v>-4.9017249999999999</v>
      </c>
      <c r="AA31" s="102">
        <v>-4.3889250000000004</v>
      </c>
      <c r="AB31" s="102">
        <v>-4.5148720000000004</v>
      </c>
      <c r="AC31" s="102">
        <v>-4.4985290000000004</v>
      </c>
      <c r="AD31" s="102">
        <v>-4.3389639999999998</v>
      </c>
      <c r="AE31" s="102">
        <v>-4.0532339999999998</v>
      </c>
      <c r="AF31" s="102">
        <v>-4.7291699999999999</v>
      </c>
      <c r="AG31" s="102">
        <v>-4.3846259999999999</v>
      </c>
      <c r="AH31" s="102">
        <v>-5.016286</v>
      </c>
      <c r="AI31" s="102">
        <v>-5.1767649999999996</v>
      </c>
      <c r="AJ31" s="102">
        <v>-5.074675</v>
      </c>
      <c r="AK31" s="102">
        <v>-5.5828680000000004</v>
      </c>
      <c r="AL31" s="102">
        <v>-5.4357949999999997</v>
      </c>
      <c r="AM31" s="102">
        <v>-4.6681720000000002</v>
      </c>
      <c r="AN31" s="102">
        <v>-4.5831749999999998</v>
      </c>
      <c r="AO31" s="102">
        <v>-4.8555840000000003</v>
      </c>
      <c r="AP31" s="102">
        <v>-4.7886329999999999</v>
      </c>
      <c r="AQ31" s="102">
        <v>-4.845879</v>
      </c>
      <c r="AR31" s="102">
        <v>-5.1659709999999999</v>
      </c>
      <c r="AS31" s="102">
        <v>-5.1721089999999998</v>
      </c>
      <c r="AT31" s="102">
        <v>-4.5927309999999997</v>
      </c>
      <c r="AU31" s="102">
        <v>-4.9028739999999997</v>
      </c>
      <c r="AV31" s="102">
        <v>-5.0137869999999998</v>
      </c>
      <c r="AW31" s="102">
        <v>-5.7568020000000004</v>
      </c>
      <c r="AX31" s="102">
        <v>-5.3969240000000003</v>
      </c>
      <c r="AY31" s="102">
        <v>-5.1539580000000003</v>
      </c>
      <c r="AZ31" s="890">
        <v>-5.2715690000000004</v>
      </c>
      <c r="BA31" s="890">
        <v>-6.2062059999999999</v>
      </c>
      <c r="BB31" s="890">
        <v>-6.3785780000000001</v>
      </c>
      <c r="BC31" s="890">
        <v>-6.1531570000000002</v>
      </c>
      <c r="BD31" s="890">
        <v>-6.1741080000000004</v>
      </c>
      <c r="BE31" s="890">
        <v>-6.4352153439000004</v>
      </c>
      <c r="BF31" s="890">
        <v>-6.6177691441000004</v>
      </c>
      <c r="BG31" s="559">
        <v>-5.9961099999999998</v>
      </c>
      <c r="BH31" s="559">
        <v>-5.8088499999999996</v>
      </c>
      <c r="BI31" s="559">
        <v>-6.2675109999999998</v>
      </c>
      <c r="BJ31" s="559">
        <v>-6.3204859999999998</v>
      </c>
      <c r="BK31" s="559">
        <v>-5.08758</v>
      </c>
      <c r="BL31" s="559">
        <v>-5.7207670000000004</v>
      </c>
      <c r="BM31" s="559">
        <v>-5.4271500000000001</v>
      </c>
      <c r="BN31" s="559">
        <v>-5.2705190000000002</v>
      </c>
      <c r="BO31" s="559">
        <v>-5.3248049999999996</v>
      </c>
      <c r="BP31" s="559">
        <v>-5.5550449999999998</v>
      </c>
      <c r="BQ31" s="559">
        <v>-5.6317069999999996</v>
      </c>
      <c r="BR31" s="559">
        <v>-5.5237049999999996</v>
      </c>
      <c r="BS31" s="559">
        <v>-5.7058150000000003</v>
      </c>
      <c r="BT31" s="559">
        <v>-5.6020430000000001</v>
      </c>
      <c r="BU31" s="559">
        <v>-5.9442969999999997</v>
      </c>
      <c r="BV31" s="559">
        <v>-5.9815649999999998</v>
      </c>
    </row>
    <row r="32" spans="1:74" ht="11.1" customHeight="1" x14ac:dyDescent="0.2">
      <c r="A32" s="270" t="s">
        <v>530</v>
      </c>
      <c r="B32" s="550" t="s">
        <v>1097</v>
      </c>
      <c r="C32" s="341">
        <v>-2.0427529999999998</v>
      </c>
      <c r="D32" s="341">
        <v>-2.0258090000000002</v>
      </c>
      <c r="E32" s="341">
        <v>-2.133229</v>
      </c>
      <c r="F32" s="341">
        <v>-2.2663540000000002</v>
      </c>
      <c r="G32" s="341">
        <v>-2.3111630000000001</v>
      </c>
      <c r="H32" s="341">
        <v>-2.5179529999999999</v>
      </c>
      <c r="I32" s="341">
        <v>-2.199776</v>
      </c>
      <c r="J32" s="341">
        <v>-2.314905</v>
      </c>
      <c r="K32" s="341">
        <v>-2.233911</v>
      </c>
      <c r="L32" s="341">
        <v>-2.2266379999999999</v>
      </c>
      <c r="M32" s="341">
        <v>-2.176256</v>
      </c>
      <c r="N32" s="341">
        <v>-2.3614280000000001</v>
      </c>
      <c r="O32" s="341">
        <v>-2.3243119999999999</v>
      </c>
      <c r="P32" s="341">
        <v>-2.3556080000000001</v>
      </c>
      <c r="Q32" s="341">
        <v>-2.7403689999999998</v>
      </c>
      <c r="R32" s="341">
        <v>-2.4903870000000001</v>
      </c>
      <c r="S32" s="341">
        <v>-2.4563679999999999</v>
      </c>
      <c r="T32" s="341">
        <v>-2.4911789999999998</v>
      </c>
      <c r="U32" s="341">
        <v>-2.432706</v>
      </c>
      <c r="V32" s="341">
        <v>-2.4560149999999998</v>
      </c>
      <c r="W32" s="341">
        <v>-2.5997840000000001</v>
      </c>
      <c r="X32" s="341">
        <v>-2.5997599999999998</v>
      </c>
      <c r="Y32" s="341">
        <v>-2.605963</v>
      </c>
      <c r="Z32" s="341">
        <v>-2.5784389999999999</v>
      </c>
      <c r="AA32" s="341">
        <v>-2.5116619999999998</v>
      </c>
      <c r="AB32" s="341">
        <v>-2.6802069999999998</v>
      </c>
      <c r="AC32" s="341">
        <v>-2.5867650000000002</v>
      </c>
      <c r="AD32" s="341">
        <v>-2.7236929999999999</v>
      </c>
      <c r="AE32" s="341">
        <v>-2.5670190000000002</v>
      </c>
      <c r="AF32" s="341">
        <v>-2.713762</v>
      </c>
      <c r="AG32" s="341">
        <v>-2.6158489999999999</v>
      </c>
      <c r="AH32" s="341">
        <v>-2.7440329999999999</v>
      </c>
      <c r="AI32" s="341">
        <v>-2.872106</v>
      </c>
      <c r="AJ32" s="341">
        <v>-2.7592370000000002</v>
      </c>
      <c r="AK32" s="341">
        <v>-3.0234839999999998</v>
      </c>
      <c r="AL32" s="341">
        <v>-2.8570869999999999</v>
      </c>
      <c r="AM32" s="341">
        <v>-2.77542</v>
      </c>
      <c r="AN32" s="341">
        <v>-2.8681390000000002</v>
      </c>
      <c r="AO32" s="341">
        <v>-2.8857940000000002</v>
      </c>
      <c r="AP32" s="341">
        <v>-2.9790009999999998</v>
      </c>
      <c r="AQ32" s="341">
        <v>-2.882479</v>
      </c>
      <c r="AR32" s="341">
        <v>-2.8762910000000002</v>
      </c>
      <c r="AS32" s="341">
        <v>-3.064063</v>
      </c>
      <c r="AT32" s="341">
        <v>-2.7047349999999999</v>
      </c>
      <c r="AU32" s="341">
        <v>-3.0787390000000001</v>
      </c>
      <c r="AV32" s="341">
        <v>-2.8850319999999998</v>
      </c>
      <c r="AW32" s="341">
        <v>-3.1537860000000002</v>
      </c>
      <c r="AX32" s="341">
        <v>-2.8560840000000001</v>
      </c>
      <c r="AY32" s="341">
        <v>-2.8986130000000001</v>
      </c>
      <c r="AZ32" s="871">
        <v>-3.0696720000000002</v>
      </c>
      <c r="BA32" s="871">
        <v>-3.2972320000000002</v>
      </c>
      <c r="BB32" s="871">
        <v>-3.459406</v>
      </c>
      <c r="BC32" s="871">
        <v>-3.5845699999999998</v>
      </c>
      <c r="BD32" s="871">
        <v>-3.5104199999999999</v>
      </c>
      <c r="BE32" s="871">
        <v>-3.2386731773999999</v>
      </c>
      <c r="BF32" s="871">
        <v>-3.5115113</v>
      </c>
      <c r="BG32" s="352">
        <v>-3.2436060000000002</v>
      </c>
      <c r="BH32" s="352">
        <v>-3.2395100000000001</v>
      </c>
      <c r="BI32" s="352">
        <v>-3.3521380000000001</v>
      </c>
      <c r="BJ32" s="352">
        <v>-3.2723309999999999</v>
      </c>
      <c r="BK32" s="352">
        <v>-3.182858</v>
      </c>
      <c r="BL32" s="352">
        <v>-3.3592170000000001</v>
      </c>
      <c r="BM32" s="352">
        <v>-3.3481000000000001</v>
      </c>
      <c r="BN32" s="352">
        <v>-3.3856540000000002</v>
      </c>
      <c r="BO32" s="352">
        <v>-3.3995639999999998</v>
      </c>
      <c r="BP32" s="352">
        <v>-3.4638810000000002</v>
      </c>
      <c r="BQ32" s="352">
        <v>-3.4220739999999998</v>
      </c>
      <c r="BR32" s="352">
        <v>-3.3164150000000001</v>
      </c>
      <c r="BS32" s="352">
        <v>-3.3974489999999999</v>
      </c>
      <c r="BT32" s="352">
        <v>-3.377596</v>
      </c>
      <c r="BU32" s="352">
        <v>-3.4534479999999999</v>
      </c>
      <c r="BV32" s="352">
        <v>-3.4152499999999999</v>
      </c>
    </row>
    <row r="33" spans="1:74" ht="11.1" customHeight="1" x14ac:dyDescent="0.2">
      <c r="A33" s="270" t="s">
        <v>98</v>
      </c>
      <c r="B33" s="550" t="s">
        <v>1098</v>
      </c>
      <c r="C33" s="341">
        <v>9.5194000000000001E-2</v>
      </c>
      <c r="D33" s="341">
        <v>0.19190299999999999</v>
      </c>
      <c r="E33" s="341">
        <v>0.220249</v>
      </c>
      <c r="F33" s="341">
        <v>0.40047500000000003</v>
      </c>
      <c r="G33" s="341">
        <v>0.19045999999999999</v>
      </c>
      <c r="H33" s="341">
        <v>0.29161599999999999</v>
      </c>
      <c r="I33" s="341">
        <v>0.41736899999999999</v>
      </c>
      <c r="J33" s="341">
        <v>0.24548500000000001</v>
      </c>
      <c r="K33" s="341">
        <v>0.20273099999999999</v>
      </c>
      <c r="L33" s="341">
        <v>0.35770400000000002</v>
      </c>
      <c r="M33" s="341">
        <v>0.30107099999999998</v>
      </c>
      <c r="N33" s="341">
        <v>0.234906</v>
      </c>
      <c r="O33" s="341">
        <v>0.324015</v>
      </c>
      <c r="P33" s="341">
        <v>0.28340399999999999</v>
      </c>
      <c r="Q33" s="341">
        <v>0.23551900000000001</v>
      </c>
      <c r="R33" s="341">
        <v>0.32553700000000002</v>
      </c>
      <c r="S33" s="341">
        <v>0.13514599999999999</v>
      </c>
      <c r="T33" s="341">
        <v>0.361431</v>
      </c>
      <c r="U33" s="341">
        <v>0.26480999999999999</v>
      </c>
      <c r="V33" s="341">
        <v>0.20915900000000001</v>
      </c>
      <c r="W33" s="341">
        <v>0.13992099999999999</v>
      </c>
      <c r="X33" s="341">
        <v>0.19544900000000001</v>
      </c>
      <c r="Y33" s="341">
        <v>0.18535599999999999</v>
      </c>
      <c r="Z33" s="341">
        <v>0.168544</v>
      </c>
      <c r="AA33" s="341">
        <v>8.4984000000000004E-2</v>
      </c>
      <c r="AB33" s="341">
        <v>4.5814000000000001E-2</v>
      </c>
      <c r="AC33" s="341">
        <v>0.12210600000000001</v>
      </c>
      <c r="AD33" s="341">
        <v>0.19767699999999999</v>
      </c>
      <c r="AE33" s="341">
        <v>0.16572799999999999</v>
      </c>
      <c r="AF33" s="341">
        <v>0.160356</v>
      </c>
      <c r="AG33" s="341">
        <v>0.16420000000000001</v>
      </c>
      <c r="AH33" s="341">
        <v>7.4779999999999999E-2</v>
      </c>
      <c r="AI33" s="341">
        <v>9.1993000000000005E-2</v>
      </c>
      <c r="AJ33" s="341">
        <v>0.107157</v>
      </c>
      <c r="AK33" s="341">
        <v>0.147926</v>
      </c>
      <c r="AL33" s="341">
        <v>0.12403400000000001</v>
      </c>
      <c r="AM33" s="341">
        <v>0.10745399999999999</v>
      </c>
      <c r="AN33" s="341">
        <v>0.166273</v>
      </c>
      <c r="AO33" s="341">
        <v>0.141732</v>
      </c>
      <c r="AP33" s="341">
        <v>4.5494E-2</v>
      </c>
      <c r="AQ33" s="341">
        <v>8.4412000000000001E-2</v>
      </c>
      <c r="AR33" s="341">
        <v>5.5440000000000003E-3</v>
      </c>
      <c r="AS33" s="341">
        <v>0.21718899999999999</v>
      </c>
      <c r="AT33" s="341">
        <v>0.28143400000000002</v>
      </c>
      <c r="AU33" s="341">
        <v>0.41514800000000002</v>
      </c>
      <c r="AV33" s="341">
        <v>0.12286</v>
      </c>
      <c r="AW33" s="341">
        <v>-2.3879000000000001E-2</v>
      </c>
      <c r="AX33" s="341">
        <v>9.9339999999999998E-2</v>
      </c>
      <c r="AY33" s="341">
        <v>7.8587000000000004E-2</v>
      </c>
      <c r="AZ33" s="871">
        <v>-8.0590999999999996E-2</v>
      </c>
      <c r="BA33" s="871">
        <v>-0.141601</v>
      </c>
      <c r="BB33" s="871">
        <v>-0.20089299999999999</v>
      </c>
      <c r="BC33" s="871">
        <v>0.19431599999999999</v>
      </c>
      <c r="BD33" s="871">
        <v>-9.7026000000000001E-2</v>
      </c>
      <c r="BE33" s="871">
        <v>0.29163299999999998</v>
      </c>
      <c r="BF33" s="871">
        <v>0.24322009999999999</v>
      </c>
      <c r="BG33" s="352">
        <v>0.19438749999999999</v>
      </c>
      <c r="BH33" s="352">
        <v>0.143345</v>
      </c>
      <c r="BI33" s="352">
        <v>9.1963100000000006E-2</v>
      </c>
      <c r="BJ33" s="352">
        <v>3.29072E-3</v>
      </c>
      <c r="BK33" s="352">
        <v>0.2112396</v>
      </c>
      <c r="BL33" s="352">
        <v>0.12792629999999999</v>
      </c>
      <c r="BM33" s="352">
        <v>0.19478780000000001</v>
      </c>
      <c r="BN33" s="352">
        <v>0.1914582</v>
      </c>
      <c r="BO33" s="352">
        <v>0.18248900000000001</v>
      </c>
      <c r="BP33" s="352">
        <v>0.23011039999999999</v>
      </c>
      <c r="BQ33" s="352">
        <v>0.2726172</v>
      </c>
      <c r="BR33" s="352">
        <v>0.2088373</v>
      </c>
      <c r="BS33" s="352">
        <v>0.23611789999999999</v>
      </c>
      <c r="BT33" s="352">
        <v>0.1662333</v>
      </c>
      <c r="BU33" s="352">
        <v>8.8754100000000002E-2</v>
      </c>
      <c r="BV33" s="352">
        <v>-8.4128099999999997E-3</v>
      </c>
    </row>
    <row r="34" spans="1:74" ht="11.1" customHeight="1" x14ac:dyDescent="0.2">
      <c r="A34" s="270" t="s">
        <v>100</v>
      </c>
      <c r="B34" s="550" t="s">
        <v>1099</v>
      </c>
      <c r="C34" s="341">
        <v>-4.8375000000000001E-2</v>
      </c>
      <c r="D34" s="341">
        <v>-0.109417</v>
      </c>
      <c r="E34" s="341">
        <v>-5.3983000000000003E-2</v>
      </c>
      <c r="F34" s="341">
        <v>-0.13822699999999999</v>
      </c>
      <c r="G34" s="341">
        <v>-9.0316999999999995E-2</v>
      </c>
      <c r="H34" s="341">
        <v>-6.8897E-2</v>
      </c>
      <c r="I34" s="341">
        <v>-7.6219999999999996E-2</v>
      </c>
      <c r="J34" s="341">
        <v>-4.827E-2</v>
      </c>
      <c r="K34" s="341">
        <v>-6.9183999999999996E-2</v>
      </c>
      <c r="L34" s="341">
        <v>-3.8783999999999999E-2</v>
      </c>
      <c r="M34" s="341">
        <v>-1.32E-3</v>
      </c>
      <c r="N34" s="341">
        <v>-1.7961000000000001E-2</v>
      </c>
      <c r="O34" s="341">
        <v>-4.4874999999999998E-2</v>
      </c>
      <c r="P34" s="341">
        <v>-4.2971000000000002E-2</v>
      </c>
      <c r="Q34" s="341">
        <v>-4.4368999999999999E-2</v>
      </c>
      <c r="R34" s="341">
        <v>-8.5799E-2</v>
      </c>
      <c r="S34" s="341">
        <v>-4.6857999999999997E-2</v>
      </c>
      <c r="T34" s="341">
        <v>-5.9906000000000001E-2</v>
      </c>
      <c r="U34" s="341">
        <v>-5.8367000000000002E-2</v>
      </c>
      <c r="V34" s="341">
        <v>-2.2735999999999999E-2</v>
      </c>
      <c r="W34" s="341">
        <v>-4.0777000000000001E-2</v>
      </c>
      <c r="X34" s="341">
        <v>-6.0004000000000002E-2</v>
      </c>
      <c r="Y34" s="341">
        <v>-3.5195999999999998E-2</v>
      </c>
      <c r="Z34" s="341">
        <v>-6.3447000000000003E-2</v>
      </c>
      <c r="AA34" s="341">
        <v>-5.0252999999999999E-2</v>
      </c>
      <c r="AB34" s="341">
        <v>-2.6571000000000001E-2</v>
      </c>
      <c r="AC34" s="341">
        <v>-8.1292000000000003E-2</v>
      </c>
      <c r="AD34" s="341">
        <v>-8.0427999999999999E-2</v>
      </c>
      <c r="AE34" s="341">
        <v>-8.0878000000000005E-2</v>
      </c>
      <c r="AF34" s="341">
        <v>-4.9775E-2</v>
      </c>
      <c r="AG34" s="341">
        <v>-4.8237000000000002E-2</v>
      </c>
      <c r="AH34" s="341">
        <v>-7.4690000000000006E-2</v>
      </c>
      <c r="AI34" s="341">
        <v>-9.2297000000000004E-2</v>
      </c>
      <c r="AJ34" s="341">
        <v>-9.0995999999999994E-2</v>
      </c>
      <c r="AK34" s="341">
        <v>-0.13866600000000001</v>
      </c>
      <c r="AL34" s="341">
        <v>-9.9307999999999994E-2</v>
      </c>
      <c r="AM34" s="341">
        <v>-0.16137599999999999</v>
      </c>
      <c r="AN34" s="341">
        <v>-0.119634</v>
      </c>
      <c r="AO34" s="341">
        <v>-0.16553399999999999</v>
      </c>
      <c r="AP34" s="341">
        <v>-0.18204799999999999</v>
      </c>
      <c r="AQ34" s="341">
        <v>-0.17652300000000001</v>
      </c>
      <c r="AR34" s="341">
        <v>-0.19819999999999999</v>
      </c>
      <c r="AS34" s="341">
        <v>-0.18038100000000001</v>
      </c>
      <c r="AT34" s="341">
        <v>-0.18413599999999999</v>
      </c>
      <c r="AU34" s="341">
        <v>-0.16375400000000001</v>
      </c>
      <c r="AV34" s="341">
        <v>-0.167629</v>
      </c>
      <c r="AW34" s="341">
        <v>-0.21768899999999999</v>
      </c>
      <c r="AX34" s="341">
        <v>-0.19528000000000001</v>
      </c>
      <c r="AY34" s="341">
        <v>-0.181335</v>
      </c>
      <c r="AZ34" s="871">
        <v>-0.221775</v>
      </c>
      <c r="BA34" s="871">
        <v>-0.20175899999999999</v>
      </c>
      <c r="BB34" s="871">
        <v>-0.180982</v>
      </c>
      <c r="BC34" s="871">
        <v>-0.20948800000000001</v>
      </c>
      <c r="BD34" s="871">
        <v>-0.212505</v>
      </c>
      <c r="BE34" s="871">
        <v>-0.18781030323</v>
      </c>
      <c r="BF34" s="871">
        <v>-0.17850306967999999</v>
      </c>
      <c r="BG34" s="352">
        <v>-0.18254519999999999</v>
      </c>
      <c r="BH34" s="352">
        <v>-0.1736394</v>
      </c>
      <c r="BI34" s="352">
        <v>-0.197322</v>
      </c>
      <c r="BJ34" s="352">
        <v>-0.18688260000000001</v>
      </c>
      <c r="BK34" s="352">
        <v>-0.18085760000000001</v>
      </c>
      <c r="BL34" s="352">
        <v>-0.16321649999999999</v>
      </c>
      <c r="BM34" s="352">
        <v>-0.17881030000000001</v>
      </c>
      <c r="BN34" s="352">
        <v>-0.17583280000000001</v>
      </c>
      <c r="BO34" s="352">
        <v>-0.17383860000000001</v>
      </c>
      <c r="BP34" s="352">
        <v>-0.1659282</v>
      </c>
      <c r="BQ34" s="352">
        <v>-0.15491250000000001</v>
      </c>
      <c r="BR34" s="352">
        <v>-0.17470340000000001</v>
      </c>
      <c r="BS34" s="352">
        <v>-0.17473939999999999</v>
      </c>
      <c r="BT34" s="352">
        <v>-0.16417770000000001</v>
      </c>
      <c r="BU34" s="352">
        <v>-0.18341360000000001</v>
      </c>
      <c r="BV34" s="352">
        <v>-0.1706705</v>
      </c>
    </row>
    <row r="35" spans="1:74" s="33" customFormat="1" ht="11.1" customHeight="1" x14ac:dyDescent="0.2">
      <c r="A35" s="270" t="s">
        <v>1533</v>
      </c>
      <c r="B35" s="550" t="s">
        <v>1114</v>
      </c>
      <c r="C35" s="341">
        <v>-0.394067</v>
      </c>
      <c r="D35" s="341">
        <v>-0.26317699999999999</v>
      </c>
      <c r="E35" s="341">
        <v>-0.27343299999999998</v>
      </c>
      <c r="F35" s="341">
        <v>-0.20913699999999999</v>
      </c>
      <c r="G35" s="341">
        <v>-6.0602999999999997E-2</v>
      </c>
      <c r="H35" s="341">
        <v>-0.17818300000000001</v>
      </c>
      <c r="I35" s="341">
        <v>-0.15037500000000001</v>
      </c>
      <c r="J35" s="341">
        <v>-0.28050199999999997</v>
      </c>
      <c r="K35" s="341">
        <v>-0.53022000000000002</v>
      </c>
      <c r="L35" s="341">
        <v>-0.393988</v>
      </c>
      <c r="M35" s="341">
        <v>-0.49277500000000002</v>
      </c>
      <c r="N35" s="341">
        <v>-0.42933300000000002</v>
      </c>
      <c r="O35" s="341">
        <v>-0.35563600000000001</v>
      </c>
      <c r="P35" s="341">
        <v>-0.17424700000000001</v>
      </c>
      <c r="Q35" s="341">
        <v>-0.30027100000000001</v>
      </c>
      <c r="R35" s="341">
        <v>6.9029999999999994E-2</v>
      </c>
      <c r="S35" s="341">
        <v>2.8399000000000001E-2</v>
      </c>
      <c r="T35" s="341">
        <v>0.14720900000000001</v>
      </c>
      <c r="U35" s="341">
        <v>-0.23891899999999999</v>
      </c>
      <c r="V35" s="341">
        <v>-2.8965999999999999E-2</v>
      </c>
      <c r="W35" s="341">
        <v>-6.9731000000000001E-2</v>
      </c>
      <c r="X35" s="341">
        <v>-0.24712899999999999</v>
      </c>
      <c r="Y35" s="341">
        <v>-0.49370999999999998</v>
      </c>
      <c r="Z35" s="341">
        <v>-0.45594400000000002</v>
      </c>
      <c r="AA35" s="341">
        <v>-0.43420300000000001</v>
      </c>
      <c r="AB35" s="341">
        <v>-0.248973</v>
      </c>
      <c r="AC35" s="341">
        <v>-0.26378499999999999</v>
      </c>
      <c r="AD35" s="341">
        <v>1.5959999999999998E-2</v>
      </c>
      <c r="AE35" s="341">
        <v>6.1641000000000001E-2</v>
      </c>
      <c r="AF35" s="341">
        <v>2.911E-3</v>
      </c>
      <c r="AG35" s="341">
        <v>1.2689999999999999E-3</v>
      </c>
      <c r="AH35" s="341">
        <v>-0.12762599999999999</v>
      </c>
      <c r="AI35" s="341">
        <v>-0.119009</v>
      </c>
      <c r="AJ35" s="341">
        <v>-0.413464</v>
      </c>
      <c r="AK35" s="341">
        <v>-0.49898700000000001</v>
      </c>
      <c r="AL35" s="341">
        <v>-0.45042399999999999</v>
      </c>
      <c r="AM35" s="341">
        <v>-0.32830100000000001</v>
      </c>
      <c r="AN35" s="341">
        <v>-0.37813400000000003</v>
      </c>
      <c r="AO35" s="341">
        <v>-0.22717999999999999</v>
      </c>
      <c r="AP35" s="341">
        <v>-3.3248E-2</v>
      </c>
      <c r="AQ35" s="341">
        <v>-1.2345E-2</v>
      </c>
      <c r="AR35" s="341">
        <v>4.3478999999999997E-2</v>
      </c>
      <c r="AS35" s="341">
        <v>-0.22089400000000001</v>
      </c>
      <c r="AT35" s="341">
        <v>-0.12810299999999999</v>
      </c>
      <c r="AU35" s="341">
        <v>-0.27518300000000001</v>
      </c>
      <c r="AV35" s="341">
        <v>-0.39902300000000002</v>
      </c>
      <c r="AW35" s="341">
        <v>-0.59400299999999995</v>
      </c>
      <c r="AX35" s="341">
        <v>-0.466696</v>
      </c>
      <c r="AY35" s="341">
        <v>-0.550261</v>
      </c>
      <c r="AZ35" s="871">
        <v>-0.50764200000000004</v>
      </c>
      <c r="BA35" s="871">
        <v>-0.466609</v>
      </c>
      <c r="BB35" s="871">
        <v>-0.22433900000000001</v>
      </c>
      <c r="BC35" s="871">
        <v>-0.27594200000000002</v>
      </c>
      <c r="BD35" s="871">
        <v>-0.28394399999999997</v>
      </c>
      <c r="BE35" s="871">
        <v>-0.60241210175000004</v>
      </c>
      <c r="BF35" s="871">
        <v>-0.50568671297000001</v>
      </c>
      <c r="BG35" s="352">
        <v>-0.44588509999999998</v>
      </c>
      <c r="BH35" s="352">
        <v>-0.51639840000000004</v>
      </c>
      <c r="BI35" s="352">
        <v>-0.70083309999999999</v>
      </c>
      <c r="BJ35" s="352">
        <v>-0.53490150000000003</v>
      </c>
      <c r="BK35" s="352">
        <v>-0.2799991</v>
      </c>
      <c r="BL35" s="352">
        <v>-0.46699200000000002</v>
      </c>
      <c r="BM35" s="352">
        <v>-0.30189820000000001</v>
      </c>
      <c r="BN35" s="352">
        <v>-6.4319000000000001E-2</v>
      </c>
      <c r="BO35" s="352">
        <v>-9.4066800000000006E-2</v>
      </c>
      <c r="BP35" s="352">
        <v>-7.2937799999999997E-2</v>
      </c>
      <c r="BQ35" s="352">
        <v>-0.26403260000000001</v>
      </c>
      <c r="BR35" s="352">
        <v>-0.25942169999999998</v>
      </c>
      <c r="BS35" s="352">
        <v>-0.39992349999999999</v>
      </c>
      <c r="BT35" s="352">
        <v>-0.51218859999999999</v>
      </c>
      <c r="BU35" s="352">
        <v>-0.57219620000000004</v>
      </c>
      <c r="BV35" s="352">
        <v>-0.42791449999999998</v>
      </c>
    </row>
    <row r="36" spans="1:74" ht="11.1" customHeight="1" x14ac:dyDescent="0.2">
      <c r="A36" s="270" t="s">
        <v>95</v>
      </c>
      <c r="B36" s="550" t="s">
        <v>1102</v>
      </c>
      <c r="C36" s="341">
        <v>-8.6840000000000007E-3</v>
      </c>
      <c r="D36" s="341">
        <v>-4.0330999999999999E-2</v>
      </c>
      <c r="E36" s="341">
        <v>-5.3242999999999999E-2</v>
      </c>
      <c r="F36" s="341">
        <v>-8.2473000000000005E-2</v>
      </c>
      <c r="G36" s="341">
        <v>-3.2465000000000001E-2</v>
      </c>
      <c r="H36" s="341">
        <v>-6.6168000000000005E-2</v>
      </c>
      <c r="I36" s="341">
        <v>-6.1573000000000003E-2</v>
      </c>
      <c r="J36" s="341">
        <v>-0.120961</v>
      </c>
      <c r="K36" s="341">
        <v>-0.130243</v>
      </c>
      <c r="L36" s="341">
        <v>-1.1627E-2</v>
      </c>
      <c r="M36" s="341">
        <v>-2.9367000000000001E-2</v>
      </c>
      <c r="N36" s="341">
        <v>-5.8277000000000002E-2</v>
      </c>
      <c r="O36" s="341">
        <v>-7.8427999999999998E-2</v>
      </c>
      <c r="P36" s="341">
        <v>1.0213E-2</v>
      </c>
      <c r="Q36" s="341">
        <v>-4.9755000000000001E-2</v>
      </c>
      <c r="R36" s="341">
        <v>1.0439E-2</v>
      </c>
      <c r="S36" s="341">
        <v>2.3484000000000001E-2</v>
      </c>
      <c r="T36" s="341">
        <v>-1.8487E-2</v>
      </c>
      <c r="U36" s="341">
        <v>-2.2041000000000002E-2</v>
      </c>
      <c r="V36" s="341">
        <v>-0.11561299999999999</v>
      </c>
      <c r="W36" s="341">
        <v>-3.0096000000000001E-2</v>
      </c>
      <c r="X36" s="341">
        <v>-4.4408999999999997E-2</v>
      </c>
      <c r="Y36" s="341">
        <v>-9.9853999999999998E-2</v>
      </c>
      <c r="Z36" s="341">
        <v>-0.126359</v>
      </c>
      <c r="AA36" s="341">
        <v>-0.109697</v>
      </c>
      <c r="AB36" s="341">
        <v>-0.15060000000000001</v>
      </c>
      <c r="AC36" s="341">
        <v>-3.5569999999999997E-2</v>
      </c>
      <c r="AD36" s="341">
        <v>-8.6972999999999995E-2</v>
      </c>
      <c r="AE36" s="341">
        <v>-4.6391000000000002E-2</v>
      </c>
      <c r="AF36" s="341">
        <v>-0.107539</v>
      </c>
      <c r="AG36" s="341">
        <v>-8.4948999999999997E-2</v>
      </c>
      <c r="AH36" s="341">
        <v>-0.108705</v>
      </c>
      <c r="AI36" s="341">
        <v>-0.13381299999999999</v>
      </c>
      <c r="AJ36" s="341">
        <v>-0.10829</v>
      </c>
      <c r="AK36" s="341">
        <v>-0.15996099999999999</v>
      </c>
      <c r="AL36" s="341">
        <v>-0.13377500000000001</v>
      </c>
      <c r="AM36" s="341">
        <v>-0.115773</v>
      </c>
      <c r="AN36" s="341">
        <v>-7.7909999999999993E-2</v>
      </c>
      <c r="AO36" s="341">
        <v>-0.13311600000000001</v>
      </c>
      <c r="AP36" s="341">
        <v>-6.1427000000000002E-2</v>
      </c>
      <c r="AQ36" s="341">
        <v>-6.0471999999999998E-2</v>
      </c>
      <c r="AR36" s="341">
        <v>-0.17157500000000001</v>
      </c>
      <c r="AS36" s="341">
        <v>-8.0068E-2</v>
      </c>
      <c r="AT36" s="341">
        <v>-8.9238999999999999E-2</v>
      </c>
      <c r="AU36" s="341">
        <v>-0.14588599999999999</v>
      </c>
      <c r="AV36" s="341">
        <v>-9.4520000000000003E-3</v>
      </c>
      <c r="AW36" s="341">
        <v>-5.45E-2</v>
      </c>
      <c r="AX36" s="341">
        <v>-0.18792</v>
      </c>
      <c r="AY36" s="341">
        <v>-0.15401500000000001</v>
      </c>
      <c r="AZ36" s="871">
        <v>-0.12703300000000001</v>
      </c>
      <c r="BA36" s="871">
        <v>-0.28815000000000002</v>
      </c>
      <c r="BB36" s="871">
        <v>-0.25461899999999998</v>
      </c>
      <c r="BC36" s="871">
        <v>-0.279005</v>
      </c>
      <c r="BD36" s="871">
        <v>-0.26607700000000001</v>
      </c>
      <c r="BE36" s="871">
        <v>-0.32450691244000002</v>
      </c>
      <c r="BF36" s="871">
        <v>-0.30071727792000003</v>
      </c>
      <c r="BG36" s="352">
        <v>-0.21902720000000001</v>
      </c>
      <c r="BH36" s="352">
        <v>-0.13129060000000001</v>
      </c>
      <c r="BI36" s="352">
        <v>-0.23825760000000001</v>
      </c>
      <c r="BJ36" s="352">
        <v>-0.26196029999999998</v>
      </c>
      <c r="BK36" s="352">
        <v>-0.18066740000000001</v>
      </c>
      <c r="BL36" s="352">
        <v>-0.15001149999999999</v>
      </c>
      <c r="BM36" s="352">
        <v>-0.18434729999999999</v>
      </c>
      <c r="BN36" s="352">
        <v>-8.1481399999999995E-2</v>
      </c>
      <c r="BO36" s="352">
        <v>-6.5124399999999999E-2</v>
      </c>
      <c r="BP36" s="352">
        <v>-0.1238189</v>
      </c>
      <c r="BQ36" s="352">
        <v>-0.1076305</v>
      </c>
      <c r="BR36" s="352">
        <v>-0.13432179999999999</v>
      </c>
      <c r="BS36" s="352">
        <v>-0.1152966</v>
      </c>
      <c r="BT36" s="352">
        <v>-6.6989099999999996E-2</v>
      </c>
      <c r="BU36" s="352">
        <v>-0.1735063</v>
      </c>
      <c r="BV36" s="352">
        <v>-0.18160699999999999</v>
      </c>
    </row>
    <row r="37" spans="1:74" ht="11.1" customHeight="1" x14ac:dyDescent="0.2">
      <c r="A37" s="270" t="s">
        <v>96</v>
      </c>
      <c r="B37" s="550" t="s">
        <v>1103</v>
      </c>
      <c r="C37" s="341">
        <v>-0.69510400000000006</v>
      </c>
      <c r="D37" s="341">
        <v>-0.48419800000000002</v>
      </c>
      <c r="E37" s="341">
        <v>-1.012964</v>
      </c>
      <c r="F37" s="341">
        <v>-1.1385799999999999</v>
      </c>
      <c r="G37" s="341">
        <v>-1.001911</v>
      </c>
      <c r="H37" s="341">
        <v>-1.093478</v>
      </c>
      <c r="I37" s="341">
        <v>-1.362303</v>
      </c>
      <c r="J37" s="341">
        <v>-1.1848179999999999</v>
      </c>
      <c r="K37" s="341">
        <v>-1.182345</v>
      </c>
      <c r="L37" s="341">
        <v>-0.91573199999999999</v>
      </c>
      <c r="M37" s="341">
        <v>-0.941805</v>
      </c>
      <c r="N37" s="341">
        <v>-1.134962</v>
      </c>
      <c r="O37" s="341">
        <v>-0.61289199999999999</v>
      </c>
      <c r="P37" s="341">
        <v>-0.628077</v>
      </c>
      <c r="Q37" s="341">
        <v>-0.98728099999999996</v>
      </c>
      <c r="R37" s="341">
        <v>-0.86398299999999995</v>
      </c>
      <c r="S37" s="341">
        <v>-0.99500200000000005</v>
      </c>
      <c r="T37" s="341">
        <v>-1.0237149999999999</v>
      </c>
      <c r="U37" s="341">
        <v>-1.1437580000000001</v>
      </c>
      <c r="V37" s="341">
        <v>-1.0732079999999999</v>
      </c>
      <c r="W37" s="341">
        <v>-0.95936200000000005</v>
      </c>
      <c r="X37" s="341">
        <v>-0.97177899999999995</v>
      </c>
      <c r="Y37" s="341">
        <v>-1.0325089999999999</v>
      </c>
      <c r="Z37" s="341">
        <v>-1.0417110000000001</v>
      </c>
      <c r="AA37" s="341">
        <v>-0.83654499999999998</v>
      </c>
      <c r="AB37" s="341">
        <v>-0.79840999999999995</v>
      </c>
      <c r="AC37" s="341">
        <v>-0.91920199999999996</v>
      </c>
      <c r="AD37" s="341">
        <v>-1.1123209999999999</v>
      </c>
      <c r="AE37" s="341">
        <v>-1.118336</v>
      </c>
      <c r="AF37" s="341">
        <v>-1.324832</v>
      </c>
      <c r="AG37" s="341">
        <v>-1.236853</v>
      </c>
      <c r="AH37" s="341">
        <v>-1.357294</v>
      </c>
      <c r="AI37" s="341">
        <v>-1.356606</v>
      </c>
      <c r="AJ37" s="341">
        <v>-1.1291439999999999</v>
      </c>
      <c r="AK37" s="341">
        <v>-1.2364919999999999</v>
      </c>
      <c r="AL37" s="341">
        <v>-1.2962180000000001</v>
      </c>
      <c r="AM37" s="341">
        <v>-1.0123759999999999</v>
      </c>
      <c r="AN37" s="341">
        <v>-0.63463800000000004</v>
      </c>
      <c r="AO37" s="341">
        <v>-0.92863799999999996</v>
      </c>
      <c r="AP37" s="341">
        <v>-1.0645800000000001</v>
      </c>
      <c r="AQ37" s="341">
        <v>-1.1596379999999999</v>
      </c>
      <c r="AR37" s="341">
        <v>-1.2990999999999999</v>
      </c>
      <c r="AS37" s="341">
        <v>-1.2623390000000001</v>
      </c>
      <c r="AT37" s="341">
        <v>-1.180194</v>
      </c>
      <c r="AU37" s="341">
        <v>-1.0976060000000001</v>
      </c>
      <c r="AV37" s="341">
        <v>-1.15499</v>
      </c>
      <c r="AW37" s="341">
        <v>-1.1587670000000001</v>
      </c>
      <c r="AX37" s="341">
        <v>-1.2705869999999999</v>
      </c>
      <c r="AY37" s="341">
        <v>-0.99317200000000005</v>
      </c>
      <c r="AZ37" s="871">
        <v>-0.85132600000000003</v>
      </c>
      <c r="BA37" s="871">
        <v>-1.1898759999999999</v>
      </c>
      <c r="BB37" s="871">
        <v>-1.463576</v>
      </c>
      <c r="BC37" s="871">
        <v>-1.4951190000000001</v>
      </c>
      <c r="BD37" s="871">
        <v>-1.305636</v>
      </c>
      <c r="BE37" s="871">
        <v>-1.7641105990999999</v>
      </c>
      <c r="BF37" s="871">
        <v>-1.6901002847</v>
      </c>
      <c r="BG37" s="352">
        <v>-1.4815449999999999</v>
      </c>
      <c r="BH37" s="352">
        <v>-1.2766310000000001</v>
      </c>
      <c r="BI37" s="352">
        <v>-1.294692</v>
      </c>
      <c r="BJ37" s="352">
        <v>-1.385977</v>
      </c>
      <c r="BK37" s="352">
        <v>-1.006427</v>
      </c>
      <c r="BL37" s="352">
        <v>-1.090857</v>
      </c>
      <c r="BM37" s="352">
        <v>-1.00929</v>
      </c>
      <c r="BN37" s="352">
        <v>-1.1454029999999999</v>
      </c>
      <c r="BO37" s="352">
        <v>-1.175638</v>
      </c>
      <c r="BP37" s="352">
        <v>-1.285145</v>
      </c>
      <c r="BQ37" s="352">
        <v>-1.279865</v>
      </c>
      <c r="BR37" s="352">
        <v>-1.214426</v>
      </c>
      <c r="BS37" s="352">
        <v>-1.2268319999999999</v>
      </c>
      <c r="BT37" s="352">
        <v>-1.055944</v>
      </c>
      <c r="BU37" s="352">
        <v>-1.11778</v>
      </c>
      <c r="BV37" s="352">
        <v>-1.149883</v>
      </c>
    </row>
    <row r="38" spans="1:74" ht="11.1" customHeight="1" x14ac:dyDescent="0.2">
      <c r="A38" s="270" t="s">
        <v>97</v>
      </c>
      <c r="B38" s="550" t="s">
        <v>1104</v>
      </c>
      <c r="C38" s="341">
        <v>7.6065999999999995E-2</v>
      </c>
      <c r="D38" s="341">
        <v>0.133686</v>
      </c>
      <c r="E38" s="341">
        <v>6.7501000000000005E-2</v>
      </c>
      <c r="F38" s="341">
        <v>7.0215E-2</v>
      </c>
      <c r="G38" s="341">
        <v>7.5234999999999996E-2</v>
      </c>
      <c r="H38" s="341">
        <v>0.10524699999999999</v>
      </c>
      <c r="I38" s="341">
        <v>9.3072000000000002E-2</v>
      </c>
      <c r="J38" s="341">
        <v>8.2833000000000004E-2</v>
      </c>
      <c r="K38" s="341">
        <v>0.12843599999999999</v>
      </c>
      <c r="L38" s="341">
        <v>0.10907600000000001</v>
      </c>
      <c r="M38" s="341">
        <v>0.118515</v>
      </c>
      <c r="N38" s="341">
        <v>4.5319999999999999E-2</v>
      </c>
      <c r="O38" s="341">
        <v>5.8857E-2</v>
      </c>
      <c r="P38" s="341">
        <v>7.9787999999999998E-2</v>
      </c>
      <c r="Q38" s="341">
        <v>-0.106298</v>
      </c>
      <c r="R38" s="341">
        <v>-1.6879000000000002E-2</v>
      </c>
      <c r="S38" s="341">
        <v>-3.8336000000000002E-2</v>
      </c>
      <c r="T38" s="341">
        <v>-4.6009000000000001E-2</v>
      </c>
      <c r="U38" s="341">
        <v>-7.6535000000000006E-2</v>
      </c>
      <c r="V38" s="341">
        <v>-3.0096000000000001E-2</v>
      </c>
      <c r="W38" s="341">
        <v>1.8551000000000002E-2</v>
      </c>
      <c r="X38" s="341">
        <v>-7.2459999999999998E-3</v>
      </c>
      <c r="Y38" s="341">
        <v>9.3109999999999998E-3</v>
      </c>
      <c r="Z38" s="341">
        <v>-1.7580999999999999E-2</v>
      </c>
      <c r="AA38" s="341">
        <v>5.0259999999999999E-2</v>
      </c>
      <c r="AB38" s="341">
        <v>-3.7229999999999999E-2</v>
      </c>
      <c r="AC38" s="341">
        <v>-7.5124999999999997E-2</v>
      </c>
      <c r="AD38" s="341">
        <v>-4.0912999999999998E-2</v>
      </c>
      <c r="AE38" s="341">
        <v>8.7340000000000004E-3</v>
      </c>
      <c r="AF38" s="341">
        <v>-5.7866000000000001E-2</v>
      </c>
      <c r="AG38" s="341">
        <v>-5.9607E-2</v>
      </c>
      <c r="AH38" s="341">
        <v>-4.5256999999999999E-2</v>
      </c>
      <c r="AI38" s="341">
        <v>-7.9232999999999998E-2</v>
      </c>
      <c r="AJ38" s="341">
        <v>-1.2333E-2</v>
      </c>
      <c r="AK38" s="341">
        <v>-7.3889999999999997E-3</v>
      </c>
      <c r="AL38" s="341">
        <v>2.6388000000000002E-2</v>
      </c>
      <c r="AM38" s="341">
        <v>7.6229000000000005E-2</v>
      </c>
      <c r="AN38" s="341">
        <v>2.4045E-2</v>
      </c>
      <c r="AO38" s="341">
        <v>-1.7034000000000001E-2</v>
      </c>
      <c r="AP38" s="341">
        <v>3.4809E-2</v>
      </c>
      <c r="AQ38" s="341">
        <v>-9.6305000000000002E-2</v>
      </c>
      <c r="AR38" s="341">
        <v>-6.4243999999999996E-2</v>
      </c>
      <c r="AS38" s="341">
        <v>-7.0959999999999995E-2</v>
      </c>
      <c r="AT38" s="341">
        <v>-2.1661E-2</v>
      </c>
      <c r="AU38" s="341">
        <v>1.5259999999999999E-2</v>
      </c>
      <c r="AV38" s="341">
        <v>2.6377000000000001E-2</v>
      </c>
      <c r="AW38" s="341">
        <v>4.3857E-2</v>
      </c>
      <c r="AX38" s="341">
        <v>6.5014000000000002E-2</v>
      </c>
      <c r="AY38" s="341">
        <v>4.6734999999999999E-2</v>
      </c>
      <c r="AZ38" s="871">
        <v>9.1831999999999997E-2</v>
      </c>
      <c r="BA38" s="871">
        <v>-2.7879999999999999E-2</v>
      </c>
      <c r="BB38" s="871">
        <v>6.1869999999999998E-3</v>
      </c>
      <c r="BC38" s="871">
        <v>-4.2770000000000004E-3</v>
      </c>
      <c r="BD38" s="871">
        <v>5.7252999999999998E-2</v>
      </c>
      <c r="BE38" s="871">
        <v>3.0718894008999999E-2</v>
      </c>
      <c r="BF38" s="871">
        <v>-2.3270498824999999E-2</v>
      </c>
      <c r="BG38" s="352">
        <v>-5.2927399999999999E-2</v>
      </c>
      <c r="BH38" s="352">
        <v>-2.52719E-2</v>
      </c>
      <c r="BI38" s="352">
        <v>-1.84151E-2</v>
      </c>
      <c r="BJ38" s="352">
        <v>-3.0873299999999999E-2</v>
      </c>
      <c r="BK38" s="352">
        <v>2.2078299999999999E-2</v>
      </c>
      <c r="BL38" s="352">
        <v>-5.6892499999999999E-3</v>
      </c>
      <c r="BM38" s="352">
        <v>-1.3063E-2</v>
      </c>
      <c r="BN38" s="352">
        <v>-7.9233600000000008E-3</v>
      </c>
      <c r="BO38" s="352">
        <v>2.06888E-2</v>
      </c>
      <c r="BP38" s="352">
        <v>-1.9047399999999999E-2</v>
      </c>
      <c r="BQ38" s="352">
        <v>-4.9752900000000003E-2</v>
      </c>
      <c r="BR38" s="352">
        <v>-3.7049400000000003E-2</v>
      </c>
      <c r="BS38" s="352">
        <v>-8.3087500000000002E-3</v>
      </c>
      <c r="BT38" s="352">
        <v>2.0266200000000002E-2</v>
      </c>
      <c r="BU38" s="352">
        <v>2.9592799999999999E-2</v>
      </c>
      <c r="BV38" s="352">
        <v>2.6613499999999998E-2</v>
      </c>
    </row>
    <row r="39" spans="1:74" ht="11.1" customHeight="1" x14ac:dyDescent="0.2">
      <c r="A39" s="270" t="s">
        <v>101</v>
      </c>
      <c r="B39" s="550" t="s">
        <v>1105</v>
      </c>
      <c r="C39" s="341">
        <v>-0.538798</v>
      </c>
      <c r="D39" s="341">
        <v>-0.596387</v>
      </c>
      <c r="E39" s="341">
        <v>-0.60310900000000001</v>
      </c>
      <c r="F39" s="341">
        <v>-0.60840099999999997</v>
      </c>
      <c r="G39" s="341">
        <v>-0.657914</v>
      </c>
      <c r="H39" s="341">
        <v>-0.66476800000000003</v>
      </c>
      <c r="I39" s="341">
        <v>-0.50824599999999998</v>
      </c>
      <c r="J39" s="341">
        <v>-0.52755300000000005</v>
      </c>
      <c r="K39" s="341">
        <v>-0.56375200000000003</v>
      </c>
      <c r="L39" s="341">
        <v>-0.54709200000000002</v>
      </c>
      <c r="M39" s="341">
        <v>-0.56211</v>
      </c>
      <c r="N39" s="341">
        <v>-0.51483199999999996</v>
      </c>
      <c r="O39" s="341">
        <v>-0.677203</v>
      </c>
      <c r="P39" s="341">
        <v>-0.53853399999999996</v>
      </c>
      <c r="Q39" s="341">
        <v>-0.54021799999999998</v>
      </c>
      <c r="R39" s="341">
        <v>-0.48144599999999999</v>
      </c>
      <c r="S39" s="341">
        <v>-0.64540799999999998</v>
      </c>
      <c r="T39" s="341">
        <v>-0.69725899999999996</v>
      </c>
      <c r="U39" s="341">
        <v>-0.70439200000000002</v>
      </c>
      <c r="V39" s="341">
        <v>-0.59847499999999998</v>
      </c>
      <c r="W39" s="341">
        <v>-0.49336799999999997</v>
      </c>
      <c r="X39" s="341">
        <v>-0.55995200000000001</v>
      </c>
      <c r="Y39" s="341">
        <v>-0.50353499999999995</v>
      </c>
      <c r="Z39" s="341">
        <v>-0.78678800000000004</v>
      </c>
      <c r="AA39" s="341">
        <v>-0.58180900000000002</v>
      </c>
      <c r="AB39" s="341">
        <v>-0.61869499999999999</v>
      </c>
      <c r="AC39" s="341">
        <v>-0.65889600000000004</v>
      </c>
      <c r="AD39" s="341">
        <v>-0.50827299999999997</v>
      </c>
      <c r="AE39" s="341">
        <v>-0.476713</v>
      </c>
      <c r="AF39" s="341">
        <v>-0.63866299999999998</v>
      </c>
      <c r="AG39" s="341">
        <v>-0.50460000000000005</v>
      </c>
      <c r="AH39" s="341">
        <v>-0.63346100000000005</v>
      </c>
      <c r="AI39" s="341">
        <v>-0.61569399999999996</v>
      </c>
      <c r="AJ39" s="341">
        <v>-0.66836799999999996</v>
      </c>
      <c r="AK39" s="341">
        <v>-0.66581500000000005</v>
      </c>
      <c r="AL39" s="341">
        <v>-0.74940499999999999</v>
      </c>
      <c r="AM39" s="341">
        <v>-0.45860899999999999</v>
      </c>
      <c r="AN39" s="341">
        <v>-0.69503800000000004</v>
      </c>
      <c r="AO39" s="341">
        <v>-0.64002000000000003</v>
      </c>
      <c r="AP39" s="341">
        <v>-0.54863200000000001</v>
      </c>
      <c r="AQ39" s="341">
        <v>-0.54252900000000004</v>
      </c>
      <c r="AR39" s="341">
        <v>-0.60558400000000001</v>
      </c>
      <c r="AS39" s="341">
        <v>-0.51059299999999996</v>
      </c>
      <c r="AT39" s="341">
        <v>-0.56609699999999996</v>
      </c>
      <c r="AU39" s="341">
        <v>-0.57211400000000001</v>
      </c>
      <c r="AV39" s="341">
        <v>-0.546898</v>
      </c>
      <c r="AW39" s="341">
        <v>-0.59803499999999998</v>
      </c>
      <c r="AX39" s="341">
        <v>-0.58471099999999998</v>
      </c>
      <c r="AY39" s="341">
        <v>-0.501884</v>
      </c>
      <c r="AZ39" s="871">
        <v>-0.50536199999999998</v>
      </c>
      <c r="BA39" s="871">
        <v>-0.59309900000000004</v>
      </c>
      <c r="BB39" s="871">
        <v>-0.60094999999999998</v>
      </c>
      <c r="BC39" s="871">
        <v>-0.49907200000000002</v>
      </c>
      <c r="BD39" s="871">
        <v>-0.55575300000000005</v>
      </c>
      <c r="BE39" s="871">
        <v>-0.64005414401000005</v>
      </c>
      <c r="BF39" s="871">
        <v>-0.65120009999999995</v>
      </c>
      <c r="BG39" s="352">
        <v>-0.56496190000000002</v>
      </c>
      <c r="BH39" s="352">
        <v>-0.58945259999999999</v>
      </c>
      <c r="BI39" s="352">
        <v>-0.55781610000000004</v>
      </c>
      <c r="BJ39" s="352">
        <v>-0.65085130000000002</v>
      </c>
      <c r="BK39" s="352">
        <v>-0.49008879999999999</v>
      </c>
      <c r="BL39" s="352">
        <v>-0.61270939999999996</v>
      </c>
      <c r="BM39" s="352">
        <v>-0.58642930000000004</v>
      </c>
      <c r="BN39" s="352">
        <v>-0.60136400000000001</v>
      </c>
      <c r="BO39" s="352">
        <v>-0.61975230000000003</v>
      </c>
      <c r="BP39" s="352">
        <v>-0.65439689999999995</v>
      </c>
      <c r="BQ39" s="352">
        <v>-0.62605699999999997</v>
      </c>
      <c r="BR39" s="352">
        <v>-0.59620430000000002</v>
      </c>
      <c r="BS39" s="352">
        <v>-0.61938420000000005</v>
      </c>
      <c r="BT39" s="352">
        <v>-0.61164620000000003</v>
      </c>
      <c r="BU39" s="352">
        <v>-0.56229910000000005</v>
      </c>
      <c r="BV39" s="352">
        <v>-0.65444069999999999</v>
      </c>
    </row>
    <row r="40" spans="1:74" s="273" customFormat="1" ht="11.1" customHeight="1" x14ac:dyDescent="0.2">
      <c r="A40" s="548" t="s">
        <v>432</v>
      </c>
      <c r="B40" s="549" t="s">
        <v>1106</v>
      </c>
      <c r="C40" s="102">
        <v>3.3534838710000001E-2</v>
      </c>
      <c r="D40" s="102">
        <v>0.68930792857000001</v>
      </c>
      <c r="E40" s="102">
        <v>0.55022996773999999</v>
      </c>
      <c r="F40" s="102">
        <v>0.11943033333</v>
      </c>
      <c r="G40" s="102">
        <v>-0.66591022581000003</v>
      </c>
      <c r="H40" s="102">
        <v>-0.18397323333000001</v>
      </c>
      <c r="I40" s="102">
        <v>-0.92362854838999997</v>
      </c>
      <c r="J40" s="102">
        <v>-5.3015870967999999E-2</v>
      </c>
      <c r="K40" s="102">
        <v>0.21091573332999999</v>
      </c>
      <c r="L40" s="102">
        <v>-0.13795606452</v>
      </c>
      <c r="M40" s="102">
        <v>-0.64400769999999996</v>
      </c>
      <c r="N40" s="102">
        <v>0.56986819354999996</v>
      </c>
      <c r="O40" s="102">
        <v>-6.9187161289999993E-2</v>
      </c>
      <c r="P40" s="102">
        <v>1.0624107143E-2</v>
      </c>
      <c r="Q40" s="102">
        <v>0.95428525805999997</v>
      </c>
      <c r="R40" s="102">
        <v>-0.70669793332999997</v>
      </c>
      <c r="S40" s="102">
        <v>-0.43371070967999997</v>
      </c>
      <c r="T40" s="102">
        <v>-0.29868726667000001</v>
      </c>
      <c r="U40" s="102">
        <v>-0.69753019355000001</v>
      </c>
      <c r="V40" s="102">
        <v>-0.36362109676999999</v>
      </c>
      <c r="W40" s="102">
        <v>-0.77682953333000004</v>
      </c>
      <c r="X40" s="102">
        <v>0.86843448387</v>
      </c>
      <c r="Y40" s="102">
        <v>0.51646270000000005</v>
      </c>
      <c r="Z40" s="102">
        <v>-8.9713096773999995E-2</v>
      </c>
      <c r="AA40" s="102">
        <v>0.67550729032000001</v>
      </c>
      <c r="AB40" s="102">
        <v>1.0345279654999999</v>
      </c>
      <c r="AC40" s="102">
        <v>-0.31543329032</v>
      </c>
      <c r="AD40" s="102">
        <v>-0.3608227</v>
      </c>
      <c r="AE40" s="102">
        <v>-0.86581035484000002</v>
      </c>
      <c r="AF40" s="102">
        <v>-0.58103983332999998</v>
      </c>
      <c r="AG40" s="102">
        <v>-0.66221251612999998</v>
      </c>
      <c r="AH40" s="102">
        <v>1.3381000000000001E-2</v>
      </c>
      <c r="AI40" s="102">
        <v>0.22563026667</v>
      </c>
      <c r="AJ40" s="102">
        <v>0.87537761290000005</v>
      </c>
      <c r="AK40" s="102">
        <v>-1.8918233332999999E-2</v>
      </c>
      <c r="AL40" s="102">
        <v>9.2724580644999999E-2</v>
      </c>
      <c r="AM40" s="102">
        <v>0.99193887097</v>
      </c>
      <c r="AN40" s="102">
        <v>0.73132125000000003</v>
      </c>
      <c r="AO40" s="102">
        <v>-4.6657935483999997E-2</v>
      </c>
      <c r="AP40" s="102">
        <v>-0.24210613333</v>
      </c>
      <c r="AQ40" s="102">
        <v>-1.0178886129</v>
      </c>
      <c r="AR40" s="102">
        <v>-0.62937596666999995</v>
      </c>
      <c r="AS40" s="102">
        <v>-0.45700283871000003</v>
      </c>
      <c r="AT40" s="102">
        <v>-0.75519432257999997</v>
      </c>
      <c r="AU40" s="102">
        <v>-0.46861063333000003</v>
      </c>
      <c r="AV40" s="102">
        <v>0.94118599999999997</v>
      </c>
      <c r="AW40" s="102">
        <v>-0.39770186667000001</v>
      </c>
      <c r="AX40" s="102">
        <v>-0.31683916129</v>
      </c>
      <c r="AY40" s="102">
        <v>0.47039358064999998</v>
      </c>
      <c r="AZ40" s="890">
        <v>0.89876049999999996</v>
      </c>
      <c r="BA40" s="890">
        <v>0.25765441935</v>
      </c>
      <c r="BB40" s="890">
        <v>1.0125849333000001</v>
      </c>
      <c r="BC40" s="890">
        <v>-0.16833632258</v>
      </c>
      <c r="BD40" s="890">
        <v>-0.28991600000000001</v>
      </c>
      <c r="BE40" s="890">
        <v>-0.10108427188999999</v>
      </c>
      <c r="BF40" s="890">
        <v>-5.6133289187000002E-2</v>
      </c>
      <c r="BG40" s="559">
        <v>-6.48614E-2</v>
      </c>
      <c r="BH40" s="559">
        <v>0.4556134</v>
      </c>
      <c r="BI40" s="559">
        <v>-0.22275439999999999</v>
      </c>
      <c r="BJ40" s="559">
        <v>1.9818700000000002E-2</v>
      </c>
      <c r="BK40" s="559">
        <v>-0.2865106</v>
      </c>
      <c r="BL40" s="559">
        <v>0.92888769999999998</v>
      </c>
      <c r="BM40" s="559">
        <v>3.9483499999999998E-3</v>
      </c>
      <c r="BN40" s="559">
        <v>-0.40509030000000001</v>
      </c>
      <c r="BO40" s="559">
        <v>-0.83987529999999999</v>
      </c>
      <c r="BP40" s="559">
        <v>-0.47855340000000002</v>
      </c>
      <c r="BQ40" s="559">
        <v>-0.4717885</v>
      </c>
      <c r="BR40" s="559">
        <v>-0.25854250000000001</v>
      </c>
      <c r="BS40" s="559">
        <v>-0.13226679999999999</v>
      </c>
      <c r="BT40" s="559">
        <v>0.48333540000000003</v>
      </c>
      <c r="BU40" s="559">
        <v>-0.20076649999999999</v>
      </c>
      <c r="BV40" s="559">
        <v>5.8213399999999998E-2</v>
      </c>
    </row>
    <row r="41" spans="1:74" ht="11.1" customHeight="1" x14ac:dyDescent="0.2">
      <c r="A41" s="270"/>
      <c r="B41" s="544"/>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871"/>
      <c r="BA41" s="871"/>
      <c r="BB41" s="871"/>
      <c r="BC41" s="871"/>
      <c r="BD41" s="871"/>
      <c r="BE41" s="871"/>
      <c r="BF41" s="871"/>
      <c r="BG41" s="352"/>
      <c r="BH41" s="352"/>
      <c r="BI41" s="352"/>
      <c r="BJ41" s="352"/>
      <c r="BK41" s="352"/>
      <c r="BL41" s="352"/>
      <c r="BM41" s="352"/>
      <c r="BN41" s="352"/>
      <c r="BO41" s="352"/>
      <c r="BP41" s="352"/>
      <c r="BQ41" s="352"/>
      <c r="BR41" s="352"/>
      <c r="BS41" s="352"/>
      <c r="BT41" s="352"/>
      <c r="BU41" s="352"/>
      <c r="BV41" s="352"/>
    </row>
    <row r="42" spans="1:74" ht="11.1" customHeight="1" x14ac:dyDescent="0.2">
      <c r="A42" s="269"/>
      <c r="B42" s="31" t="s">
        <v>456</v>
      </c>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871"/>
      <c r="BA42" s="871"/>
      <c r="BB42" s="871"/>
      <c r="BC42" s="871"/>
      <c r="BD42" s="871"/>
      <c r="BE42" s="871"/>
      <c r="BF42" s="871"/>
      <c r="BG42" s="352"/>
      <c r="BH42" s="352"/>
      <c r="BI42" s="352"/>
      <c r="BJ42" s="352"/>
      <c r="BK42" s="352"/>
      <c r="BL42" s="352"/>
      <c r="BM42" s="352"/>
      <c r="BN42" s="352"/>
      <c r="BO42" s="352"/>
      <c r="BP42" s="352"/>
      <c r="BQ42" s="352"/>
      <c r="BR42" s="352"/>
      <c r="BS42" s="352"/>
      <c r="BT42" s="352"/>
      <c r="BU42" s="352"/>
      <c r="BV42" s="352"/>
    </row>
    <row r="43" spans="1:74" s="273" customFormat="1" ht="11.1" customHeight="1" x14ac:dyDescent="0.2">
      <c r="A43" s="548" t="s">
        <v>245</v>
      </c>
      <c r="B43" s="544" t="s">
        <v>1107</v>
      </c>
      <c r="C43" s="102">
        <v>19.613111</v>
      </c>
      <c r="D43" s="102">
        <v>20.190412999999999</v>
      </c>
      <c r="E43" s="102">
        <v>20.483485999999999</v>
      </c>
      <c r="F43" s="102">
        <v>19.727340999999999</v>
      </c>
      <c r="G43" s="102">
        <v>19.839566999999999</v>
      </c>
      <c r="H43" s="102">
        <v>20.433236999999998</v>
      </c>
      <c r="I43" s="102">
        <v>19.925560999999998</v>
      </c>
      <c r="J43" s="102">
        <v>20.265028999999998</v>
      </c>
      <c r="K43" s="102">
        <v>20.129058000000001</v>
      </c>
      <c r="L43" s="102">
        <v>20.006618</v>
      </c>
      <c r="M43" s="102">
        <v>20.214213999999998</v>
      </c>
      <c r="N43" s="102">
        <v>19.327209</v>
      </c>
      <c r="O43" s="102">
        <v>19.353483000000001</v>
      </c>
      <c r="P43" s="102">
        <v>19.941524000000001</v>
      </c>
      <c r="Q43" s="102">
        <v>20.207293</v>
      </c>
      <c r="R43" s="102">
        <v>19.971914999999999</v>
      </c>
      <c r="S43" s="102">
        <v>20.323443000000001</v>
      </c>
      <c r="T43" s="102">
        <v>20.755185999999998</v>
      </c>
      <c r="U43" s="102">
        <v>20.042788999999999</v>
      </c>
      <c r="V43" s="102">
        <v>20.767872000000001</v>
      </c>
      <c r="W43" s="102">
        <v>20.154582999999999</v>
      </c>
      <c r="X43" s="102">
        <v>20.631443999999998</v>
      </c>
      <c r="Y43" s="102">
        <v>20.738980000000002</v>
      </c>
      <c r="Z43" s="102">
        <v>20.396183000000001</v>
      </c>
      <c r="AA43" s="102">
        <v>19.789279000000001</v>
      </c>
      <c r="AB43" s="102">
        <v>19.972377999999999</v>
      </c>
      <c r="AC43" s="102">
        <v>20.011388</v>
      </c>
      <c r="AD43" s="102">
        <v>20.155279</v>
      </c>
      <c r="AE43" s="102">
        <v>20.887834000000002</v>
      </c>
      <c r="AF43" s="102">
        <v>20.536577000000001</v>
      </c>
      <c r="AG43" s="102">
        <v>20.593178000000002</v>
      </c>
      <c r="AH43" s="102">
        <v>20.984949</v>
      </c>
      <c r="AI43" s="102">
        <v>20.356294999999999</v>
      </c>
      <c r="AJ43" s="102">
        <v>21.249372000000001</v>
      </c>
      <c r="AK43" s="102">
        <v>20.367203</v>
      </c>
      <c r="AL43" s="102">
        <v>20.615046</v>
      </c>
      <c r="AM43" s="102">
        <v>20.735623</v>
      </c>
      <c r="AN43" s="102">
        <v>20.225491999999999</v>
      </c>
      <c r="AO43" s="102">
        <v>19.949864000000002</v>
      </c>
      <c r="AP43" s="102">
        <v>20.212610000000002</v>
      </c>
      <c r="AQ43" s="102">
        <v>20.322932000000002</v>
      </c>
      <c r="AR43" s="102">
        <v>21.007194999999999</v>
      </c>
      <c r="AS43" s="102">
        <v>20.984271</v>
      </c>
      <c r="AT43" s="102">
        <v>21.195426000000001</v>
      </c>
      <c r="AU43" s="102">
        <v>20.720071999999998</v>
      </c>
      <c r="AV43" s="102">
        <v>20.846402000000001</v>
      </c>
      <c r="AW43" s="102">
        <v>20.226611999999999</v>
      </c>
      <c r="AX43" s="102">
        <v>20.851362000000002</v>
      </c>
      <c r="AY43" s="102">
        <v>20.649557999999999</v>
      </c>
      <c r="AZ43" s="890">
        <v>21.137712000000001</v>
      </c>
      <c r="BA43" s="890">
        <v>20.383077</v>
      </c>
      <c r="BB43" s="890">
        <v>20.808202000000001</v>
      </c>
      <c r="BC43" s="890">
        <v>20.07057</v>
      </c>
      <c r="BD43" s="890">
        <v>20.735918999999999</v>
      </c>
      <c r="BE43" s="890">
        <v>20.543506105999999</v>
      </c>
      <c r="BF43" s="890">
        <v>20.662974458000001</v>
      </c>
      <c r="BG43" s="559">
        <v>20.405799999999999</v>
      </c>
      <c r="BH43" s="559">
        <v>20.753270000000001</v>
      </c>
      <c r="BI43" s="559">
        <v>20.305679999999999</v>
      </c>
      <c r="BJ43" s="559">
        <v>20.540520000000001</v>
      </c>
      <c r="BK43" s="559">
        <v>20.46453</v>
      </c>
      <c r="BL43" s="559">
        <v>20.46987</v>
      </c>
      <c r="BM43" s="559">
        <v>20.42116</v>
      </c>
      <c r="BN43" s="559">
        <v>20.68092</v>
      </c>
      <c r="BO43" s="559">
        <v>20.688569999999999</v>
      </c>
      <c r="BP43" s="559">
        <v>21.110140000000001</v>
      </c>
      <c r="BQ43" s="559">
        <v>21.024319999999999</v>
      </c>
      <c r="BR43" s="559">
        <v>21.365020000000001</v>
      </c>
      <c r="BS43" s="559">
        <v>20.737269999999999</v>
      </c>
      <c r="BT43" s="559">
        <v>21.091750000000001</v>
      </c>
      <c r="BU43" s="559">
        <v>20.64781</v>
      </c>
      <c r="BV43" s="559">
        <v>20.860679999999999</v>
      </c>
    </row>
    <row r="44" spans="1:74" ht="11.1" customHeight="1" x14ac:dyDescent="0.2">
      <c r="A44" s="269" t="s">
        <v>528</v>
      </c>
      <c r="B44" s="545" t="s">
        <v>1097</v>
      </c>
      <c r="C44" s="341">
        <v>3.979196</v>
      </c>
      <c r="D44" s="341">
        <v>3.729911</v>
      </c>
      <c r="E44" s="341">
        <v>3.5920480000000001</v>
      </c>
      <c r="F44" s="341">
        <v>3.2634910000000001</v>
      </c>
      <c r="G44" s="341">
        <v>3.030122</v>
      </c>
      <c r="H44" s="341">
        <v>3.2429830000000002</v>
      </c>
      <c r="I44" s="341">
        <v>3.3529719999999998</v>
      </c>
      <c r="J44" s="341">
        <v>2.9958999999999998</v>
      </c>
      <c r="K44" s="341">
        <v>3.1597019999999998</v>
      </c>
      <c r="L44" s="341">
        <v>3.225158</v>
      </c>
      <c r="M44" s="341">
        <v>3.4231950000000002</v>
      </c>
      <c r="N44" s="341">
        <v>3.318784</v>
      </c>
      <c r="O44" s="341">
        <v>3.650852</v>
      </c>
      <c r="P44" s="341">
        <v>3.6074359999999999</v>
      </c>
      <c r="Q44" s="341">
        <v>3.3423690000000001</v>
      </c>
      <c r="R44" s="341">
        <v>3.3552409999999999</v>
      </c>
      <c r="S44" s="341">
        <v>3.3240120000000002</v>
      </c>
      <c r="T44" s="341">
        <v>3.2845170000000001</v>
      </c>
      <c r="U44" s="341">
        <v>3.4490159999999999</v>
      </c>
      <c r="V44" s="341">
        <v>3.2286809999999999</v>
      </c>
      <c r="W44" s="341">
        <v>3.2756880000000002</v>
      </c>
      <c r="X44" s="341">
        <v>3.4992489999999998</v>
      </c>
      <c r="Y44" s="341">
        <v>3.8534619999999999</v>
      </c>
      <c r="Z44" s="341">
        <v>4.1855120000000001</v>
      </c>
      <c r="AA44" s="341">
        <v>4.0437820000000002</v>
      </c>
      <c r="AB44" s="341">
        <v>3.8258049999999999</v>
      </c>
      <c r="AC44" s="341">
        <v>3.670636</v>
      </c>
      <c r="AD44" s="341">
        <v>3.4626540000000001</v>
      </c>
      <c r="AE44" s="341">
        <v>3.547717</v>
      </c>
      <c r="AF44" s="341">
        <v>3.4481630000000001</v>
      </c>
      <c r="AG44" s="341">
        <v>3.217689</v>
      </c>
      <c r="AH44" s="341">
        <v>3.5866660000000001</v>
      </c>
      <c r="AI44" s="341">
        <v>3.7537120000000002</v>
      </c>
      <c r="AJ44" s="341">
        <v>3.9982280000000001</v>
      </c>
      <c r="AK44" s="341">
        <v>3.948391</v>
      </c>
      <c r="AL44" s="341">
        <v>4.3865590000000001</v>
      </c>
      <c r="AM44" s="341">
        <v>4.4300920000000001</v>
      </c>
      <c r="AN44" s="341">
        <v>4.0808099999999996</v>
      </c>
      <c r="AO44" s="341">
        <v>3.67008</v>
      </c>
      <c r="AP44" s="341">
        <v>3.4802439999999999</v>
      </c>
      <c r="AQ44" s="341">
        <v>3.479006</v>
      </c>
      <c r="AR44" s="341">
        <v>3.6115780000000002</v>
      </c>
      <c r="AS44" s="341">
        <v>3.6949900000000002</v>
      </c>
      <c r="AT44" s="341">
        <v>4.048603</v>
      </c>
      <c r="AU44" s="341">
        <v>3.7715589999999999</v>
      </c>
      <c r="AV44" s="341">
        <v>3.8871220000000002</v>
      </c>
      <c r="AW44" s="341">
        <v>3.9532820000000002</v>
      </c>
      <c r="AX44" s="341">
        <v>4.3370740000000003</v>
      </c>
      <c r="AY44" s="341">
        <v>4.6002850000000004</v>
      </c>
      <c r="AZ44" s="871">
        <v>4.4203520000000003</v>
      </c>
      <c r="BA44" s="871">
        <v>3.764068</v>
      </c>
      <c r="BB44" s="871">
        <v>3.7254649999999998</v>
      </c>
      <c r="BC44" s="871">
        <v>3.7426149999999998</v>
      </c>
      <c r="BD44" s="871">
        <v>3.5699299999999998</v>
      </c>
      <c r="BE44" s="871">
        <v>3.5347433289999999</v>
      </c>
      <c r="BF44" s="871">
        <v>3.7582514967999998</v>
      </c>
      <c r="BG44" s="352">
        <v>3.7618420000000001</v>
      </c>
      <c r="BH44" s="352">
        <v>3.9482349999999999</v>
      </c>
      <c r="BI44" s="352">
        <v>4.0389330000000001</v>
      </c>
      <c r="BJ44" s="352">
        <v>4.3359050000000003</v>
      </c>
      <c r="BK44" s="352">
        <v>4.5403719999999996</v>
      </c>
      <c r="BL44" s="352">
        <v>4.3923069999999997</v>
      </c>
      <c r="BM44" s="352">
        <v>4.072209</v>
      </c>
      <c r="BN44" s="352">
        <v>3.9526080000000001</v>
      </c>
      <c r="BO44" s="352">
        <v>3.9102549999999998</v>
      </c>
      <c r="BP44" s="352">
        <v>3.8863479999999999</v>
      </c>
      <c r="BQ44" s="352">
        <v>3.8983639999999999</v>
      </c>
      <c r="BR44" s="352">
        <v>4.0168049999999997</v>
      </c>
      <c r="BS44" s="352">
        <v>3.9560219999999999</v>
      </c>
      <c r="BT44" s="352">
        <v>4.0971599999999997</v>
      </c>
      <c r="BU44" s="352">
        <v>4.1554849999999997</v>
      </c>
      <c r="BV44" s="352">
        <v>4.4363520000000003</v>
      </c>
    </row>
    <row r="45" spans="1:74" ht="11.1" customHeight="1" x14ac:dyDescent="0.2">
      <c r="A45" s="269" t="s">
        <v>754</v>
      </c>
      <c r="B45" s="545" t="s">
        <v>1099</v>
      </c>
      <c r="C45" s="341">
        <v>0.124696</v>
      </c>
      <c r="D45" s="341">
        <v>0.140793</v>
      </c>
      <c r="E45" s="341">
        <v>0.15332200000000001</v>
      </c>
      <c r="F45" s="341">
        <v>0.16320899999999999</v>
      </c>
      <c r="G45" s="341">
        <v>0.15617400000000001</v>
      </c>
      <c r="H45" s="341">
        <v>0.20013500000000001</v>
      </c>
      <c r="I45" s="341">
        <v>0.16460900000000001</v>
      </c>
      <c r="J45" s="341">
        <v>0.183194</v>
      </c>
      <c r="K45" s="341">
        <v>0.170406</v>
      </c>
      <c r="L45" s="341">
        <v>0.19822300000000001</v>
      </c>
      <c r="M45" s="341">
        <v>0.19029499999999999</v>
      </c>
      <c r="N45" s="341">
        <v>0.1867</v>
      </c>
      <c r="O45" s="341">
        <v>0.19962099999999999</v>
      </c>
      <c r="P45" s="341">
        <v>0.213065</v>
      </c>
      <c r="Q45" s="341">
        <v>0.23675199999999999</v>
      </c>
      <c r="R45" s="341">
        <v>0.23368700000000001</v>
      </c>
      <c r="S45" s="341">
        <v>0.312475</v>
      </c>
      <c r="T45" s="341">
        <v>0.297842</v>
      </c>
      <c r="U45" s="341">
        <v>0.26063500000000001</v>
      </c>
      <c r="V45" s="341">
        <v>0.28934100000000001</v>
      </c>
      <c r="W45" s="341">
        <v>0.30568499999999998</v>
      </c>
      <c r="X45" s="341">
        <v>0.28571000000000002</v>
      </c>
      <c r="Y45" s="341">
        <v>0.25357600000000002</v>
      </c>
      <c r="Z45" s="341">
        <v>0.31811499999999998</v>
      </c>
      <c r="AA45" s="341">
        <v>0.260042</v>
      </c>
      <c r="AB45" s="341">
        <v>0.33938099999999999</v>
      </c>
      <c r="AC45" s="341">
        <v>0.299736</v>
      </c>
      <c r="AD45" s="341">
        <v>0.32794400000000001</v>
      </c>
      <c r="AE45" s="341">
        <v>0.32777800000000001</v>
      </c>
      <c r="AF45" s="341">
        <v>0.34833999999999998</v>
      </c>
      <c r="AG45" s="341">
        <v>0.36960599999999999</v>
      </c>
      <c r="AH45" s="341">
        <v>0.32306000000000001</v>
      </c>
      <c r="AI45" s="341">
        <v>0.33768700000000001</v>
      </c>
      <c r="AJ45" s="341">
        <v>0.33503500000000003</v>
      </c>
      <c r="AK45" s="341">
        <v>0.334731</v>
      </c>
      <c r="AL45" s="341">
        <v>0.315689</v>
      </c>
      <c r="AM45" s="341">
        <v>0.19112299999999999</v>
      </c>
      <c r="AN45" s="341">
        <v>0.24505399999999999</v>
      </c>
      <c r="AO45" s="341">
        <v>0.228883</v>
      </c>
      <c r="AP45" s="341">
        <v>0.234954</v>
      </c>
      <c r="AQ45" s="341">
        <v>0.213868</v>
      </c>
      <c r="AR45" s="341">
        <v>0.18539</v>
      </c>
      <c r="AS45" s="341">
        <v>0.21416399999999999</v>
      </c>
      <c r="AT45" s="341">
        <v>0.207953</v>
      </c>
      <c r="AU45" s="341">
        <v>0.228296</v>
      </c>
      <c r="AV45" s="341">
        <v>0.241229</v>
      </c>
      <c r="AW45" s="341">
        <v>0.24051900000000001</v>
      </c>
      <c r="AX45" s="341">
        <v>0.24777299999999999</v>
      </c>
      <c r="AY45" s="341">
        <v>0.165051</v>
      </c>
      <c r="AZ45" s="871">
        <v>0.221994</v>
      </c>
      <c r="BA45" s="871">
        <v>0.247283</v>
      </c>
      <c r="BB45" s="871">
        <v>0.27556999999999998</v>
      </c>
      <c r="BC45" s="871">
        <v>0.27134999999999998</v>
      </c>
      <c r="BD45" s="871">
        <v>0.31916800000000001</v>
      </c>
      <c r="BE45" s="871">
        <v>0.31135390000000002</v>
      </c>
      <c r="BF45" s="871">
        <v>0.31016959999999999</v>
      </c>
      <c r="BG45" s="352">
        <v>0.3331846</v>
      </c>
      <c r="BH45" s="352">
        <v>0.33995999999999998</v>
      </c>
      <c r="BI45" s="352">
        <v>0.34796009999999999</v>
      </c>
      <c r="BJ45" s="352">
        <v>0.3635949</v>
      </c>
      <c r="BK45" s="352">
        <v>0.34654420000000002</v>
      </c>
      <c r="BL45" s="352">
        <v>0.37152360000000001</v>
      </c>
      <c r="BM45" s="352">
        <v>0.3759961</v>
      </c>
      <c r="BN45" s="352">
        <v>0.38787500000000003</v>
      </c>
      <c r="BO45" s="352">
        <v>0.40403210000000001</v>
      </c>
      <c r="BP45" s="352">
        <v>0.40685949999999999</v>
      </c>
      <c r="BQ45" s="352">
        <v>0.41360269999999999</v>
      </c>
      <c r="BR45" s="352">
        <v>0.41247830000000002</v>
      </c>
      <c r="BS45" s="352">
        <v>0.41525430000000002</v>
      </c>
      <c r="BT45" s="352">
        <v>0.41423450000000001</v>
      </c>
      <c r="BU45" s="352">
        <v>0.41262850000000001</v>
      </c>
      <c r="BV45" s="352">
        <v>0.42161199999999999</v>
      </c>
    </row>
    <row r="46" spans="1:74" ht="11.1" customHeight="1" x14ac:dyDescent="0.2">
      <c r="A46" s="270" t="s">
        <v>241</v>
      </c>
      <c r="B46" s="545" t="s">
        <v>1108</v>
      </c>
      <c r="C46" s="341">
        <v>8.0618730000000003</v>
      </c>
      <c r="D46" s="341">
        <v>8.6501760000000001</v>
      </c>
      <c r="E46" s="341">
        <v>9.0051249999999996</v>
      </c>
      <c r="F46" s="341">
        <v>8.7987420000000007</v>
      </c>
      <c r="G46" s="341">
        <v>9.1191099999999992</v>
      </c>
      <c r="H46" s="341">
        <v>9.075113</v>
      </c>
      <c r="I46" s="341">
        <v>8.8115620000000003</v>
      </c>
      <c r="J46" s="341">
        <v>9.1153639999999996</v>
      </c>
      <c r="K46" s="341">
        <v>8.8466349999999991</v>
      </c>
      <c r="L46" s="341">
        <v>8.8067969999999995</v>
      </c>
      <c r="M46" s="341">
        <v>8.8268369999999994</v>
      </c>
      <c r="N46" s="341">
        <v>8.5959120000000002</v>
      </c>
      <c r="O46" s="341">
        <v>8.2910260000000005</v>
      </c>
      <c r="P46" s="341">
        <v>8.694903</v>
      </c>
      <c r="Q46" s="341">
        <v>9.0769289999999998</v>
      </c>
      <c r="R46" s="341">
        <v>8.9440740000000005</v>
      </c>
      <c r="S46" s="341">
        <v>9.0798850000000009</v>
      </c>
      <c r="T46" s="341">
        <v>9.3657190000000003</v>
      </c>
      <c r="U46" s="341">
        <v>8.9790080000000003</v>
      </c>
      <c r="V46" s="341">
        <v>9.2444869999999995</v>
      </c>
      <c r="W46" s="341">
        <v>8.8430999999999997</v>
      </c>
      <c r="X46" s="341">
        <v>9.0998470000000005</v>
      </c>
      <c r="Y46" s="341">
        <v>8.9098400000000009</v>
      </c>
      <c r="Z46" s="341">
        <v>8.7958689999999997</v>
      </c>
      <c r="AA46" s="341">
        <v>8.2903669999999998</v>
      </c>
      <c r="AB46" s="341">
        <v>8.6591609999999992</v>
      </c>
      <c r="AC46" s="341">
        <v>8.9370569999999994</v>
      </c>
      <c r="AD46" s="341">
        <v>8.8692729999999997</v>
      </c>
      <c r="AE46" s="341">
        <v>9.3909450000000003</v>
      </c>
      <c r="AF46" s="341">
        <v>9.1993849999999995</v>
      </c>
      <c r="AG46" s="341">
        <v>9.317653</v>
      </c>
      <c r="AH46" s="341">
        <v>9.2571440000000003</v>
      </c>
      <c r="AI46" s="341">
        <v>8.9833510000000008</v>
      </c>
      <c r="AJ46" s="341">
        <v>9.0698410000000003</v>
      </c>
      <c r="AK46" s="341">
        <v>8.8323289999999997</v>
      </c>
      <c r="AL46" s="341">
        <v>8.7726059999999997</v>
      </c>
      <c r="AM46" s="341">
        <v>8.4827619999999992</v>
      </c>
      <c r="AN46" s="341">
        <v>8.6814389999999992</v>
      </c>
      <c r="AO46" s="341">
        <v>8.7645619999999997</v>
      </c>
      <c r="AP46" s="341">
        <v>8.9098159999999993</v>
      </c>
      <c r="AQ46" s="341">
        <v>9.0566650000000006</v>
      </c>
      <c r="AR46" s="341">
        <v>9.2615859999999994</v>
      </c>
      <c r="AS46" s="341">
        <v>9.1501429999999999</v>
      </c>
      <c r="AT46" s="341">
        <v>9.2259340000000005</v>
      </c>
      <c r="AU46" s="341">
        <v>8.9742069999999998</v>
      </c>
      <c r="AV46" s="341">
        <v>8.8882809999999992</v>
      </c>
      <c r="AW46" s="341">
        <v>8.6798490000000008</v>
      </c>
      <c r="AX46" s="341">
        <v>8.7805590000000002</v>
      </c>
      <c r="AY46" s="341">
        <v>8.2578759999999996</v>
      </c>
      <c r="AZ46" s="871">
        <v>8.5861909999999995</v>
      </c>
      <c r="BA46" s="871">
        <v>8.8531440000000003</v>
      </c>
      <c r="BB46" s="871">
        <v>9.1226769999999995</v>
      </c>
      <c r="BC46" s="871">
        <v>8.6818760000000008</v>
      </c>
      <c r="BD46" s="871">
        <v>8.9170850000000002</v>
      </c>
      <c r="BE46" s="871">
        <v>8.9579032258000009</v>
      </c>
      <c r="BF46" s="871">
        <v>8.9242399999999993</v>
      </c>
      <c r="BG46" s="352">
        <v>8.7618740000000006</v>
      </c>
      <c r="BH46" s="352">
        <v>8.8189469999999996</v>
      </c>
      <c r="BI46" s="352">
        <v>8.5704619999999991</v>
      </c>
      <c r="BJ46" s="352">
        <v>8.6257009999999994</v>
      </c>
      <c r="BK46" s="352">
        <v>8.3032450000000004</v>
      </c>
      <c r="BL46" s="352">
        <v>8.5048019999999998</v>
      </c>
      <c r="BM46" s="352">
        <v>8.6427350000000001</v>
      </c>
      <c r="BN46" s="352">
        <v>8.8212949999999992</v>
      </c>
      <c r="BO46" s="352">
        <v>8.8833280000000006</v>
      </c>
      <c r="BP46" s="352">
        <v>9.0343509999999991</v>
      </c>
      <c r="BQ46" s="352">
        <v>8.9803820000000005</v>
      </c>
      <c r="BR46" s="352">
        <v>9.0599290000000003</v>
      </c>
      <c r="BS46" s="352">
        <v>8.7149459999999994</v>
      </c>
      <c r="BT46" s="352">
        <v>8.8274469999999994</v>
      </c>
      <c r="BU46" s="352">
        <v>8.5813319999999997</v>
      </c>
      <c r="BV46" s="352">
        <v>8.6443130000000004</v>
      </c>
    </row>
    <row r="47" spans="1:74" ht="11.1" customHeight="1" x14ac:dyDescent="0.2">
      <c r="A47" s="270" t="s">
        <v>242</v>
      </c>
      <c r="B47" s="545" t="s">
        <v>1102</v>
      </c>
      <c r="C47" s="341">
        <v>1.4183330000000001</v>
      </c>
      <c r="D47" s="341">
        <v>1.4180699999999999</v>
      </c>
      <c r="E47" s="341">
        <v>1.520051</v>
      </c>
      <c r="F47" s="341">
        <v>1.547018</v>
      </c>
      <c r="G47" s="341">
        <v>1.5911839999999999</v>
      </c>
      <c r="H47" s="341">
        <v>1.685743</v>
      </c>
      <c r="I47" s="341">
        <v>1.6025430000000001</v>
      </c>
      <c r="J47" s="341">
        <v>1.6536759999999999</v>
      </c>
      <c r="K47" s="341">
        <v>1.5342340000000001</v>
      </c>
      <c r="L47" s="341">
        <v>1.558341</v>
      </c>
      <c r="M47" s="341">
        <v>1.5844929999999999</v>
      </c>
      <c r="N47" s="341">
        <v>1.5927659999999999</v>
      </c>
      <c r="O47" s="341">
        <v>1.5276590000000001</v>
      </c>
      <c r="P47" s="341">
        <v>1.5157719999999999</v>
      </c>
      <c r="Q47" s="341">
        <v>1.6129869999999999</v>
      </c>
      <c r="R47" s="341">
        <v>1.6057699999999999</v>
      </c>
      <c r="S47" s="341">
        <v>1.669672</v>
      </c>
      <c r="T47" s="341">
        <v>1.7554289999999999</v>
      </c>
      <c r="U47" s="341">
        <v>1.7529840000000001</v>
      </c>
      <c r="V47" s="341">
        <v>1.7075039999999999</v>
      </c>
      <c r="W47" s="341">
        <v>1.6913800000000001</v>
      </c>
      <c r="X47" s="341">
        <v>1.6971130000000001</v>
      </c>
      <c r="Y47" s="341">
        <v>1.623478</v>
      </c>
      <c r="Z47" s="341">
        <v>1.6681969999999999</v>
      </c>
      <c r="AA47" s="341">
        <v>1.532138</v>
      </c>
      <c r="AB47" s="341">
        <v>1.5519259999999999</v>
      </c>
      <c r="AC47" s="341">
        <v>1.6509990000000001</v>
      </c>
      <c r="AD47" s="341">
        <v>1.6781109999999999</v>
      </c>
      <c r="AE47" s="341">
        <v>1.7416210000000001</v>
      </c>
      <c r="AF47" s="341">
        <v>1.772489</v>
      </c>
      <c r="AG47" s="341">
        <v>1.8023439999999999</v>
      </c>
      <c r="AH47" s="341">
        <v>1.783857</v>
      </c>
      <c r="AI47" s="341">
        <v>1.676355</v>
      </c>
      <c r="AJ47" s="341">
        <v>1.711578</v>
      </c>
      <c r="AK47" s="341">
        <v>1.668849</v>
      </c>
      <c r="AL47" s="341">
        <v>1.7039010000000001</v>
      </c>
      <c r="AM47" s="341">
        <v>1.620217</v>
      </c>
      <c r="AN47" s="341">
        <v>1.538648</v>
      </c>
      <c r="AO47" s="341">
        <v>1.6365510000000001</v>
      </c>
      <c r="AP47" s="341">
        <v>1.764119</v>
      </c>
      <c r="AQ47" s="341">
        <v>1.763469</v>
      </c>
      <c r="AR47" s="341">
        <v>1.846859</v>
      </c>
      <c r="AS47" s="341">
        <v>1.8447089999999999</v>
      </c>
      <c r="AT47" s="341">
        <v>1.8187310000000001</v>
      </c>
      <c r="AU47" s="341">
        <v>1.6632150000000001</v>
      </c>
      <c r="AV47" s="341">
        <v>1.7854220000000001</v>
      </c>
      <c r="AW47" s="341">
        <v>1.6740790000000001</v>
      </c>
      <c r="AX47" s="341">
        <v>1.728926</v>
      </c>
      <c r="AY47" s="341">
        <v>1.6457079999999999</v>
      </c>
      <c r="AZ47" s="871">
        <v>1.6241080000000001</v>
      </c>
      <c r="BA47" s="871">
        <v>1.6817949999999999</v>
      </c>
      <c r="BB47" s="871">
        <v>1.813636</v>
      </c>
      <c r="BC47" s="871">
        <v>1.7059500000000001</v>
      </c>
      <c r="BD47" s="871">
        <v>1.816962</v>
      </c>
      <c r="BE47" s="871">
        <v>1.8567419355000001</v>
      </c>
      <c r="BF47" s="871">
        <v>1.7744166452000001</v>
      </c>
      <c r="BG47" s="352">
        <v>1.686164</v>
      </c>
      <c r="BH47" s="352">
        <v>1.7165250000000001</v>
      </c>
      <c r="BI47" s="352">
        <v>1.640965</v>
      </c>
      <c r="BJ47" s="352">
        <v>1.6984619999999999</v>
      </c>
      <c r="BK47" s="352">
        <v>1.6645909999999999</v>
      </c>
      <c r="BL47" s="352">
        <v>1.628744</v>
      </c>
      <c r="BM47" s="352">
        <v>1.673856</v>
      </c>
      <c r="BN47" s="352">
        <v>1.8170310000000001</v>
      </c>
      <c r="BO47" s="352">
        <v>1.745922</v>
      </c>
      <c r="BP47" s="352">
        <v>1.841019</v>
      </c>
      <c r="BQ47" s="352">
        <v>1.853162</v>
      </c>
      <c r="BR47" s="352">
        <v>1.8054349999999999</v>
      </c>
      <c r="BS47" s="352">
        <v>1.7051449999999999</v>
      </c>
      <c r="BT47" s="352">
        <v>1.73305</v>
      </c>
      <c r="BU47" s="352">
        <v>1.657222</v>
      </c>
      <c r="BV47" s="352">
        <v>1.7154020000000001</v>
      </c>
    </row>
    <row r="48" spans="1:74" ht="11.1" customHeight="1" x14ac:dyDescent="0.2">
      <c r="A48" s="270" t="s">
        <v>243</v>
      </c>
      <c r="B48" s="545" t="s">
        <v>1103</v>
      </c>
      <c r="C48" s="341">
        <v>4.1287419999999999</v>
      </c>
      <c r="D48" s="341">
        <v>4.3648769999999999</v>
      </c>
      <c r="E48" s="341">
        <v>4.1832260000000003</v>
      </c>
      <c r="F48" s="341">
        <v>3.9756010000000002</v>
      </c>
      <c r="G48" s="341">
        <v>3.8757510000000002</v>
      </c>
      <c r="H48" s="341">
        <v>4.0492489999999997</v>
      </c>
      <c r="I48" s="341">
        <v>3.72153</v>
      </c>
      <c r="J48" s="341">
        <v>3.9404870000000001</v>
      </c>
      <c r="K48" s="341">
        <v>4.0874629999999996</v>
      </c>
      <c r="L48" s="341">
        <v>4.1628230000000004</v>
      </c>
      <c r="M48" s="341">
        <v>4.0594900000000003</v>
      </c>
      <c r="N48" s="341">
        <v>3.7927200000000001</v>
      </c>
      <c r="O48" s="341">
        <v>3.9668009999999998</v>
      </c>
      <c r="P48" s="341">
        <v>3.9985900000000001</v>
      </c>
      <c r="Q48" s="341">
        <v>4.11348</v>
      </c>
      <c r="R48" s="341">
        <v>3.878568</v>
      </c>
      <c r="S48" s="341">
        <v>3.9190770000000001</v>
      </c>
      <c r="T48" s="341">
        <v>3.9775459999999998</v>
      </c>
      <c r="U48" s="341">
        <v>3.5832959999999998</v>
      </c>
      <c r="V48" s="341">
        <v>4.0520769999999997</v>
      </c>
      <c r="W48" s="341">
        <v>3.8577789999999998</v>
      </c>
      <c r="X48" s="341">
        <v>4.0606920000000004</v>
      </c>
      <c r="Y48" s="341">
        <v>3.9502809999999999</v>
      </c>
      <c r="Z48" s="341">
        <v>3.6433080000000002</v>
      </c>
      <c r="AA48" s="341">
        <v>3.8555299999999999</v>
      </c>
      <c r="AB48" s="341">
        <v>3.899823</v>
      </c>
      <c r="AC48" s="341">
        <v>3.6926580000000002</v>
      </c>
      <c r="AD48" s="341">
        <v>3.792583</v>
      </c>
      <c r="AE48" s="341">
        <v>3.7688809999999999</v>
      </c>
      <c r="AF48" s="341">
        <v>3.6625909999999999</v>
      </c>
      <c r="AG48" s="341">
        <v>3.699125</v>
      </c>
      <c r="AH48" s="341">
        <v>3.8887130000000001</v>
      </c>
      <c r="AI48" s="341">
        <v>3.6871510000000001</v>
      </c>
      <c r="AJ48" s="341">
        <v>4.1307429999999998</v>
      </c>
      <c r="AK48" s="341">
        <v>3.6799059999999999</v>
      </c>
      <c r="AL48" s="341">
        <v>3.7427899999999998</v>
      </c>
      <c r="AM48" s="341">
        <v>4.0643890000000003</v>
      </c>
      <c r="AN48" s="341">
        <v>3.9966400000000002</v>
      </c>
      <c r="AO48" s="341">
        <v>3.8940049999999999</v>
      </c>
      <c r="AP48" s="341">
        <v>3.8829660000000001</v>
      </c>
      <c r="AQ48" s="341">
        <v>3.7890160000000002</v>
      </c>
      <c r="AR48" s="341">
        <v>3.96461</v>
      </c>
      <c r="AS48" s="341">
        <v>3.8036560000000001</v>
      </c>
      <c r="AT48" s="341">
        <v>3.7723789999999999</v>
      </c>
      <c r="AU48" s="341">
        <v>3.8910830000000001</v>
      </c>
      <c r="AV48" s="341">
        <v>4.0740939999999997</v>
      </c>
      <c r="AW48" s="341">
        <v>3.7955559999999999</v>
      </c>
      <c r="AX48" s="341">
        <v>3.8120159999999998</v>
      </c>
      <c r="AY48" s="341">
        <v>4.0252689999999998</v>
      </c>
      <c r="AZ48" s="871">
        <v>4.2133830000000003</v>
      </c>
      <c r="BA48" s="871">
        <v>3.9036040000000001</v>
      </c>
      <c r="BB48" s="871">
        <v>3.8866839999999998</v>
      </c>
      <c r="BC48" s="871">
        <v>3.5672540000000001</v>
      </c>
      <c r="BD48" s="871">
        <v>3.8096369999999999</v>
      </c>
      <c r="BE48" s="871">
        <v>3.6272580644999999</v>
      </c>
      <c r="BF48" s="871">
        <v>3.6906330323000001</v>
      </c>
      <c r="BG48" s="352">
        <v>3.8170950000000001</v>
      </c>
      <c r="BH48" s="352">
        <v>3.9849060000000001</v>
      </c>
      <c r="BI48" s="352">
        <v>3.7637879999999999</v>
      </c>
      <c r="BJ48" s="352">
        <v>3.6911930000000002</v>
      </c>
      <c r="BK48" s="352">
        <v>3.804487</v>
      </c>
      <c r="BL48" s="352">
        <v>3.8825919999999998</v>
      </c>
      <c r="BM48" s="352">
        <v>3.8610989999999998</v>
      </c>
      <c r="BN48" s="352">
        <v>3.812452</v>
      </c>
      <c r="BO48" s="352">
        <v>3.751404</v>
      </c>
      <c r="BP48" s="352">
        <v>3.8457080000000001</v>
      </c>
      <c r="BQ48" s="352">
        <v>3.7233719999999999</v>
      </c>
      <c r="BR48" s="352">
        <v>3.866708</v>
      </c>
      <c r="BS48" s="352">
        <v>3.876423</v>
      </c>
      <c r="BT48" s="352">
        <v>4.0510070000000002</v>
      </c>
      <c r="BU48" s="352">
        <v>3.8791880000000001</v>
      </c>
      <c r="BV48" s="352">
        <v>3.7989510000000002</v>
      </c>
    </row>
    <row r="49" spans="1:74" ht="11.1" customHeight="1" x14ac:dyDescent="0.2">
      <c r="A49" s="270" t="s">
        <v>244</v>
      </c>
      <c r="B49" s="545" t="s">
        <v>1104</v>
      </c>
      <c r="C49" s="341">
        <v>0.30448599999999998</v>
      </c>
      <c r="D49" s="341">
        <v>0.32711499999999999</v>
      </c>
      <c r="E49" s="341">
        <v>0.36624200000000001</v>
      </c>
      <c r="F49" s="341">
        <v>0.25531399999999999</v>
      </c>
      <c r="G49" s="341">
        <v>0.32062200000000002</v>
      </c>
      <c r="H49" s="341">
        <v>0.31841399999999997</v>
      </c>
      <c r="I49" s="341">
        <v>0.31223400000000001</v>
      </c>
      <c r="J49" s="341">
        <v>0.37602600000000003</v>
      </c>
      <c r="K49" s="341">
        <v>0.46470299999999998</v>
      </c>
      <c r="L49" s="341">
        <v>0.27733400000000002</v>
      </c>
      <c r="M49" s="341">
        <v>0.359348</v>
      </c>
      <c r="N49" s="341">
        <v>0.27338499999999999</v>
      </c>
      <c r="O49" s="341">
        <v>0.276308</v>
      </c>
      <c r="P49" s="341">
        <v>0.38368099999999999</v>
      </c>
      <c r="Q49" s="341">
        <v>0.22673399999999999</v>
      </c>
      <c r="R49" s="341">
        <v>0.17765400000000001</v>
      </c>
      <c r="S49" s="341">
        <v>0.21356800000000001</v>
      </c>
      <c r="T49" s="341">
        <v>0.27285799999999999</v>
      </c>
      <c r="U49" s="341">
        <v>0.25130400000000003</v>
      </c>
      <c r="V49" s="341">
        <v>0.32096799999999998</v>
      </c>
      <c r="W49" s="341">
        <v>0.22011800000000001</v>
      </c>
      <c r="X49" s="341">
        <v>0.269399</v>
      </c>
      <c r="Y49" s="341">
        <v>0.35794399999999998</v>
      </c>
      <c r="Z49" s="341">
        <v>0.32625799999999999</v>
      </c>
      <c r="AA49" s="341">
        <v>0.278808</v>
      </c>
      <c r="AB49" s="341">
        <v>0.29376999999999998</v>
      </c>
      <c r="AC49" s="341">
        <v>0.29977900000000002</v>
      </c>
      <c r="AD49" s="341">
        <v>0.32258700000000001</v>
      </c>
      <c r="AE49" s="341">
        <v>0.29302499999999998</v>
      </c>
      <c r="AF49" s="341">
        <v>0.29483399999999998</v>
      </c>
      <c r="AG49" s="341">
        <v>0.29348999999999997</v>
      </c>
      <c r="AH49" s="341">
        <v>0.285356</v>
      </c>
      <c r="AI49" s="341">
        <v>0.22136700000000001</v>
      </c>
      <c r="AJ49" s="341">
        <v>0.31566699999999998</v>
      </c>
      <c r="AK49" s="341">
        <v>0.30704399999999998</v>
      </c>
      <c r="AL49" s="341">
        <v>0.30642000000000003</v>
      </c>
      <c r="AM49" s="341">
        <v>0.35706700000000002</v>
      </c>
      <c r="AN49" s="341">
        <v>0.31647399999999998</v>
      </c>
      <c r="AO49" s="341">
        <v>0.29544900000000002</v>
      </c>
      <c r="AP49" s="341">
        <v>0.29317599999999999</v>
      </c>
      <c r="AQ49" s="341">
        <v>0.20153399999999999</v>
      </c>
      <c r="AR49" s="341">
        <v>0.29595700000000003</v>
      </c>
      <c r="AS49" s="341">
        <v>0.34726600000000002</v>
      </c>
      <c r="AT49" s="341">
        <v>0.26366099999999998</v>
      </c>
      <c r="AU49" s="341">
        <v>0.369593</v>
      </c>
      <c r="AV49" s="341">
        <v>0.30986000000000002</v>
      </c>
      <c r="AW49" s="341">
        <v>0.35362399999999999</v>
      </c>
      <c r="AX49" s="341">
        <v>0.37785400000000002</v>
      </c>
      <c r="AY49" s="341">
        <v>0.30692900000000001</v>
      </c>
      <c r="AZ49" s="871">
        <v>0.363367</v>
      </c>
      <c r="BA49" s="871">
        <v>0.30041000000000001</v>
      </c>
      <c r="BB49" s="871">
        <v>0.37725399999999998</v>
      </c>
      <c r="BC49" s="871">
        <v>0.301788</v>
      </c>
      <c r="BD49" s="871">
        <v>0.41521999999999998</v>
      </c>
      <c r="BE49" s="871">
        <v>0.31680645160999998</v>
      </c>
      <c r="BF49" s="871">
        <v>0.28151188386999998</v>
      </c>
      <c r="BG49" s="352">
        <v>0.29559419999999997</v>
      </c>
      <c r="BH49" s="352">
        <v>0.29869079999999998</v>
      </c>
      <c r="BI49" s="352">
        <v>0.3054327</v>
      </c>
      <c r="BJ49" s="352">
        <v>0.3131468</v>
      </c>
      <c r="BK49" s="352">
        <v>0.32773400000000003</v>
      </c>
      <c r="BL49" s="352">
        <v>0.3186466</v>
      </c>
      <c r="BM49" s="352">
        <v>0.31303009999999998</v>
      </c>
      <c r="BN49" s="352">
        <v>0.313222</v>
      </c>
      <c r="BO49" s="352">
        <v>0.30546790000000001</v>
      </c>
      <c r="BP49" s="352">
        <v>0.31127179999999999</v>
      </c>
      <c r="BQ49" s="352">
        <v>0.31079430000000002</v>
      </c>
      <c r="BR49" s="352">
        <v>0.30586229999999998</v>
      </c>
      <c r="BS49" s="352">
        <v>0.32304660000000002</v>
      </c>
      <c r="BT49" s="352">
        <v>0.32319059999999999</v>
      </c>
      <c r="BU49" s="352">
        <v>0.33090190000000003</v>
      </c>
      <c r="BV49" s="352">
        <v>0.34575470000000003</v>
      </c>
    </row>
    <row r="50" spans="1:74" ht="11.1" customHeight="1" x14ac:dyDescent="0.2">
      <c r="A50" s="270" t="s">
        <v>433</v>
      </c>
      <c r="B50" s="545" t="s">
        <v>1105</v>
      </c>
      <c r="C50" s="341">
        <v>1.595785</v>
      </c>
      <c r="D50" s="341">
        <v>1.5594710000000001</v>
      </c>
      <c r="E50" s="341">
        <v>1.6634720000000001</v>
      </c>
      <c r="F50" s="341">
        <v>1.7239660000000001</v>
      </c>
      <c r="G50" s="341">
        <v>1.746604</v>
      </c>
      <c r="H50" s="341">
        <v>1.8615999999999999</v>
      </c>
      <c r="I50" s="341">
        <v>1.9601109999999999</v>
      </c>
      <c r="J50" s="341">
        <v>2.0003820000000001</v>
      </c>
      <c r="K50" s="341">
        <v>1.865915</v>
      </c>
      <c r="L50" s="341">
        <v>1.7779419999999999</v>
      </c>
      <c r="M50" s="341">
        <v>1.770556</v>
      </c>
      <c r="N50" s="341">
        <v>1.5669420000000001</v>
      </c>
      <c r="O50" s="341">
        <v>1.4412160000000001</v>
      </c>
      <c r="P50" s="341">
        <v>1.5280769999999999</v>
      </c>
      <c r="Q50" s="341">
        <v>1.598042</v>
      </c>
      <c r="R50" s="341">
        <v>1.776921</v>
      </c>
      <c r="S50" s="341">
        <v>1.804754</v>
      </c>
      <c r="T50" s="341">
        <v>1.801275</v>
      </c>
      <c r="U50" s="341">
        <v>1.7665459999999999</v>
      </c>
      <c r="V50" s="341">
        <v>1.924814</v>
      </c>
      <c r="W50" s="341">
        <v>1.960833</v>
      </c>
      <c r="X50" s="341">
        <v>1.7194339999999999</v>
      </c>
      <c r="Y50" s="341">
        <v>1.7903990000000001</v>
      </c>
      <c r="Z50" s="341">
        <v>1.4589240000000001</v>
      </c>
      <c r="AA50" s="341">
        <v>1.5286120000000001</v>
      </c>
      <c r="AB50" s="341">
        <v>1.402512</v>
      </c>
      <c r="AC50" s="341">
        <v>1.460523</v>
      </c>
      <c r="AD50" s="341">
        <v>1.7021269999999999</v>
      </c>
      <c r="AE50" s="341">
        <v>1.8178669999999999</v>
      </c>
      <c r="AF50" s="341">
        <v>1.810775</v>
      </c>
      <c r="AG50" s="341">
        <v>1.8932709999999999</v>
      </c>
      <c r="AH50" s="341">
        <v>1.8601529999999999</v>
      </c>
      <c r="AI50" s="341">
        <v>1.696672</v>
      </c>
      <c r="AJ50" s="341">
        <v>1.68828</v>
      </c>
      <c r="AK50" s="341">
        <v>1.595953</v>
      </c>
      <c r="AL50" s="341">
        <v>1.387081</v>
      </c>
      <c r="AM50" s="341">
        <v>1.5899730000000001</v>
      </c>
      <c r="AN50" s="341">
        <v>1.3664270000000001</v>
      </c>
      <c r="AO50" s="341">
        <v>1.460334</v>
      </c>
      <c r="AP50" s="341">
        <v>1.647335</v>
      </c>
      <c r="AQ50" s="341">
        <v>1.819374</v>
      </c>
      <c r="AR50" s="341">
        <v>1.841215</v>
      </c>
      <c r="AS50" s="341">
        <v>1.929343</v>
      </c>
      <c r="AT50" s="341">
        <v>1.8581650000000001</v>
      </c>
      <c r="AU50" s="341">
        <v>1.822119</v>
      </c>
      <c r="AV50" s="341">
        <v>1.6603939999999999</v>
      </c>
      <c r="AW50" s="341">
        <v>1.529703</v>
      </c>
      <c r="AX50" s="341">
        <v>1.5671600000000001</v>
      </c>
      <c r="AY50" s="341">
        <v>1.6484399999999999</v>
      </c>
      <c r="AZ50" s="871">
        <v>1.7083170000000001</v>
      </c>
      <c r="BA50" s="871">
        <v>1.632773</v>
      </c>
      <c r="BB50" s="871">
        <v>1.606916</v>
      </c>
      <c r="BC50" s="871">
        <v>1.7997369999999999</v>
      </c>
      <c r="BD50" s="871">
        <v>1.8879170000000001</v>
      </c>
      <c r="BE50" s="871">
        <v>1.9386992000000001</v>
      </c>
      <c r="BF50" s="871">
        <v>1.9237518</v>
      </c>
      <c r="BG50" s="352">
        <v>1.750043</v>
      </c>
      <c r="BH50" s="352">
        <v>1.6460090000000001</v>
      </c>
      <c r="BI50" s="352">
        <v>1.638142</v>
      </c>
      <c r="BJ50" s="352">
        <v>1.512513</v>
      </c>
      <c r="BK50" s="352">
        <v>1.4775529999999999</v>
      </c>
      <c r="BL50" s="352">
        <v>1.3712569999999999</v>
      </c>
      <c r="BM50" s="352">
        <v>1.4822360000000001</v>
      </c>
      <c r="BN50" s="352">
        <v>1.5764339999999999</v>
      </c>
      <c r="BO50" s="352">
        <v>1.688156</v>
      </c>
      <c r="BP50" s="352">
        <v>1.784586</v>
      </c>
      <c r="BQ50" s="352">
        <v>1.8446389999999999</v>
      </c>
      <c r="BR50" s="352">
        <v>1.8978010000000001</v>
      </c>
      <c r="BS50" s="352">
        <v>1.7464329999999999</v>
      </c>
      <c r="BT50" s="352">
        <v>1.645661</v>
      </c>
      <c r="BU50" s="352">
        <v>1.6310480000000001</v>
      </c>
      <c r="BV50" s="352">
        <v>1.498297</v>
      </c>
    </row>
    <row r="51" spans="1:74" ht="11.1" customHeight="1" x14ac:dyDescent="0.2">
      <c r="A51" s="270"/>
      <c r="B51" s="551"/>
      <c r="C51" s="343"/>
      <c r="D51" s="343"/>
      <c r="E51" s="343"/>
      <c r="F51" s="343"/>
      <c r="G51" s="343"/>
      <c r="H51" s="343"/>
      <c r="I51" s="343"/>
      <c r="J51" s="343"/>
      <c r="K51" s="343"/>
      <c r="L51" s="343"/>
      <c r="M51" s="343"/>
      <c r="N51" s="343"/>
      <c r="O51" s="343"/>
      <c r="P51" s="343"/>
      <c r="Q51" s="343"/>
      <c r="R51" s="343"/>
      <c r="S51" s="343"/>
      <c r="T51" s="343"/>
      <c r="U51" s="343"/>
      <c r="V51" s="343"/>
      <c r="W51" s="343"/>
      <c r="X51" s="343"/>
      <c r="Y51" s="343"/>
      <c r="Z51" s="343"/>
      <c r="AA51" s="343"/>
      <c r="AB51" s="343"/>
      <c r="AC51" s="343"/>
      <c r="AD51" s="343"/>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873"/>
      <c r="BA51" s="873"/>
      <c r="BB51" s="873"/>
      <c r="BC51" s="873"/>
      <c r="BD51" s="873"/>
      <c r="BE51" s="873"/>
      <c r="BF51" s="873"/>
      <c r="BG51" s="354"/>
      <c r="BH51" s="354"/>
      <c r="BI51" s="354"/>
      <c r="BJ51" s="354"/>
      <c r="BK51" s="354"/>
      <c r="BL51" s="354"/>
      <c r="BM51" s="354"/>
      <c r="BN51" s="354"/>
      <c r="BO51" s="354"/>
      <c r="BP51" s="354"/>
      <c r="BQ51" s="354"/>
      <c r="BR51" s="354"/>
      <c r="BS51" s="354"/>
      <c r="BT51" s="354"/>
      <c r="BU51" s="354"/>
      <c r="BV51" s="354"/>
    </row>
    <row r="52" spans="1:74" s="273" customFormat="1" ht="11.1" customHeight="1" x14ac:dyDescent="0.2">
      <c r="A52" s="548" t="s">
        <v>434</v>
      </c>
      <c r="B52" s="94" t="s">
        <v>1110</v>
      </c>
      <c r="C52" s="102">
        <v>-0.51304499999999997</v>
      </c>
      <c r="D52" s="102">
        <v>-0.278256</v>
      </c>
      <c r="E52" s="102">
        <v>-0.62126099999999995</v>
      </c>
      <c r="F52" s="102">
        <v>-1.4176089999999999</v>
      </c>
      <c r="G52" s="102">
        <v>-1.0306329999999999</v>
      </c>
      <c r="H52" s="102">
        <v>-1.1730879999999999</v>
      </c>
      <c r="I52" s="102">
        <v>-0.93116699999999997</v>
      </c>
      <c r="J52" s="102">
        <v>-1.3800319999999999</v>
      </c>
      <c r="K52" s="102">
        <v>-1.825135</v>
      </c>
      <c r="L52" s="102">
        <v>-1.4297340000000001</v>
      </c>
      <c r="M52" s="102">
        <v>-1.6367750000000001</v>
      </c>
      <c r="N52" s="102">
        <v>-2.0086240000000002</v>
      </c>
      <c r="O52" s="102">
        <v>-0.81931299999999996</v>
      </c>
      <c r="P52" s="102">
        <v>-0.84835099999999997</v>
      </c>
      <c r="Q52" s="102">
        <v>-2.642423</v>
      </c>
      <c r="R52" s="102">
        <v>-1.450105</v>
      </c>
      <c r="S52" s="102">
        <v>-1.3764179999999999</v>
      </c>
      <c r="T52" s="102">
        <v>-1.223641</v>
      </c>
      <c r="U52" s="102">
        <v>-2.0291670000000002</v>
      </c>
      <c r="V52" s="102">
        <v>-1.5329919999999999</v>
      </c>
      <c r="W52" s="102">
        <v>-1.4885459999999999</v>
      </c>
      <c r="X52" s="102">
        <v>-2.2928649999999999</v>
      </c>
      <c r="Y52" s="102">
        <v>-1.578578</v>
      </c>
      <c r="Z52" s="102">
        <v>-3.101664</v>
      </c>
      <c r="AA52" s="102">
        <v>-1.6655800000000001</v>
      </c>
      <c r="AB52" s="102">
        <v>-2.5719620000000001</v>
      </c>
      <c r="AC52" s="102">
        <v>-2.6514440000000001</v>
      </c>
      <c r="AD52" s="102">
        <v>-1.736896</v>
      </c>
      <c r="AE52" s="102">
        <v>-1.2267619999999999</v>
      </c>
      <c r="AF52" s="102">
        <v>-2.2044790000000001</v>
      </c>
      <c r="AG52" s="102">
        <v>-1.531298</v>
      </c>
      <c r="AH52" s="102">
        <v>-2.6754180000000001</v>
      </c>
      <c r="AI52" s="102">
        <v>-2.5174219999999998</v>
      </c>
      <c r="AJ52" s="102">
        <v>-2.587094</v>
      </c>
      <c r="AK52" s="102">
        <v>-3.2939419999999999</v>
      </c>
      <c r="AL52" s="102">
        <v>-2.6304940000000001</v>
      </c>
      <c r="AM52" s="102">
        <v>-1.9497390000000001</v>
      </c>
      <c r="AN52" s="102">
        <v>-2.8323399999999999</v>
      </c>
      <c r="AO52" s="102">
        <v>-3.1429719999999999</v>
      </c>
      <c r="AP52" s="102">
        <v>-2.6385999999999998</v>
      </c>
      <c r="AQ52" s="102">
        <v>-2.2153119999999999</v>
      </c>
      <c r="AR52" s="102">
        <v>-2.7637670000000001</v>
      </c>
      <c r="AS52" s="102">
        <v>-2.363591</v>
      </c>
      <c r="AT52" s="102">
        <v>-2.3344589999999998</v>
      </c>
      <c r="AU52" s="102">
        <v>-2.8399220000000001</v>
      </c>
      <c r="AV52" s="102">
        <v>-3.528181</v>
      </c>
      <c r="AW52" s="102">
        <v>-3.8644409999999998</v>
      </c>
      <c r="AX52" s="102">
        <v>-3.1330110000000002</v>
      </c>
      <c r="AY52" s="102">
        <v>-2.6068929999999999</v>
      </c>
      <c r="AZ52" s="890">
        <v>-3.1594880000000001</v>
      </c>
      <c r="BA52" s="890">
        <v>-3.7132390000000002</v>
      </c>
      <c r="BB52" s="890">
        <v>-5.7151240000000003</v>
      </c>
      <c r="BC52" s="890">
        <v>-5.9282820000000003</v>
      </c>
      <c r="BD52" s="890">
        <v>-4.8653589999999998</v>
      </c>
      <c r="BE52" s="890">
        <v>-4.0782798600000003</v>
      </c>
      <c r="BF52" s="890">
        <v>-3.9742263054000002</v>
      </c>
      <c r="BG52" s="559">
        <v>-4.1664409999999998</v>
      </c>
      <c r="BH52" s="559">
        <v>-3.9776910000000001</v>
      </c>
      <c r="BI52" s="559">
        <v>-4.266337</v>
      </c>
      <c r="BJ52" s="559">
        <v>-4.4555449999999999</v>
      </c>
      <c r="BK52" s="559">
        <v>-3.3551519999999999</v>
      </c>
      <c r="BL52" s="559">
        <v>-4.5543180000000003</v>
      </c>
      <c r="BM52" s="559">
        <v>-4.126366</v>
      </c>
      <c r="BN52" s="559">
        <v>-3.794664</v>
      </c>
      <c r="BO52" s="559">
        <v>-3.8212329999999999</v>
      </c>
      <c r="BP52" s="559">
        <v>-3.9519579999999999</v>
      </c>
      <c r="BQ52" s="559">
        <v>-3.2715040000000002</v>
      </c>
      <c r="BR52" s="559">
        <v>-3.2432099999999999</v>
      </c>
      <c r="BS52" s="559">
        <v>-3.7257850000000001</v>
      </c>
      <c r="BT52" s="559">
        <v>-3.7149239999999999</v>
      </c>
      <c r="BU52" s="559">
        <v>-3.9361799999999998</v>
      </c>
      <c r="BV52" s="559">
        <v>-4.2028990000000004</v>
      </c>
    </row>
    <row r="53" spans="1:74" ht="11.1" customHeight="1" x14ac:dyDescent="0.2">
      <c r="A53" s="270"/>
      <c r="B53" s="552"/>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873"/>
      <c r="BA53" s="873"/>
      <c r="BB53" s="873"/>
      <c r="BC53" s="873"/>
      <c r="BD53" s="873"/>
      <c r="BE53" s="873"/>
      <c r="BF53" s="873"/>
      <c r="BG53" s="354"/>
      <c r="BH53" s="354"/>
      <c r="BI53" s="354"/>
      <c r="BJ53" s="354"/>
      <c r="BK53" s="354"/>
      <c r="BL53" s="354"/>
      <c r="BM53" s="354"/>
      <c r="BN53" s="354"/>
      <c r="BO53" s="354"/>
      <c r="BP53" s="354"/>
      <c r="BQ53" s="354"/>
      <c r="BR53" s="354"/>
      <c r="BS53" s="354"/>
      <c r="BT53" s="354"/>
      <c r="BU53" s="354"/>
      <c r="BV53" s="354"/>
    </row>
    <row r="54" spans="1:74" ht="11.1" customHeight="1" x14ac:dyDescent="0.2">
      <c r="A54" s="269"/>
      <c r="B54" s="553" t="s">
        <v>1111</v>
      </c>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873"/>
      <c r="BA54" s="873"/>
      <c r="BB54" s="873"/>
      <c r="BC54" s="873"/>
      <c r="BD54" s="873"/>
      <c r="BE54" s="873"/>
      <c r="BF54" s="873"/>
      <c r="BG54" s="354"/>
      <c r="BH54" s="354"/>
      <c r="BI54" s="354"/>
      <c r="BJ54" s="354"/>
      <c r="BK54" s="354"/>
      <c r="BL54" s="354"/>
      <c r="BM54" s="354"/>
      <c r="BN54" s="354"/>
      <c r="BO54" s="354"/>
      <c r="BP54" s="354"/>
      <c r="BQ54" s="354"/>
      <c r="BR54" s="354"/>
      <c r="BS54" s="354"/>
      <c r="BT54" s="354"/>
      <c r="BU54" s="354"/>
      <c r="BV54" s="354"/>
    </row>
    <row r="55" spans="1:74" s="273" customFormat="1" ht="11.1" customHeight="1" x14ac:dyDescent="0.2">
      <c r="A55" s="548" t="s">
        <v>249</v>
      </c>
      <c r="B55" s="544" t="s">
        <v>1112</v>
      </c>
      <c r="C55" s="301">
        <v>1190.10285</v>
      </c>
      <c r="D55" s="301">
        <v>1165.6142279999999</v>
      </c>
      <c r="E55" s="301">
        <v>1154.2380989999999</v>
      </c>
      <c r="F55" s="301">
        <v>1153.830189</v>
      </c>
      <c r="G55" s="301">
        <v>1172.1564060000001</v>
      </c>
      <c r="H55" s="301">
        <v>1180.4096030000001</v>
      </c>
      <c r="I55" s="301">
        <v>1215.318088</v>
      </c>
      <c r="J55" s="301">
        <v>1212.6715799999999</v>
      </c>
      <c r="K55" s="301">
        <v>1215.5591079999999</v>
      </c>
      <c r="L55" s="301">
        <v>1230.5137460000001</v>
      </c>
      <c r="M55" s="301">
        <v>1226.776977</v>
      </c>
      <c r="N55" s="301">
        <v>1222.5920630000001</v>
      </c>
      <c r="O55" s="301">
        <v>1253.7938650000001</v>
      </c>
      <c r="P55" s="301">
        <v>1266.7063900000001</v>
      </c>
      <c r="Q55" s="301">
        <v>1229.9735470000001</v>
      </c>
      <c r="R55" s="301">
        <v>1245.5824849999999</v>
      </c>
      <c r="S55" s="301">
        <v>1260.0435170000001</v>
      </c>
      <c r="T55" s="301">
        <v>1263.076135</v>
      </c>
      <c r="U55" s="301">
        <v>1269.9315710000001</v>
      </c>
      <c r="V55" s="301">
        <v>1258.5578250000001</v>
      </c>
      <c r="W55" s="301">
        <v>1282.4267110000001</v>
      </c>
      <c r="X55" s="301">
        <v>1263.6332420000001</v>
      </c>
      <c r="Y55" s="301">
        <v>1263.984361</v>
      </c>
      <c r="Z55" s="301">
        <v>1251.418467</v>
      </c>
      <c r="AA55" s="301">
        <v>1232.1417409999999</v>
      </c>
      <c r="AB55" s="301">
        <v>1222.3224299999999</v>
      </c>
      <c r="AC55" s="301">
        <v>1231.5178619999999</v>
      </c>
      <c r="AD55" s="301">
        <v>1259.188543</v>
      </c>
      <c r="AE55" s="301">
        <v>1276.4546640000001</v>
      </c>
      <c r="AF55" s="301">
        <v>1279.3418590000001</v>
      </c>
      <c r="AG55" s="301">
        <v>1287.0604470000001</v>
      </c>
      <c r="AH55" s="301">
        <v>1276.634636</v>
      </c>
      <c r="AI55" s="301">
        <v>1267.355728</v>
      </c>
      <c r="AJ55" s="301">
        <v>1248.833022</v>
      </c>
      <c r="AK55" s="301">
        <v>1246.8605689999999</v>
      </c>
      <c r="AL55" s="301">
        <v>1236.1411069999999</v>
      </c>
      <c r="AM55" s="301">
        <v>1210.7930019999999</v>
      </c>
      <c r="AN55" s="301">
        <v>1201.320007</v>
      </c>
      <c r="AO55" s="301">
        <v>1204.6684029999999</v>
      </c>
      <c r="AP55" s="301">
        <v>1215.308587</v>
      </c>
      <c r="AQ55" s="301">
        <v>1242.3251339999999</v>
      </c>
      <c r="AR55" s="301">
        <v>1244.585413</v>
      </c>
      <c r="AS55" s="301">
        <v>1265.0325009999999</v>
      </c>
      <c r="AT55" s="301">
        <v>1285.5515250000001</v>
      </c>
      <c r="AU55" s="301">
        <v>1290.168844</v>
      </c>
      <c r="AV55" s="301">
        <v>1274.1330780000001</v>
      </c>
      <c r="AW55" s="301">
        <v>1285.6341339999999</v>
      </c>
      <c r="AX55" s="301">
        <v>1286.129148</v>
      </c>
      <c r="AY55" s="301">
        <v>1266.453947</v>
      </c>
      <c r="AZ55" s="891">
        <v>1270.051653</v>
      </c>
      <c r="BA55" s="891">
        <v>1280.5813659999999</v>
      </c>
      <c r="BB55" s="891">
        <v>1246.952818</v>
      </c>
      <c r="BC55" s="891">
        <v>1227.2012440000001</v>
      </c>
      <c r="BD55" s="891">
        <v>1214.816724</v>
      </c>
      <c r="BE55" s="891">
        <v>1223.3053364</v>
      </c>
      <c r="BF55" s="891">
        <v>1238.5742591000001</v>
      </c>
      <c r="BG55" s="462">
        <v>1239.5650000000001</v>
      </c>
      <c r="BH55" s="462">
        <v>1234.6410000000001</v>
      </c>
      <c r="BI55" s="462">
        <v>1241.6880000000001</v>
      </c>
      <c r="BJ55" s="462">
        <v>1233.386</v>
      </c>
      <c r="BK55" s="462">
        <v>1255.568</v>
      </c>
      <c r="BL55" s="462">
        <v>1242.1079999999999</v>
      </c>
      <c r="BM55" s="462">
        <v>1251.9939999999999</v>
      </c>
      <c r="BN55" s="462">
        <v>1270.2460000000001</v>
      </c>
      <c r="BO55" s="462">
        <v>1292.021</v>
      </c>
      <c r="BP55" s="462">
        <v>1299.2560000000001</v>
      </c>
      <c r="BQ55" s="462">
        <v>1312.7280000000001</v>
      </c>
      <c r="BR55" s="462">
        <v>1318.83</v>
      </c>
      <c r="BS55" s="462">
        <v>1324.2329999999999</v>
      </c>
      <c r="BT55" s="462">
        <v>1322.2170000000001</v>
      </c>
      <c r="BU55" s="462">
        <v>1333.319</v>
      </c>
      <c r="BV55" s="462">
        <v>1327.1120000000001</v>
      </c>
    </row>
    <row r="56" spans="1:74" ht="11.1" customHeight="1" x14ac:dyDescent="0.2">
      <c r="A56" s="270" t="s">
        <v>246</v>
      </c>
      <c r="B56" s="545" t="s">
        <v>1113</v>
      </c>
      <c r="C56" s="468">
        <v>413.714</v>
      </c>
      <c r="D56" s="468">
        <v>408.52600000000001</v>
      </c>
      <c r="E56" s="468">
        <v>414.20699999999999</v>
      </c>
      <c r="F56" s="468">
        <v>417.38200000000001</v>
      </c>
      <c r="G56" s="468">
        <v>415.065</v>
      </c>
      <c r="H56" s="468">
        <v>417.79899999999998</v>
      </c>
      <c r="I56" s="468">
        <v>424.07499999999999</v>
      </c>
      <c r="J56" s="468">
        <v>419.78500000000003</v>
      </c>
      <c r="K56" s="468">
        <v>429</v>
      </c>
      <c r="L56" s="468">
        <v>439.678</v>
      </c>
      <c r="M56" s="468">
        <v>416.62099999999998</v>
      </c>
      <c r="N56" s="468">
        <v>430.10199999999998</v>
      </c>
      <c r="O56" s="468">
        <v>459.15899999999999</v>
      </c>
      <c r="P56" s="468">
        <v>472.36900000000003</v>
      </c>
      <c r="Q56" s="468">
        <v>465.21899999999999</v>
      </c>
      <c r="R56" s="468">
        <v>459.62700000000001</v>
      </c>
      <c r="S56" s="468">
        <v>460.64299999999997</v>
      </c>
      <c r="T56" s="468">
        <v>454.71499999999997</v>
      </c>
      <c r="U56" s="468">
        <v>439.947</v>
      </c>
      <c r="V56" s="468">
        <v>417.30099999999999</v>
      </c>
      <c r="W56" s="468">
        <v>417.86500000000001</v>
      </c>
      <c r="X56" s="468">
        <v>425.99299999999999</v>
      </c>
      <c r="Y56" s="468">
        <v>441.83800000000002</v>
      </c>
      <c r="Z56" s="468">
        <v>426.49099999999999</v>
      </c>
      <c r="AA56" s="468">
        <v>428.15499999999997</v>
      </c>
      <c r="AB56" s="468">
        <v>448.33699999999999</v>
      </c>
      <c r="AC56" s="468">
        <v>447.75400000000002</v>
      </c>
      <c r="AD56" s="468">
        <v>464.6</v>
      </c>
      <c r="AE56" s="468">
        <v>455.02600000000001</v>
      </c>
      <c r="AF56" s="468">
        <v>440.48200000000003</v>
      </c>
      <c r="AG56" s="468">
        <v>427.67200000000003</v>
      </c>
      <c r="AH56" s="468">
        <v>417.661</v>
      </c>
      <c r="AI56" s="468">
        <v>415.15100000000001</v>
      </c>
      <c r="AJ56" s="468">
        <v>423.76499999999999</v>
      </c>
      <c r="AK56" s="468">
        <v>421.22500000000002</v>
      </c>
      <c r="AL56" s="468">
        <v>413.38</v>
      </c>
      <c r="AM56" s="468">
        <v>418.78199999999998</v>
      </c>
      <c r="AN56" s="468">
        <v>429.786</v>
      </c>
      <c r="AO56" s="468">
        <v>431.68799999999999</v>
      </c>
      <c r="AP56" s="468">
        <v>435.065</v>
      </c>
      <c r="AQ56" s="468">
        <v>430.52699999999999</v>
      </c>
      <c r="AR56" s="468">
        <v>413.90600000000001</v>
      </c>
      <c r="AS56" s="468">
        <v>420.18599999999998</v>
      </c>
      <c r="AT56" s="468">
        <v>417.29399999999998</v>
      </c>
      <c r="AU56" s="468">
        <v>407.85300000000001</v>
      </c>
      <c r="AV56" s="468">
        <v>420.99400000000003</v>
      </c>
      <c r="AW56" s="468">
        <v>420.56400000000002</v>
      </c>
      <c r="AX56" s="468">
        <v>411.23700000000002</v>
      </c>
      <c r="AY56" s="468">
        <v>406.14400000000001</v>
      </c>
      <c r="AZ56" s="892">
        <v>434.90699999999998</v>
      </c>
      <c r="BA56" s="892">
        <v>453.42399999999998</v>
      </c>
      <c r="BB56" s="892">
        <v>450.173</v>
      </c>
      <c r="BC56" s="892">
        <v>425.20299999999997</v>
      </c>
      <c r="BD56" s="892">
        <v>404.12099999999998</v>
      </c>
      <c r="BE56" s="892">
        <v>409.476</v>
      </c>
      <c r="BF56" s="892">
        <v>423.00479066999998</v>
      </c>
      <c r="BG56" s="456">
        <v>422.0498</v>
      </c>
      <c r="BH56" s="456">
        <v>431.24990000000003</v>
      </c>
      <c r="BI56" s="456">
        <v>431.61399999999998</v>
      </c>
      <c r="BJ56" s="456">
        <v>423.92680000000001</v>
      </c>
      <c r="BK56" s="456">
        <v>437.22680000000003</v>
      </c>
      <c r="BL56" s="456">
        <v>449.77589999999998</v>
      </c>
      <c r="BM56" s="456">
        <v>459.78370000000001</v>
      </c>
      <c r="BN56" s="456">
        <v>465.88339999999999</v>
      </c>
      <c r="BO56" s="456">
        <v>461.62209999999999</v>
      </c>
      <c r="BP56" s="456">
        <v>454.50060000000002</v>
      </c>
      <c r="BQ56" s="456">
        <v>453.34730000000002</v>
      </c>
      <c r="BR56" s="456">
        <v>451.4341</v>
      </c>
      <c r="BS56" s="456">
        <v>452.86959999999999</v>
      </c>
      <c r="BT56" s="456">
        <v>465.83620000000002</v>
      </c>
      <c r="BU56" s="456">
        <v>470.91550000000001</v>
      </c>
      <c r="BV56" s="456">
        <v>466.5127</v>
      </c>
    </row>
    <row r="57" spans="1:74" ht="11.1" customHeight="1" x14ac:dyDescent="0.2">
      <c r="A57" s="270" t="s">
        <v>529</v>
      </c>
      <c r="B57" s="545" t="s">
        <v>1097</v>
      </c>
      <c r="C57" s="468">
        <v>160.87744900000001</v>
      </c>
      <c r="D57" s="468">
        <v>141.07776200000001</v>
      </c>
      <c r="E57" s="468">
        <v>142.11115699999999</v>
      </c>
      <c r="F57" s="468">
        <v>154.29309699999999</v>
      </c>
      <c r="G57" s="468">
        <v>177.48304099999999</v>
      </c>
      <c r="H57" s="468">
        <v>186.72917699999999</v>
      </c>
      <c r="I57" s="468">
        <v>208.541369</v>
      </c>
      <c r="J57" s="468">
        <v>230.774023</v>
      </c>
      <c r="K57" s="468">
        <v>243.70535000000001</v>
      </c>
      <c r="L57" s="468">
        <v>243.01998399999999</v>
      </c>
      <c r="M57" s="468">
        <v>236.15490500000001</v>
      </c>
      <c r="N57" s="468">
        <v>211.14952099999999</v>
      </c>
      <c r="O57" s="468">
        <v>187.896445</v>
      </c>
      <c r="P57" s="468">
        <v>174.685643</v>
      </c>
      <c r="Q57" s="468">
        <v>173.949138</v>
      </c>
      <c r="R57" s="468">
        <v>187.93352400000001</v>
      </c>
      <c r="S57" s="468">
        <v>207.05935700000001</v>
      </c>
      <c r="T57" s="468">
        <v>225.71730600000001</v>
      </c>
      <c r="U57" s="468">
        <v>242.93247600000001</v>
      </c>
      <c r="V57" s="468">
        <v>266.99305399999997</v>
      </c>
      <c r="W57" s="468">
        <v>277.21147300000001</v>
      </c>
      <c r="X57" s="468">
        <v>274.01406400000002</v>
      </c>
      <c r="Y57" s="468">
        <v>254.801704</v>
      </c>
      <c r="Z57" s="468">
        <v>223.298676</v>
      </c>
      <c r="AA57" s="468">
        <v>184.50430299999999</v>
      </c>
      <c r="AB57" s="468">
        <v>163.40231499999999</v>
      </c>
      <c r="AC57" s="468">
        <v>170.228511</v>
      </c>
      <c r="AD57" s="468">
        <v>188.35041899999999</v>
      </c>
      <c r="AE57" s="468">
        <v>214.47302400000001</v>
      </c>
      <c r="AF57" s="468">
        <v>234.75323700000001</v>
      </c>
      <c r="AG57" s="468">
        <v>264.55737699999997</v>
      </c>
      <c r="AH57" s="468">
        <v>277.91525100000001</v>
      </c>
      <c r="AI57" s="468">
        <v>276.85161099999999</v>
      </c>
      <c r="AJ57" s="468">
        <v>269.48558000000003</v>
      </c>
      <c r="AK57" s="468">
        <v>253.66751099999999</v>
      </c>
      <c r="AL57" s="468">
        <v>225.71036000000001</v>
      </c>
      <c r="AM57" s="468">
        <v>184.688322</v>
      </c>
      <c r="AN57" s="468">
        <v>163.02121600000001</v>
      </c>
      <c r="AO57" s="468">
        <v>173.54224300000001</v>
      </c>
      <c r="AP57" s="468">
        <v>194.55259599999999</v>
      </c>
      <c r="AQ57" s="468">
        <v>225.49050600000001</v>
      </c>
      <c r="AR57" s="468">
        <v>252.639779</v>
      </c>
      <c r="AS57" s="468">
        <v>273.53508599999998</v>
      </c>
      <c r="AT57" s="468">
        <v>294.75440800000001</v>
      </c>
      <c r="AU57" s="468">
        <v>304.587783</v>
      </c>
      <c r="AV57" s="468">
        <v>305.49192599999998</v>
      </c>
      <c r="AW57" s="468">
        <v>292.18212899999997</v>
      </c>
      <c r="AX57" s="468">
        <v>271.65562199999999</v>
      </c>
      <c r="AY57" s="468">
        <v>232.48222699999999</v>
      </c>
      <c r="AZ57" s="892">
        <v>216.44171900000001</v>
      </c>
      <c r="BA57" s="892">
        <v>222.43143900000001</v>
      </c>
      <c r="BB57" s="892">
        <v>230.61070900000001</v>
      </c>
      <c r="BC57" s="892">
        <v>237.44086899999999</v>
      </c>
      <c r="BD57" s="892">
        <v>249.78804700000001</v>
      </c>
      <c r="BE57" s="892">
        <v>273.95557143000002</v>
      </c>
      <c r="BF57" s="892">
        <v>283.67789356999998</v>
      </c>
      <c r="BG57" s="456">
        <v>292.73149999999998</v>
      </c>
      <c r="BH57" s="456">
        <v>290.43029999999999</v>
      </c>
      <c r="BI57" s="456">
        <v>277.35520000000002</v>
      </c>
      <c r="BJ57" s="456">
        <v>252.84780000000001</v>
      </c>
      <c r="BK57" s="456">
        <v>226.26009999999999</v>
      </c>
      <c r="BL57" s="456">
        <v>206.42400000000001</v>
      </c>
      <c r="BM57" s="456">
        <v>210.0249</v>
      </c>
      <c r="BN57" s="456">
        <v>225.6164</v>
      </c>
      <c r="BO57" s="456">
        <v>247.5754</v>
      </c>
      <c r="BP57" s="456">
        <v>266.19659999999999</v>
      </c>
      <c r="BQ57" s="456">
        <v>285.13299999999998</v>
      </c>
      <c r="BR57" s="456">
        <v>304.01229999999998</v>
      </c>
      <c r="BS57" s="456">
        <v>312.81670000000003</v>
      </c>
      <c r="BT57" s="456">
        <v>311.6986</v>
      </c>
      <c r="BU57" s="456">
        <v>301.20819999999998</v>
      </c>
      <c r="BV57" s="456">
        <v>278.24880000000002</v>
      </c>
    </row>
    <row r="58" spans="1:74" ht="11.1" customHeight="1" x14ac:dyDescent="0.2">
      <c r="A58" s="270" t="s">
        <v>436</v>
      </c>
      <c r="B58" s="545" t="s">
        <v>1098</v>
      </c>
      <c r="C58" s="468">
        <v>82.852000000000004</v>
      </c>
      <c r="D58" s="468">
        <v>85.337999999999994</v>
      </c>
      <c r="E58" s="468">
        <v>88.066999999999993</v>
      </c>
      <c r="F58" s="468">
        <v>88.513000000000005</v>
      </c>
      <c r="G58" s="468">
        <v>89.183999999999997</v>
      </c>
      <c r="H58" s="468">
        <v>88.864000000000004</v>
      </c>
      <c r="I58" s="468">
        <v>87.632000000000005</v>
      </c>
      <c r="J58" s="468">
        <v>86.415999999999997</v>
      </c>
      <c r="K58" s="468">
        <v>82.31</v>
      </c>
      <c r="L58" s="468">
        <v>85.152000000000001</v>
      </c>
      <c r="M58" s="468">
        <v>84.174000000000007</v>
      </c>
      <c r="N58" s="468">
        <v>86.382000000000005</v>
      </c>
      <c r="O58" s="468">
        <v>85.494</v>
      </c>
      <c r="P58" s="468">
        <v>87.653999999999996</v>
      </c>
      <c r="Q58" s="468">
        <v>88.863</v>
      </c>
      <c r="R58" s="468">
        <v>91.912999999999997</v>
      </c>
      <c r="S58" s="468">
        <v>88.903000000000006</v>
      </c>
      <c r="T58" s="468">
        <v>87.274000000000001</v>
      </c>
      <c r="U58" s="468">
        <v>87.143000000000001</v>
      </c>
      <c r="V58" s="468">
        <v>86.353999999999999</v>
      </c>
      <c r="W58" s="468">
        <v>88.43</v>
      </c>
      <c r="X58" s="468">
        <v>91.561000000000007</v>
      </c>
      <c r="Y58" s="468">
        <v>89.683999999999997</v>
      </c>
      <c r="Z58" s="468">
        <v>84.177999999999997</v>
      </c>
      <c r="AA58" s="468">
        <v>81.593000000000004</v>
      </c>
      <c r="AB58" s="468">
        <v>91.123999999999995</v>
      </c>
      <c r="AC58" s="468">
        <v>91.197000000000003</v>
      </c>
      <c r="AD58" s="468">
        <v>90.691999999999993</v>
      </c>
      <c r="AE58" s="468">
        <v>90.694999999999993</v>
      </c>
      <c r="AF58" s="468">
        <v>87.381</v>
      </c>
      <c r="AG58" s="468">
        <v>82.977999999999994</v>
      </c>
      <c r="AH58" s="468">
        <v>79.902000000000001</v>
      </c>
      <c r="AI58" s="468">
        <v>79.796999999999997</v>
      </c>
      <c r="AJ58" s="468">
        <v>82.641999999999996</v>
      </c>
      <c r="AK58" s="468">
        <v>81.861000000000004</v>
      </c>
      <c r="AL58" s="468">
        <v>76.522000000000006</v>
      </c>
      <c r="AM58" s="468">
        <v>78.774000000000001</v>
      </c>
      <c r="AN58" s="468">
        <v>83.484999999999999</v>
      </c>
      <c r="AO58" s="468">
        <v>87.486999999999995</v>
      </c>
      <c r="AP58" s="468">
        <v>90.465000000000003</v>
      </c>
      <c r="AQ58" s="468">
        <v>87.314999999999998</v>
      </c>
      <c r="AR58" s="468">
        <v>83.195999999999998</v>
      </c>
      <c r="AS58" s="468">
        <v>81.216999999999999</v>
      </c>
      <c r="AT58" s="468">
        <v>82.65</v>
      </c>
      <c r="AU58" s="468">
        <v>85.388000000000005</v>
      </c>
      <c r="AV58" s="468">
        <v>87.563999999999993</v>
      </c>
      <c r="AW58" s="468">
        <v>85.090999999999994</v>
      </c>
      <c r="AX58" s="468">
        <v>81.209000000000003</v>
      </c>
      <c r="AY58" s="468">
        <v>82.698999999999998</v>
      </c>
      <c r="AZ58" s="892">
        <v>84.378</v>
      </c>
      <c r="BA58" s="892">
        <v>82.486999999999995</v>
      </c>
      <c r="BB58" s="892">
        <v>80.22</v>
      </c>
      <c r="BC58" s="892">
        <v>79.263000000000005</v>
      </c>
      <c r="BD58" s="892">
        <v>76.605000000000004</v>
      </c>
      <c r="BE58" s="892">
        <v>73.514142856999996</v>
      </c>
      <c r="BF58" s="892">
        <v>76.532133090000002</v>
      </c>
      <c r="BG58" s="456">
        <v>79.125990000000002</v>
      </c>
      <c r="BH58" s="456">
        <v>82.185770000000005</v>
      </c>
      <c r="BI58" s="456">
        <v>81.252319999999997</v>
      </c>
      <c r="BJ58" s="456">
        <v>77.304460000000006</v>
      </c>
      <c r="BK58" s="456">
        <v>82.742639999999994</v>
      </c>
      <c r="BL58" s="456">
        <v>85.354429999999994</v>
      </c>
      <c r="BM58" s="456">
        <v>87.889660000000006</v>
      </c>
      <c r="BN58" s="456">
        <v>88.688469999999995</v>
      </c>
      <c r="BO58" s="456">
        <v>87.758610000000004</v>
      </c>
      <c r="BP58" s="456">
        <v>86.339439999999996</v>
      </c>
      <c r="BQ58" s="456">
        <v>85.016360000000006</v>
      </c>
      <c r="BR58" s="456">
        <v>82.970650000000006</v>
      </c>
      <c r="BS58" s="456">
        <v>83.602950000000007</v>
      </c>
      <c r="BT58" s="456">
        <v>85.729820000000004</v>
      </c>
      <c r="BU58" s="456">
        <v>83.924869999999999</v>
      </c>
      <c r="BV58" s="456">
        <v>79.255589999999998</v>
      </c>
    </row>
    <row r="59" spans="1:74" ht="11.1" customHeight="1" x14ac:dyDescent="0.2">
      <c r="A59" s="270" t="s">
        <v>438</v>
      </c>
      <c r="B59" s="545" t="s">
        <v>1099</v>
      </c>
      <c r="C59" s="468">
        <v>33.352336999999999</v>
      </c>
      <c r="D59" s="468">
        <v>34.035051000000003</v>
      </c>
      <c r="E59" s="468">
        <v>34.398493000000002</v>
      </c>
      <c r="F59" s="468">
        <v>31.637782999999999</v>
      </c>
      <c r="G59" s="468">
        <v>30.775500999999998</v>
      </c>
      <c r="H59" s="468">
        <v>29.736238</v>
      </c>
      <c r="I59" s="468">
        <v>30.787911999999999</v>
      </c>
      <c r="J59" s="468">
        <v>29.152491999999999</v>
      </c>
      <c r="K59" s="468">
        <v>27.261168000000001</v>
      </c>
      <c r="L59" s="468">
        <v>27.034628999999999</v>
      </c>
      <c r="M59" s="468">
        <v>30.159193999999999</v>
      </c>
      <c r="N59" s="468">
        <v>31.550449</v>
      </c>
      <c r="O59" s="468">
        <v>33.576895</v>
      </c>
      <c r="P59" s="468">
        <v>35.218246000000001</v>
      </c>
      <c r="Q59" s="468">
        <v>34.493988999999999</v>
      </c>
      <c r="R59" s="468">
        <v>33.599620999999999</v>
      </c>
      <c r="S59" s="468">
        <v>31.587306999999999</v>
      </c>
      <c r="T59" s="468">
        <v>30.189724999999999</v>
      </c>
      <c r="U59" s="468">
        <v>31.095637</v>
      </c>
      <c r="V59" s="468">
        <v>29.822569999999999</v>
      </c>
      <c r="W59" s="468">
        <v>30.321832000000001</v>
      </c>
      <c r="X59" s="468">
        <v>28.726247999999998</v>
      </c>
      <c r="Y59" s="468">
        <v>30.770309999999998</v>
      </c>
      <c r="Z59" s="468">
        <v>33.117010000000001</v>
      </c>
      <c r="AA59" s="468">
        <v>35.942928999999999</v>
      </c>
      <c r="AB59" s="468">
        <v>37.526290000000003</v>
      </c>
      <c r="AC59" s="468">
        <v>38.312677999999998</v>
      </c>
      <c r="AD59" s="468">
        <v>37.252282999999998</v>
      </c>
      <c r="AE59" s="468">
        <v>33.379196999999998</v>
      </c>
      <c r="AF59" s="468">
        <v>33.644088000000004</v>
      </c>
      <c r="AG59" s="468">
        <v>33.386699</v>
      </c>
      <c r="AH59" s="468">
        <v>34.016787999999998</v>
      </c>
      <c r="AI59" s="468">
        <v>33.488401000000003</v>
      </c>
      <c r="AJ59" s="468">
        <v>31.892177</v>
      </c>
      <c r="AK59" s="468">
        <v>32.432687999999999</v>
      </c>
      <c r="AL59" s="468">
        <v>35.008186000000002</v>
      </c>
      <c r="AM59" s="468">
        <v>36.474736</v>
      </c>
      <c r="AN59" s="468">
        <v>37.371895000000002</v>
      </c>
      <c r="AO59" s="468">
        <v>37.215085000000002</v>
      </c>
      <c r="AP59" s="468">
        <v>33.782297</v>
      </c>
      <c r="AQ59" s="468">
        <v>33.618547</v>
      </c>
      <c r="AR59" s="468">
        <v>33.485298999999998</v>
      </c>
      <c r="AS59" s="468">
        <v>33.463737999999999</v>
      </c>
      <c r="AT59" s="468">
        <v>32.754359000000001</v>
      </c>
      <c r="AU59" s="468">
        <v>33.185785000000003</v>
      </c>
      <c r="AV59" s="468">
        <v>33.414484999999999</v>
      </c>
      <c r="AW59" s="468">
        <v>34.731118000000002</v>
      </c>
      <c r="AX59" s="468">
        <v>34.383135000000003</v>
      </c>
      <c r="AY59" s="468">
        <v>37.477558999999999</v>
      </c>
      <c r="AZ59" s="892">
        <v>38.515189999999997</v>
      </c>
      <c r="BA59" s="892">
        <v>38.087322999999998</v>
      </c>
      <c r="BB59" s="892">
        <v>36.690215000000002</v>
      </c>
      <c r="BC59" s="892">
        <v>35.887452000000003</v>
      </c>
      <c r="BD59" s="892">
        <v>34.518068999999997</v>
      </c>
      <c r="BE59" s="892">
        <v>35.287777857000002</v>
      </c>
      <c r="BF59" s="892">
        <v>35.062714640999999</v>
      </c>
      <c r="BG59" s="456">
        <v>34.897790000000001</v>
      </c>
      <c r="BH59" s="456">
        <v>34.528359999999999</v>
      </c>
      <c r="BI59" s="456">
        <v>35.741599999999998</v>
      </c>
      <c r="BJ59" s="456">
        <v>37.012770000000003</v>
      </c>
      <c r="BK59" s="456">
        <v>39.610030000000002</v>
      </c>
      <c r="BL59" s="456">
        <v>40.020040000000002</v>
      </c>
      <c r="BM59" s="456">
        <v>40.083269999999999</v>
      </c>
      <c r="BN59" s="456">
        <v>39.183700000000002</v>
      </c>
      <c r="BO59" s="456">
        <v>37.939019999999999</v>
      </c>
      <c r="BP59" s="456">
        <v>37.31512</v>
      </c>
      <c r="BQ59" s="456">
        <v>37.330730000000003</v>
      </c>
      <c r="BR59" s="456">
        <v>36.732050000000001</v>
      </c>
      <c r="BS59" s="456">
        <v>36.498289999999997</v>
      </c>
      <c r="BT59" s="456">
        <v>36.134349999999998</v>
      </c>
      <c r="BU59" s="456">
        <v>37.450279999999999</v>
      </c>
      <c r="BV59" s="456">
        <v>38.821150000000003</v>
      </c>
    </row>
    <row r="60" spans="1:74" ht="11.1" customHeight="1" x14ac:dyDescent="0.2">
      <c r="A60" s="270" t="s">
        <v>230</v>
      </c>
      <c r="B60" s="545" t="s">
        <v>1114</v>
      </c>
      <c r="C60" s="468">
        <v>251.78143700000001</v>
      </c>
      <c r="D60" s="468">
        <v>250.26103599999999</v>
      </c>
      <c r="E60" s="468">
        <v>238.50202100000001</v>
      </c>
      <c r="F60" s="468">
        <v>230.01925299999999</v>
      </c>
      <c r="G60" s="468">
        <v>220.72221500000001</v>
      </c>
      <c r="H60" s="468">
        <v>221.01629</v>
      </c>
      <c r="I60" s="468">
        <v>225.133026</v>
      </c>
      <c r="J60" s="468">
        <v>215.59122500000001</v>
      </c>
      <c r="K60" s="468">
        <v>209.51571100000001</v>
      </c>
      <c r="L60" s="468">
        <v>210.44437199999999</v>
      </c>
      <c r="M60" s="468">
        <v>221.35419999999999</v>
      </c>
      <c r="N60" s="468">
        <v>224.41015400000001</v>
      </c>
      <c r="O60" s="468">
        <v>239.63172499999999</v>
      </c>
      <c r="P60" s="468">
        <v>242.635672</v>
      </c>
      <c r="Q60" s="468">
        <v>225.20362700000001</v>
      </c>
      <c r="R60" s="468">
        <v>223.64209</v>
      </c>
      <c r="S60" s="468">
        <v>222.14595199999999</v>
      </c>
      <c r="T60" s="468">
        <v>222.055801</v>
      </c>
      <c r="U60" s="468">
        <v>220.87479500000001</v>
      </c>
      <c r="V60" s="468">
        <v>219.15346</v>
      </c>
      <c r="W60" s="468">
        <v>227.885199</v>
      </c>
      <c r="X60" s="468">
        <v>218.728658</v>
      </c>
      <c r="Y60" s="468">
        <v>221.53345100000001</v>
      </c>
      <c r="Z60" s="468">
        <v>240.716757</v>
      </c>
      <c r="AA60" s="468">
        <v>252.09595899999999</v>
      </c>
      <c r="AB60" s="468">
        <v>240.68621099999999</v>
      </c>
      <c r="AC60" s="468">
        <v>233.531848</v>
      </c>
      <c r="AD60" s="468">
        <v>233.70503299999999</v>
      </c>
      <c r="AE60" s="468">
        <v>231.654179</v>
      </c>
      <c r="AF60" s="468">
        <v>232.51895099999999</v>
      </c>
      <c r="AG60" s="468">
        <v>224.38041699999999</v>
      </c>
      <c r="AH60" s="468">
        <v>220.700153</v>
      </c>
      <c r="AI60" s="468">
        <v>219.772919</v>
      </c>
      <c r="AJ60" s="468">
        <v>212.574747</v>
      </c>
      <c r="AK60" s="468">
        <v>221.03006099999999</v>
      </c>
      <c r="AL60" s="468">
        <v>238.21676099999999</v>
      </c>
      <c r="AM60" s="468">
        <v>251.069999</v>
      </c>
      <c r="AN60" s="468">
        <v>243.69924399999999</v>
      </c>
      <c r="AO60" s="468">
        <v>233.762238</v>
      </c>
      <c r="AP60" s="468">
        <v>228.244021</v>
      </c>
      <c r="AQ60" s="468">
        <v>229.03829999999999</v>
      </c>
      <c r="AR60" s="468">
        <v>232.826528</v>
      </c>
      <c r="AS60" s="468">
        <v>229.508984</v>
      </c>
      <c r="AT60" s="468">
        <v>222.48826</v>
      </c>
      <c r="AU60" s="468">
        <v>223.20902699999999</v>
      </c>
      <c r="AV60" s="468">
        <v>209.433145</v>
      </c>
      <c r="AW60" s="468">
        <v>219.54405600000001</v>
      </c>
      <c r="AX60" s="468">
        <v>243.79028099999999</v>
      </c>
      <c r="AY60" s="468">
        <v>261.03430400000002</v>
      </c>
      <c r="AZ60" s="892">
        <v>253.92224999999999</v>
      </c>
      <c r="BA60" s="892">
        <v>242.99495899999999</v>
      </c>
      <c r="BB60" s="892">
        <v>221.69891699999999</v>
      </c>
      <c r="BC60" s="892">
        <v>220.38892100000001</v>
      </c>
      <c r="BD60" s="892">
        <v>219.44108700000001</v>
      </c>
      <c r="BE60" s="892">
        <v>209.51957143000001</v>
      </c>
      <c r="BF60" s="892">
        <v>204.87781573999999</v>
      </c>
      <c r="BG60" s="456">
        <v>202.84209999999999</v>
      </c>
      <c r="BH60" s="456">
        <v>198.32740000000001</v>
      </c>
      <c r="BI60" s="456">
        <v>206.3409</v>
      </c>
      <c r="BJ60" s="456">
        <v>222.4393</v>
      </c>
      <c r="BK60" s="456">
        <v>239.8922</v>
      </c>
      <c r="BL60" s="456">
        <v>235.28559999999999</v>
      </c>
      <c r="BM60" s="456">
        <v>228.30699999999999</v>
      </c>
      <c r="BN60" s="456">
        <v>226.6833</v>
      </c>
      <c r="BO60" s="456">
        <v>224.51650000000001</v>
      </c>
      <c r="BP60" s="456">
        <v>224.98570000000001</v>
      </c>
      <c r="BQ60" s="456">
        <v>223.02109999999999</v>
      </c>
      <c r="BR60" s="456">
        <v>217.66919999999999</v>
      </c>
      <c r="BS60" s="456">
        <v>217.58070000000001</v>
      </c>
      <c r="BT60" s="456">
        <v>211.97200000000001</v>
      </c>
      <c r="BU60" s="456">
        <v>220.8586</v>
      </c>
      <c r="BV60" s="456">
        <v>236.3503</v>
      </c>
    </row>
    <row r="61" spans="1:74" ht="11.1" customHeight="1" x14ac:dyDescent="0.2">
      <c r="A61" s="270" t="s">
        <v>247</v>
      </c>
      <c r="B61" s="545" t="s">
        <v>1102</v>
      </c>
      <c r="C61" s="468">
        <v>38.582630000000002</v>
      </c>
      <c r="D61" s="468">
        <v>39.857602999999997</v>
      </c>
      <c r="E61" s="468">
        <v>35.606813000000002</v>
      </c>
      <c r="F61" s="468">
        <v>37.708813999999997</v>
      </c>
      <c r="G61" s="468">
        <v>41.341512000000002</v>
      </c>
      <c r="H61" s="468">
        <v>39.375874000000003</v>
      </c>
      <c r="I61" s="468">
        <v>41.230307000000003</v>
      </c>
      <c r="J61" s="468">
        <v>38.408996000000002</v>
      </c>
      <c r="K61" s="468">
        <v>36.520041999999997</v>
      </c>
      <c r="L61" s="468">
        <v>36.459811999999999</v>
      </c>
      <c r="M61" s="468">
        <v>37.811636</v>
      </c>
      <c r="N61" s="468">
        <v>35.038728999999996</v>
      </c>
      <c r="O61" s="468">
        <v>35.568530000000003</v>
      </c>
      <c r="P61" s="468">
        <v>37.254086000000001</v>
      </c>
      <c r="Q61" s="468">
        <v>37.772772000000003</v>
      </c>
      <c r="R61" s="468">
        <v>40.968086</v>
      </c>
      <c r="S61" s="468">
        <v>42.351891999999999</v>
      </c>
      <c r="T61" s="468">
        <v>42.415795000000003</v>
      </c>
      <c r="U61" s="468">
        <v>42.581170999999998</v>
      </c>
      <c r="V61" s="468">
        <v>42.612389999999998</v>
      </c>
      <c r="W61" s="468">
        <v>43.462268999999999</v>
      </c>
      <c r="X61" s="468">
        <v>39.437100999999998</v>
      </c>
      <c r="Y61" s="468">
        <v>38.730170999999999</v>
      </c>
      <c r="Z61" s="468">
        <v>39.776125</v>
      </c>
      <c r="AA61" s="468">
        <v>41.317742000000003</v>
      </c>
      <c r="AB61" s="468">
        <v>39.641218000000002</v>
      </c>
      <c r="AC61" s="468">
        <v>41.871274999999997</v>
      </c>
      <c r="AD61" s="468">
        <v>41.554355999999999</v>
      </c>
      <c r="AE61" s="468">
        <v>43.026643</v>
      </c>
      <c r="AF61" s="468">
        <v>44.541206000000003</v>
      </c>
      <c r="AG61" s="468">
        <v>45.605637999999999</v>
      </c>
      <c r="AH61" s="468">
        <v>46.089159000000002</v>
      </c>
      <c r="AI61" s="468">
        <v>45.384037999999997</v>
      </c>
      <c r="AJ61" s="468">
        <v>43.642904000000001</v>
      </c>
      <c r="AK61" s="468">
        <v>43.591135999999999</v>
      </c>
      <c r="AL61" s="468">
        <v>43.710596000000002</v>
      </c>
      <c r="AM61" s="468">
        <v>43.405684999999998</v>
      </c>
      <c r="AN61" s="468">
        <v>44.179327999999998</v>
      </c>
      <c r="AO61" s="468">
        <v>41.725836999999999</v>
      </c>
      <c r="AP61" s="468">
        <v>41.761969000000001</v>
      </c>
      <c r="AQ61" s="468">
        <v>45.054830000000003</v>
      </c>
      <c r="AR61" s="468">
        <v>44.422803000000002</v>
      </c>
      <c r="AS61" s="468">
        <v>44.26972</v>
      </c>
      <c r="AT61" s="468">
        <v>43.725661000000002</v>
      </c>
      <c r="AU61" s="468">
        <v>44.140624000000003</v>
      </c>
      <c r="AV61" s="468">
        <v>41.680509000000001</v>
      </c>
      <c r="AW61" s="468">
        <v>45.736134999999997</v>
      </c>
      <c r="AX61" s="468">
        <v>44.391750999999999</v>
      </c>
      <c r="AY61" s="468">
        <v>43.566063999999997</v>
      </c>
      <c r="AZ61" s="892">
        <v>43.459581</v>
      </c>
      <c r="BA61" s="892">
        <v>44.554805999999999</v>
      </c>
      <c r="BB61" s="892">
        <v>44.240910999999997</v>
      </c>
      <c r="BC61" s="892">
        <v>46.012214</v>
      </c>
      <c r="BD61" s="892">
        <v>48.758879999999998</v>
      </c>
      <c r="BE61" s="892">
        <v>46.636285714000003</v>
      </c>
      <c r="BF61" s="892">
        <v>45.796066099000001</v>
      </c>
      <c r="BG61" s="456">
        <v>45.217080000000003</v>
      </c>
      <c r="BH61" s="456">
        <v>43.612349999999999</v>
      </c>
      <c r="BI61" s="456">
        <v>44.202249999999999</v>
      </c>
      <c r="BJ61" s="456">
        <v>43.807360000000003</v>
      </c>
      <c r="BK61" s="456">
        <v>43.513309999999997</v>
      </c>
      <c r="BL61" s="456">
        <v>43.269069999999999</v>
      </c>
      <c r="BM61" s="456">
        <v>41.630920000000003</v>
      </c>
      <c r="BN61" s="456">
        <v>40.668590000000002</v>
      </c>
      <c r="BO61" s="456">
        <v>43.838709999999999</v>
      </c>
      <c r="BP61" s="456">
        <v>43.467179999999999</v>
      </c>
      <c r="BQ61" s="456">
        <v>43.119210000000002</v>
      </c>
      <c r="BR61" s="456">
        <v>42.722769999999997</v>
      </c>
      <c r="BS61" s="456">
        <v>43.087960000000002</v>
      </c>
      <c r="BT61" s="456">
        <v>41.64969</v>
      </c>
      <c r="BU61" s="456">
        <v>42.127850000000002</v>
      </c>
      <c r="BV61" s="456">
        <v>41.492260000000002</v>
      </c>
    </row>
    <row r="62" spans="1:74" ht="11.1" customHeight="1" x14ac:dyDescent="0.2">
      <c r="A62" s="270" t="s">
        <v>212</v>
      </c>
      <c r="B62" s="545" t="s">
        <v>1103</v>
      </c>
      <c r="C62" s="468">
        <v>125.281997</v>
      </c>
      <c r="D62" s="468">
        <v>120.609776</v>
      </c>
      <c r="E62" s="468">
        <v>114.65761500000001</v>
      </c>
      <c r="F62" s="468">
        <v>106.291242</v>
      </c>
      <c r="G62" s="468">
        <v>109.712137</v>
      </c>
      <c r="H62" s="468">
        <v>111.329024</v>
      </c>
      <c r="I62" s="468">
        <v>112.59147400000001</v>
      </c>
      <c r="J62" s="468">
        <v>113.121844</v>
      </c>
      <c r="K62" s="468">
        <v>110.53083700000001</v>
      </c>
      <c r="L62" s="468">
        <v>110.49194900000001</v>
      </c>
      <c r="M62" s="468">
        <v>120.60104200000001</v>
      </c>
      <c r="N62" s="468">
        <v>118.89921</v>
      </c>
      <c r="O62" s="468">
        <v>122.69627</v>
      </c>
      <c r="P62" s="468">
        <v>124.661743</v>
      </c>
      <c r="Q62" s="468">
        <v>111.693021</v>
      </c>
      <c r="R62" s="468">
        <v>111.71016400000001</v>
      </c>
      <c r="S62" s="468">
        <v>112.76200900000001</v>
      </c>
      <c r="T62" s="468">
        <v>111.99350800000001</v>
      </c>
      <c r="U62" s="468">
        <v>119.786492</v>
      </c>
      <c r="V62" s="468">
        <v>116.450351</v>
      </c>
      <c r="W62" s="468">
        <v>118.841938</v>
      </c>
      <c r="X62" s="468">
        <v>109.617171</v>
      </c>
      <c r="Y62" s="468">
        <v>113.160725</v>
      </c>
      <c r="Z62" s="468">
        <v>130.48589899999999</v>
      </c>
      <c r="AA62" s="468">
        <v>128.940808</v>
      </c>
      <c r="AB62" s="468">
        <v>117.92239600000001</v>
      </c>
      <c r="AC62" s="468">
        <v>121.54455</v>
      </c>
      <c r="AD62" s="468">
        <v>118.118452</v>
      </c>
      <c r="AE62" s="468">
        <v>121.933621</v>
      </c>
      <c r="AF62" s="468">
        <v>123.628377</v>
      </c>
      <c r="AG62" s="468">
        <v>129.87731600000001</v>
      </c>
      <c r="AH62" s="468">
        <v>126.210285</v>
      </c>
      <c r="AI62" s="468">
        <v>124.645759</v>
      </c>
      <c r="AJ62" s="468">
        <v>117.206614</v>
      </c>
      <c r="AK62" s="468">
        <v>125.21517299999999</v>
      </c>
      <c r="AL62" s="468">
        <v>130.42120399999999</v>
      </c>
      <c r="AM62" s="468">
        <v>119.93326</v>
      </c>
      <c r="AN62" s="468">
        <v>119.388324</v>
      </c>
      <c r="AO62" s="468">
        <v>116.82599999999999</v>
      </c>
      <c r="AP62" s="468">
        <v>110.512704</v>
      </c>
      <c r="AQ62" s="468">
        <v>112.303951</v>
      </c>
      <c r="AR62" s="468">
        <v>108.42900400000001</v>
      </c>
      <c r="AS62" s="468">
        <v>112.565973</v>
      </c>
      <c r="AT62" s="468">
        <v>122.750837</v>
      </c>
      <c r="AU62" s="468">
        <v>125.235625</v>
      </c>
      <c r="AV62" s="468">
        <v>112.212013</v>
      </c>
      <c r="AW62" s="468">
        <v>120.582696</v>
      </c>
      <c r="AX62" s="468">
        <v>128.23035899999999</v>
      </c>
      <c r="AY62" s="468">
        <v>127.181793</v>
      </c>
      <c r="AZ62" s="892">
        <v>121.39591299999999</v>
      </c>
      <c r="BA62" s="892">
        <v>118.649839</v>
      </c>
      <c r="BB62" s="892">
        <v>106.047066</v>
      </c>
      <c r="BC62" s="892">
        <v>106.301788</v>
      </c>
      <c r="BD62" s="892">
        <v>109.447641</v>
      </c>
      <c r="BE62" s="892">
        <v>107.15757143</v>
      </c>
      <c r="BF62" s="892">
        <v>104.1275586</v>
      </c>
      <c r="BG62" s="456">
        <v>99.415329999999997</v>
      </c>
      <c r="BH62" s="456">
        <v>92.830539999999999</v>
      </c>
      <c r="BI62" s="456">
        <v>101.22539999999999</v>
      </c>
      <c r="BJ62" s="456">
        <v>109.1148</v>
      </c>
      <c r="BK62" s="456">
        <v>113.3473</v>
      </c>
      <c r="BL62" s="456">
        <v>105.5367</v>
      </c>
      <c r="BM62" s="456">
        <v>105.1679</v>
      </c>
      <c r="BN62" s="456">
        <v>103.2525</v>
      </c>
      <c r="BO62" s="456">
        <v>107.4958</v>
      </c>
      <c r="BP62" s="456">
        <v>108.0573</v>
      </c>
      <c r="BQ62" s="456">
        <v>110.82389999999999</v>
      </c>
      <c r="BR62" s="456">
        <v>112.453</v>
      </c>
      <c r="BS62" s="456">
        <v>109.6288</v>
      </c>
      <c r="BT62" s="456">
        <v>103.2843</v>
      </c>
      <c r="BU62" s="456">
        <v>108.9186</v>
      </c>
      <c r="BV62" s="456">
        <v>116.0214</v>
      </c>
    </row>
    <row r="63" spans="1:74" ht="11.1" customHeight="1" x14ac:dyDescent="0.2">
      <c r="A63" s="270" t="s">
        <v>248</v>
      </c>
      <c r="B63" s="545" t="s">
        <v>1104</v>
      </c>
      <c r="C63" s="468">
        <v>27.07</v>
      </c>
      <c r="D63" s="468">
        <v>28.038</v>
      </c>
      <c r="E63" s="468">
        <v>28.094999999999999</v>
      </c>
      <c r="F63" s="468">
        <v>29.492999999999999</v>
      </c>
      <c r="G63" s="468">
        <v>29.484999999999999</v>
      </c>
      <c r="H63" s="468">
        <v>29.251000000000001</v>
      </c>
      <c r="I63" s="468">
        <v>29.196000000000002</v>
      </c>
      <c r="J63" s="468">
        <v>28.606999999999999</v>
      </c>
      <c r="K63" s="468">
        <v>27.390999999999998</v>
      </c>
      <c r="L63" s="468">
        <v>30.023</v>
      </c>
      <c r="M63" s="468">
        <v>29.364999999999998</v>
      </c>
      <c r="N63" s="468">
        <v>30.739000000000001</v>
      </c>
      <c r="O63" s="468">
        <v>32.103999999999999</v>
      </c>
      <c r="P63" s="468">
        <v>31.321000000000002</v>
      </c>
      <c r="Q63" s="468">
        <v>29.559000000000001</v>
      </c>
      <c r="R63" s="468">
        <v>32.341999999999999</v>
      </c>
      <c r="S63" s="468">
        <v>33.143999999999998</v>
      </c>
      <c r="T63" s="468">
        <v>30.472999999999999</v>
      </c>
      <c r="U63" s="468">
        <v>28.509</v>
      </c>
      <c r="V63" s="468">
        <v>25.972000000000001</v>
      </c>
      <c r="W63" s="468">
        <v>27.774999999999999</v>
      </c>
      <c r="X63" s="468">
        <v>27.588000000000001</v>
      </c>
      <c r="Y63" s="468">
        <v>25.844000000000001</v>
      </c>
      <c r="Z63" s="468">
        <v>24.094000000000001</v>
      </c>
      <c r="AA63" s="468">
        <v>26.939</v>
      </c>
      <c r="AB63" s="468">
        <v>28.901</v>
      </c>
      <c r="AC63" s="468">
        <v>29.875</v>
      </c>
      <c r="AD63" s="468">
        <v>27.853000000000002</v>
      </c>
      <c r="AE63" s="468">
        <v>29.042999999999999</v>
      </c>
      <c r="AF63" s="468">
        <v>27.314</v>
      </c>
      <c r="AG63" s="468">
        <v>25.893999999999998</v>
      </c>
      <c r="AH63" s="468">
        <v>25.021000000000001</v>
      </c>
      <c r="AI63" s="468">
        <v>23.95</v>
      </c>
      <c r="AJ63" s="468">
        <v>23.771000000000001</v>
      </c>
      <c r="AK63" s="468">
        <v>22.359000000000002</v>
      </c>
      <c r="AL63" s="468">
        <v>22.741</v>
      </c>
      <c r="AM63" s="468">
        <v>23.739000000000001</v>
      </c>
      <c r="AN63" s="468">
        <v>24.625</v>
      </c>
      <c r="AO63" s="468">
        <v>24.803000000000001</v>
      </c>
      <c r="AP63" s="468">
        <v>24.550999999999998</v>
      </c>
      <c r="AQ63" s="468">
        <v>23.998000000000001</v>
      </c>
      <c r="AR63" s="468">
        <v>22.661999999999999</v>
      </c>
      <c r="AS63" s="468">
        <v>19.972000000000001</v>
      </c>
      <c r="AT63" s="468">
        <v>21.231000000000002</v>
      </c>
      <c r="AU63" s="468">
        <v>20.587</v>
      </c>
      <c r="AV63" s="468">
        <v>21.754999999999999</v>
      </c>
      <c r="AW63" s="468">
        <v>22.324999999999999</v>
      </c>
      <c r="AX63" s="468">
        <v>22.097000000000001</v>
      </c>
      <c r="AY63" s="468">
        <v>23.210999999999999</v>
      </c>
      <c r="AZ63" s="892">
        <v>24.199000000000002</v>
      </c>
      <c r="BA63" s="892">
        <v>24.728999999999999</v>
      </c>
      <c r="BB63" s="892">
        <v>23.454999999999998</v>
      </c>
      <c r="BC63" s="892">
        <v>22.594000000000001</v>
      </c>
      <c r="BD63" s="892">
        <v>20.943999999999999</v>
      </c>
      <c r="BE63" s="892">
        <v>21.573285714000001</v>
      </c>
      <c r="BF63" s="892">
        <v>22.800796650999999</v>
      </c>
      <c r="BG63" s="456">
        <v>22.571629999999999</v>
      </c>
      <c r="BH63" s="456">
        <v>23.067060000000001</v>
      </c>
      <c r="BI63" s="456">
        <v>23.360939999999999</v>
      </c>
      <c r="BJ63" s="456">
        <v>22.659970000000001</v>
      </c>
      <c r="BK63" s="456">
        <v>23.599240000000002</v>
      </c>
      <c r="BL63" s="456">
        <v>23.959969999999998</v>
      </c>
      <c r="BM63" s="456">
        <v>24.308109999999999</v>
      </c>
      <c r="BN63" s="456">
        <v>24.053229999999999</v>
      </c>
      <c r="BO63" s="456">
        <v>24.885190000000001</v>
      </c>
      <c r="BP63" s="456">
        <v>24.23715</v>
      </c>
      <c r="BQ63" s="456">
        <v>23.011030000000002</v>
      </c>
      <c r="BR63" s="456">
        <v>22.44275</v>
      </c>
      <c r="BS63" s="456">
        <v>22.14545</v>
      </c>
      <c r="BT63" s="456">
        <v>22.607420000000001</v>
      </c>
      <c r="BU63" s="456">
        <v>22.814209999999999</v>
      </c>
      <c r="BV63" s="456">
        <v>22.000859999999999</v>
      </c>
    </row>
    <row r="64" spans="1:74" ht="11.1" customHeight="1" x14ac:dyDescent="0.2">
      <c r="A64" s="270" t="s">
        <v>439</v>
      </c>
      <c r="B64" s="545" t="s">
        <v>1105</v>
      </c>
      <c r="C64" s="468">
        <v>56.591000000000001</v>
      </c>
      <c r="D64" s="468">
        <v>57.871000000000002</v>
      </c>
      <c r="E64" s="468">
        <v>58.593000000000004</v>
      </c>
      <c r="F64" s="468">
        <v>58.491999999999997</v>
      </c>
      <c r="G64" s="468">
        <v>58.387999999999998</v>
      </c>
      <c r="H64" s="468">
        <v>56.308999999999997</v>
      </c>
      <c r="I64" s="468">
        <v>56.131</v>
      </c>
      <c r="J64" s="468">
        <v>50.814999999999998</v>
      </c>
      <c r="K64" s="468">
        <v>49.325000000000003</v>
      </c>
      <c r="L64" s="468">
        <v>48.21</v>
      </c>
      <c r="M64" s="468">
        <v>50.536000000000001</v>
      </c>
      <c r="N64" s="468">
        <v>54.320999999999998</v>
      </c>
      <c r="O64" s="468">
        <v>57.667000000000002</v>
      </c>
      <c r="P64" s="468">
        <v>60.906999999999996</v>
      </c>
      <c r="Q64" s="468">
        <v>63.22</v>
      </c>
      <c r="R64" s="468">
        <v>63.847000000000001</v>
      </c>
      <c r="S64" s="468">
        <v>61.447000000000003</v>
      </c>
      <c r="T64" s="468">
        <v>58.241999999999997</v>
      </c>
      <c r="U64" s="468">
        <v>57.061999999999998</v>
      </c>
      <c r="V64" s="468">
        <v>53.899000000000001</v>
      </c>
      <c r="W64" s="468">
        <v>50.634</v>
      </c>
      <c r="X64" s="468">
        <v>47.968000000000004</v>
      </c>
      <c r="Y64" s="468">
        <v>47.622</v>
      </c>
      <c r="Z64" s="468">
        <v>49.261000000000003</v>
      </c>
      <c r="AA64" s="468">
        <v>52.652999999999999</v>
      </c>
      <c r="AB64" s="468">
        <v>54.781999999999996</v>
      </c>
      <c r="AC64" s="468">
        <v>57.203000000000003</v>
      </c>
      <c r="AD64" s="468">
        <v>57.063000000000002</v>
      </c>
      <c r="AE64" s="468">
        <v>57.223999999999997</v>
      </c>
      <c r="AF64" s="468">
        <v>55.079000000000001</v>
      </c>
      <c r="AG64" s="468">
        <v>52.709000000000003</v>
      </c>
      <c r="AH64" s="468">
        <v>49.119</v>
      </c>
      <c r="AI64" s="468">
        <v>48.314999999999998</v>
      </c>
      <c r="AJ64" s="468">
        <v>43.853000000000002</v>
      </c>
      <c r="AK64" s="468">
        <v>45.478999999999999</v>
      </c>
      <c r="AL64" s="468">
        <v>50.430999999999997</v>
      </c>
      <c r="AM64" s="468">
        <v>53.926000000000002</v>
      </c>
      <c r="AN64" s="468">
        <v>55.764000000000003</v>
      </c>
      <c r="AO64" s="468">
        <v>57.619</v>
      </c>
      <c r="AP64" s="468">
        <v>56.374000000000002</v>
      </c>
      <c r="AQ64" s="468">
        <v>54.978999999999999</v>
      </c>
      <c r="AR64" s="468">
        <v>53.018000000000001</v>
      </c>
      <c r="AS64" s="468">
        <v>50.314</v>
      </c>
      <c r="AT64" s="468">
        <v>47.902999999999999</v>
      </c>
      <c r="AU64" s="468">
        <v>45.981999999999999</v>
      </c>
      <c r="AV64" s="468">
        <v>41.588000000000001</v>
      </c>
      <c r="AW64" s="468">
        <v>44.878</v>
      </c>
      <c r="AX64" s="468">
        <v>49.134999999999998</v>
      </c>
      <c r="AY64" s="468">
        <v>52.658000000000001</v>
      </c>
      <c r="AZ64" s="892">
        <v>52.832999999999998</v>
      </c>
      <c r="BA64" s="892">
        <v>53.222999999999999</v>
      </c>
      <c r="BB64" s="892">
        <v>53.817</v>
      </c>
      <c r="BC64" s="892">
        <v>54.11</v>
      </c>
      <c r="BD64" s="892">
        <v>51.192999999999998</v>
      </c>
      <c r="BE64" s="892">
        <v>46.185130000000001</v>
      </c>
      <c r="BF64" s="892">
        <v>42.694490000000002</v>
      </c>
      <c r="BG64" s="456">
        <v>40.713940000000001</v>
      </c>
      <c r="BH64" s="456">
        <v>38.409460000000003</v>
      </c>
      <c r="BI64" s="456">
        <v>40.59525</v>
      </c>
      <c r="BJ64" s="456">
        <v>44.273150000000001</v>
      </c>
      <c r="BK64" s="456">
        <v>49.3765</v>
      </c>
      <c r="BL64" s="456">
        <v>52.482689999999998</v>
      </c>
      <c r="BM64" s="456">
        <v>54.798400000000001</v>
      </c>
      <c r="BN64" s="456">
        <v>56.216639999999998</v>
      </c>
      <c r="BO64" s="456">
        <v>56.389719999999997</v>
      </c>
      <c r="BP64" s="456">
        <v>54.157029999999999</v>
      </c>
      <c r="BQ64" s="456">
        <v>51.925719999999998</v>
      </c>
      <c r="BR64" s="456">
        <v>48.393169999999998</v>
      </c>
      <c r="BS64" s="456">
        <v>46.003079999999997</v>
      </c>
      <c r="BT64" s="456">
        <v>43.304270000000002</v>
      </c>
      <c r="BU64" s="456">
        <v>45.100859999999997</v>
      </c>
      <c r="BV64" s="456">
        <v>48.408340000000003</v>
      </c>
    </row>
    <row r="65" spans="1:74" ht="11.1" customHeight="1" x14ac:dyDescent="0.2">
      <c r="A65" s="270"/>
      <c r="B65" s="554"/>
      <c r="C65" s="452"/>
      <c r="D65" s="452"/>
      <c r="E65" s="452"/>
      <c r="F65" s="452"/>
      <c r="G65" s="452"/>
      <c r="H65" s="452"/>
      <c r="I65" s="452"/>
      <c r="J65" s="452"/>
      <c r="K65" s="452"/>
      <c r="L65" s="452"/>
      <c r="M65" s="452"/>
      <c r="N65" s="452"/>
      <c r="O65" s="452"/>
      <c r="P65" s="452"/>
      <c r="Q65" s="452"/>
      <c r="R65" s="452"/>
      <c r="S65" s="452"/>
      <c r="T65" s="452"/>
      <c r="U65" s="452"/>
      <c r="V65" s="452"/>
      <c r="W65" s="452"/>
      <c r="X65" s="452"/>
      <c r="Y65" s="452"/>
      <c r="Z65" s="452"/>
      <c r="AA65" s="452"/>
      <c r="AB65" s="452"/>
      <c r="AC65" s="452"/>
      <c r="AD65" s="452"/>
      <c r="AE65" s="452"/>
      <c r="AF65" s="452"/>
      <c r="AG65" s="452"/>
      <c r="AH65" s="452"/>
      <c r="AI65" s="452"/>
      <c r="AJ65" s="452"/>
      <c r="AK65" s="452"/>
      <c r="AL65" s="452"/>
      <c r="AM65" s="452"/>
      <c r="AN65" s="452"/>
      <c r="AO65" s="452"/>
      <c r="AP65" s="452"/>
      <c r="AQ65" s="452"/>
      <c r="AR65" s="452"/>
      <c r="AS65" s="452"/>
      <c r="AT65" s="452"/>
      <c r="AU65" s="452"/>
      <c r="AV65" s="452"/>
      <c r="AW65" s="452"/>
      <c r="AX65" s="452"/>
      <c r="AY65" s="452"/>
      <c r="AZ65" s="892"/>
      <c r="BA65" s="892"/>
      <c r="BB65" s="892"/>
      <c r="BC65" s="892"/>
      <c r="BD65" s="892"/>
      <c r="BE65" s="892"/>
      <c r="BF65" s="892"/>
      <c r="BG65" s="456"/>
      <c r="BH65" s="456"/>
      <c r="BI65" s="456"/>
      <c r="BJ65" s="456"/>
      <c r="BK65" s="456"/>
      <c r="BL65" s="456"/>
      <c r="BM65" s="456"/>
      <c r="BN65" s="456"/>
      <c r="BO65" s="456"/>
      <c r="BP65" s="456"/>
      <c r="BQ65" s="456"/>
      <c r="BR65" s="456"/>
      <c r="BS65" s="456"/>
      <c r="BT65" s="456"/>
      <c r="BU65" s="456"/>
      <c r="BV65" s="456"/>
    </row>
    <row r="66" spans="1:74" s="273" customFormat="1" ht="11.1" customHeight="1" x14ac:dyDescent="0.2">
      <c r="A66" s="548" t="s">
        <v>250</v>
      </c>
      <c r="B66" s="555" t="s">
        <v>1115</v>
      </c>
      <c r="C66" s="300">
        <v>588.31700000000001</v>
      </c>
      <c r="D66" s="300">
        <v>578.87199999999996</v>
      </c>
      <c r="E66" s="300">
        <v>566.06100000000004</v>
      </c>
      <c r="F66" s="300">
        <v>547.86599999999999</v>
      </c>
      <c r="G66" s="300">
        <v>523.10900000000004</v>
      </c>
      <c r="H66" s="300">
        <v>493.32400000000001</v>
      </c>
      <c r="I66" s="300">
        <v>468.00599999999997</v>
      </c>
      <c r="J66" s="300">
        <v>445.05700000000002</v>
      </c>
      <c r="K66" s="300">
        <v>416.39299999999997</v>
      </c>
      <c r="L66" s="300">
        <v>398.56900000000002</v>
      </c>
      <c r="M66" s="300">
        <v>388.41899999999998</v>
      </c>
      <c r="N66" s="300">
        <v>372.03</v>
      </c>
      <c r="O66" s="300">
        <v>371.57900000000001</v>
      </c>
      <c r="P66" s="300">
        <v>371.57900000000001</v>
      </c>
      <c r="Q66" s="300">
        <v>371.17500000000001</v>
      </c>
      <c r="R66" s="300">
        <v>363.72300000000001</v>
      </c>
      <c r="S66" s="300">
        <v>354.36599999999999</v>
      </c>
      <c r="T66" s="300">
        <v>347.15800000000002</v>
      </c>
      <c r="U66" s="300">
        <v>347.45400000000001</v>
      </c>
      <c r="V66" s="300">
        <v>350.33</v>
      </c>
      <c r="W66" s="300">
        <v>351.274</v>
      </c>
      <c r="X66" s="300">
        <v>351.274</v>
      </c>
      <c r="Y66" s="300">
        <v>351.911</v>
      </c>
      <c r="Z66" s="300">
        <v>354.68400000000003</v>
      </c>
      <c r="AA66" s="300">
        <v>358.01299999999998</v>
      </c>
      <c r="AB66" s="300">
        <v>360.95800000000003</v>
      </c>
      <c r="AC66" s="300">
        <v>363.93400000000003</v>
      </c>
      <c r="AD66" s="300">
        <v>366.91699999999997</v>
      </c>
      <c r="AE66" s="300">
        <v>370.16699999999997</v>
      </c>
      <c r="AF66" s="300">
        <v>373.072</v>
      </c>
      <c r="AG66" s="300">
        <v>375.43299999999999</v>
      </c>
      <c r="AH66" s="300">
        <v>379.65600000000001</v>
      </c>
      <c r="AI66" s="300">
        <v>382.93</v>
      </c>
      <c r="AJ66" s="300">
        <v>387.21800000000002</v>
      </c>
      <c r="AK66" s="300">
        <v>391.8</v>
      </c>
      <c r="AL66" s="300">
        <v>393.56799999999998</v>
      </c>
      <c r="AM66" s="300">
        <v>395.06400000000002</v>
      </c>
      <c r="AN66" s="300">
        <v>395.31299999999999</v>
      </c>
      <c r="AO66" s="300">
        <v>396.71</v>
      </c>
      <c r="AP66" s="300">
        <v>399.12099999999998</v>
      </c>
      <c r="AQ66" s="300">
        <v>402.05900000000003</v>
      </c>
      <c r="AR66" s="300">
        <v>403.00299999999999</v>
      </c>
      <c r="AS66" s="300">
        <v>402.976</v>
      </c>
      <c r="AT66" s="300">
        <v>404.94099999999997</v>
      </c>
      <c r="AU66" s="300">
        <v>406.983</v>
      </c>
      <c r="AV66" s="300">
        <v>409.59399999999999</v>
      </c>
      <c r="AW66" s="300">
        <v>411.92200000000003</v>
      </c>
      <c r="AX66" s="300">
        <v>413.464</v>
      </c>
      <c r="AY66" s="300">
        <v>415.21199999999999</v>
      </c>
      <c r="AZ66" s="893">
        <v>415.44200000000001</v>
      </c>
      <c r="BA66" s="893">
        <v>414.82499999999999</v>
      </c>
      <c r="BB66" s="893">
        <v>394.524</v>
      </c>
      <c r="BC66" s="893">
        <v>355.38099999999997</v>
      </c>
      <c r="BD66" s="893">
        <v>322.18599999999998</v>
      </c>
      <c r="BE66" s="893">
        <v>303.93542857</v>
      </c>
      <c r="BF66" s="893">
        <v>284.15238070999999</v>
      </c>
      <c r="BG66" s="461">
        <v>282.05239999999998</v>
      </c>
      <c r="BH66" s="461">
        <v>282.05239999999998</v>
      </c>
      <c r="BI66" s="461">
        <v>282.05239999999998</v>
      </c>
      <c r="BJ66" s="461">
        <v>282.05239999999998</v>
      </c>
      <c r="BK66" s="461">
        <v>282.05239999999998</v>
      </c>
      <c r="BL66" s="461">
        <v>282.05239999999998</v>
      </c>
      <c r="BM66" s="461">
        <v>282.05239999999998</v>
      </c>
      <c r="BN66" s="461">
        <v>282.05239999999998</v>
      </c>
      <c r="BO66" s="461">
        <v>282.05239999999998</v>
      </c>
      <c r="BP66" s="461">
        <v>282.05239999999998</v>
      </c>
      <c r="BQ66" s="461">
        <v>299.25240000000002</v>
      </c>
      <c r="BR66" s="461">
        <v>316.45240000000001</v>
      </c>
      <c r="BS66" s="461">
        <v>333.6524</v>
      </c>
      <c r="BT66" s="461">
        <v>350.85239999999999</v>
      </c>
      <c r="BU66" s="461">
        <v>368.05239999999998</v>
      </c>
      <c r="BV66" s="461">
        <v>385.25240000000002</v>
      </c>
    </row>
    <row r="67" spans="1:74" s="164" customFormat="1" ht="12" customHeight="1" x14ac:dyDescent="0.25">
      <c r="A67" s="163"/>
      <c r="B67" s="785" t="s">
        <v>1061</v>
      </c>
      <c r="C67" s="783"/>
      <c r="D67" s="783"/>
      <c r="E67" s="783"/>
      <c r="F67" s="783"/>
      <c r="G67" s="783"/>
      <c r="H67" s="783"/>
      <c r="I67" s="783"/>
      <c r="J67" s="783"/>
      <c r="K67" s="783"/>
      <c r="L67" s="783"/>
      <c r="M67" s="783"/>
      <c r="N67" s="783"/>
      <c r="O67" s="783"/>
      <c r="P67" s="783"/>
      <c r="Q67" s="761"/>
      <c r="R67" s="303"/>
      <c r="AY67" s="643"/>
      <c r="AZ67" s="643"/>
      <c r="BA67" s="643"/>
      <c r="BB67" s="643"/>
      <c r="BC67" s="643"/>
      <c r="BD67" s="643"/>
      <c r="BE67" s="643"/>
      <c r="BF67" s="643"/>
      <c r="BG67" s="643"/>
      <c r="BH67" s="643"/>
      <c r="BI67" s="643"/>
      <c r="BJ67" s="218"/>
    </row>
    <row r="68" spans="1:74" s="164" customFormat="1" x14ac:dyDescent="0.2">
      <c r="A68" s="163"/>
      <c r="B68" s="1045" t="s">
        <v>1544</v>
      </c>
      <c r="C68" s="1045"/>
      <c r="D68" s="1045"/>
      <c r="E68" s="1045"/>
      <c r="F68" s="1045"/>
      <c r="G68" s="1045"/>
      <c r="H68" s="1045"/>
      <c r="I68" s="1045"/>
      <c r="J68" s="1045"/>
      <c r="K68" s="1045"/>
      <c r="L68" s="1045"/>
      <c r="M68" s="1045"/>
      <c r="N68" s="1045"/>
      <c r="O68" s="1045"/>
      <c r="P68" s="1045"/>
      <c r="Q68" s="1045"/>
      <c r="R68" s="303"/>
      <c r="AY68" s="643"/>
      <c r="AZ68" s="643"/>
      <c r="BA68" s="643"/>
      <c r="BB68" s="643"/>
      <c r="BC68" s="643"/>
      <c r="BD68" s="643"/>
      <c r="BE68" s="643"/>
      <c r="BF68" s="643"/>
      <c r="BG68" s="643"/>
      <c r="BH68" s="643"/>
      <c r="BI68" s="643"/>
      <c r="BJ68" s="218"/>
    </row>
    <row r="69" spans="1:74" s="164" customFormat="1" ht="12" customHeight="1" x14ac:dyDescent="0.2">
      <c r="A69" s="163"/>
      <c r="B69" s="1047" t="s">
        <v>1062</v>
      </c>
      <c r="C69" s="1047"/>
      <c r="D69" s="1047"/>
      <c r="E69" s="1047"/>
      <c r="F69" s="1047"/>
      <c r="G69" s="1047"/>
      <c r="H69" s="1047"/>
      <c r="I69" s="1047"/>
      <c r="J69" s="1047"/>
      <c r="K69" s="1047"/>
      <c r="L69" s="1047"/>
      <c r="M69" s="1047"/>
      <c r="N69" s="1047"/>
      <c r="O69" s="1047"/>
      <c r="P69" s="1047"/>
      <c r="Q69" s="1047"/>
      <c r="R69" s="303"/>
      <c r="AY69" s="643"/>
      <c r="AZ69" s="643"/>
      <c r="BA69" s="643"/>
      <c r="BB69" s="643"/>
      <c r="BC69" s="643"/>
      <c r="BD69" s="643"/>
      <c r="BE69" s="643"/>
      <c r="BF69" s="643"/>
      <c r="BG69" s="643"/>
      <c r="BH69" s="643"/>
      <c r="BI69" s="643"/>
      <c r="BJ69" s="218"/>
    </row>
    <row r="70" spans="1:74" s="164" customFormat="1" ht="12" customHeight="1" x14ac:dyDescent="0.25">
      <c r="A70" s="163"/>
      <c r="B70" s="785" t="s">
        <v>1063</v>
      </c>
      <c r="C70" s="783"/>
      <c r="D70" s="783"/>
      <c r="E70" s="783"/>
      <c r="F70" s="783"/>
      <c r="G70" s="783"/>
      <c r="H70" s="783"/>
      <c r="I70" s="783"/>
      <c r="J70" s="783"/>
      <c r="K70" s="783"/>
      <c r="L70" s="783"/>
      <c r="M70" s="783"/>
      <c r="N70" s="783"/>
      <c r="O70" s="783"/>
      <c r="P70" s="783"/>
      <c r="Q70" s="761"/>
      <c r="R70" s="303"/>
      <c r="AY70" s="643"/>
      <c r="AZ70" s="643"/>
      <c r="BA70" s="643"/>
      <c r="BB70" s="643"/>
      <c r="BC70" s="643"/>
      <c r="BD70" s="643"/>
      <c r="BE70" s="643"/>
      <c r="BF70" s="643"/>
      <c r="BG70" s="643"/>
      <c r="BH70" s="643"/>
      <c r="BI70" s="643"/>
      <c r="BJ70" s="218"/>
    </row>
    <row r="71" spans="1:74" s="164" customFormat="1" x14ac:dyDescent="0.2">
      <c r="A71" s="163"/>
      <c r="B71" s="787" t="s">
        <v>1064</v>
      </c>
      <c r="C71" s="787"/>
      <c r="D71" s="787"/>
      <c r="E71" s="787"/>
      <c r="F71" s="787"/>
      <c r="G71" s="787"/>
      <c r="H71" s="787"/>
      <c r="I71" s="787"/>
      <c r="J71" s="787"/>
      <c r="K71" s="787"/>
      <c r="L71" s="787"/>
      <c r="M71" s="787"/>
      <c r="N71" s="787"/>
      <c r="O71" s="787"/>
      <c r="P71" s="787"/>
      <c r="Q71" s="787"/>
      <c r="R71" s="303"/>
      <c r="AY71" s="643"/>
      <c r="AZ71" s="643"/>
      <c r="BA71" s="643"/>
      <c r="BB71" s="643"/>
      <c r="BC71" s="643"/>
      <c r="BD71" s="643"/>
      <c r="BE71" s="643"/>
      <c r="BF71" s="643"/>
      <c r="BG71" s="643"/>
      <c r="BH71" s="643"/>
      <c r="BI71" s="643"/>
      <c r="BJ71" s="218"/>
    </row>
    <row r="72" spans="1:74" s="164" customFormat="1" ht="12" customHeight="1" x14ac:dyDescent="0.2">
      <c r="A72" s="163"/>
      <c r="B72" s="1047" t="s">
        <v>1065</v>
      </c>
      <c r="C72" s="1047"/>
      <c r="D72" s="1047"/>
      <c r="E72" s="1047"/>
      <c r="F72" s="1047"/>
      <c r="G72" s="1047"/>
      <c r="H72" s="1047"/>
      <c r="I72" s="1047"/>
      <c r="J72" s="1047"/>
      <c r="K72" s="1047"/>
      <c r="L72" s="1047"/>
      <c r="M72" s="1047"/>
      <c r="N72" s="1047"/>
      <c r="O72" s="1047"/>
      <c r="P72" s="1047"/>
      <c r="Q72" s="1047"/>
      <c r="R72" s="303"/>
      <c r="AY72" s="643"/>
      <c r="AZ72" s="643"/>
      <c r="BA72" s="643"/>
      <c r="BB72" s="643"/>
      <c r="BC72" s="643"/>
      <c r="BD72" s="643"/>
      <c r="BE72" s="643"/>
      <c r="BF72" s="643"/>
      <c r="BG72" s="643"/>
      <c r="BH72" s="643"/>
      <c r="BI72" s="643"/>
      <c r="BJ72" s="218"/>
    </row>
    <row r="73" spans="1:74" s="164" customFormat="1" ht="23.25" customHeight="1" x14ac:dyDescent="0.2">
      <c r="A73" s="163"/>
      <c r="B73" s="1045" t="s">
        <v>1066</v>
      </c>
      <c r="C73" s="1045"/>
      <c r="D73" s="1045"/>
      <c r="E73" s="1045"/>
      <c r="F73" s="1045"/>
      <c r="G73" s="1045"/>
      <c r="H73" s="1045"/>
      <c r="I73" s="1045"/>
      <c r="J73" s="1045"/>
      <c r="K73" s="1045"/>
      <c r="L73" s="1045"/>
      <c r="M73" s="1045"/>
      <c r="N73" s="1045"/>
      <c r="O73" s="1045"/>
      <c r="P73" s="1045"/>
      <c r="Q73" s="1045"/>
      <c r="R73" s="303"/>
      <c r="AY73" s="643"/>
      <c r="AZ73" s="643"/>
      <c r="BA73" s="643"/>
      <c r="BB73" s="643"/>
      <c r="BC73" s="643"/>
      <c r="BD73" s="643"/>
      <c r="BE73" s="643"/>
      <c r="BF73" s="643"/>
      <c r="BG73" s="643"/>
      <c r="BH73" s="643"/>
      <c r="BI73" s="643"/>
      <c r="BJ73" s="218"/>
    </row>
    <row r="74" spans="1:74" s="164" customFormat="1" x14ac:dyDescent="0.2">
      <c r="A74" s="163"/>
      <c r="B74" s="1045" t="s">
        <v>1067</v>
      </c>
      <c r="C74" s="1045"/>
      <c r="D74" s="1045"/>
      <c r="E74" s="1045"/>
      <c r="F74" s="1045"/>
      <c r="G74" s="1045"/>
      <c r="H74" s="1045"/>
      <c r="I74" s="1045"/>
      <c r="J74" s="1045"/>
      <c r="K74" s="1045"/>
      <c r="L74" s="1045"/>
      <c r="M74" s="1045"/>
      <c r="N74" s="1045"/>
      <c r="O74" s="1045"/>
      <c r="P74" s="1045"/>
      <c r="Q74" s="1045"/>
      <c r="R74" s="1045"/>
      <c r="AY74" s="643"/>
      <c r="AZ74" s="643"/>
      <c r="BA74" s="643"/>
      <c r="BB74" s="643"/>
      <c r="BC74" s="643"/>
      <c r="BD74" s="643"/>
      <c r="BE74" s="643"/>
      <c r="BF74" s="643"/>
      <c r="BG74" s="643"/>
      <c r="BH74" s="643"/>
      <c r="BI74" s="643"/>
      <c r="BJ74" s="218"/>
    </row>
    <row r="75" spans="1:74" s="164" customFormat="1" x14ac:dyDescent="0.2">
      <c r="A75" s="163"/>
      <c r="B75" s="1045" t="s">
        <v>1068</v>
      </c>
      <c r="C75" s="1045"/>
      <c r="D75" s="1045"/>
      <c r="E75" s="1045"/>
      <c r="F75" s="1045"/>
      <c r="G75" s="1045"/>
      <c r="H75" s="1045"/>
      <c r="I75" s="1045"/>
      <c r="J75" s="1045"/>
      <c r="K75" s="1045"/>
      <c r="L75" s="1045"/>
      <c r="M75" s="1045"/>
      <c r="N75" s="1045"/>
      <c r="O75" s="1045"/>
      <c r="P75" s="1045"/>
      <c r="Q75" s="1045"/>
      <c r="R75" s="303"/>
      <c r="AY75" s="643"/>
      <c r="AZ75" s="643"/>
      <c r="BA75" s="643"/>
      <c r="BB75" s="643"/>
      <c r="BC75" s="643"/>
      <c r="BD75" s="643"/>
      <c r="BE75" s="643"/>
      <c r="BF75" s="643"/>
      <c r="BG75" s="643"/>
      <c r="BH75" s="643"/>
      <c r="BI75" s="643"/>
      <c r="BJ75" s="218"/>
    </row>
    <row r="76" spans="1:74" s="164" customFormat="1" ht="12" customHeight="1" x14ac:dyDescent="0.25">
      <c r="A76" s="163"/>
      <c r="B76" s="773" t="s">
        <v>808</v>
      </c>
      <c r="C76"/>
      <c r="D76"/>
      <c r="E76"/>
      <c r="F76"/>
      <c r="G76"/>
      <c r="H76"/>
      <c r="I76"/>
      <c r="J76"/>
      <c r="K76"/>
      <c r="L76"/>
      <c r="M76"/>
      <c r="N76"/>
      <c r="O76"/>
      <c r="P76"/>
      <c r="Q76"/>
      <c r="R76" s="303"/>
      <c r="AY76" s="643"/>
      <c r="AZ76" s="643"/>
      <c r="BA76" s="643"/>
      <c r="BB76" s="643"/>
      <c r="BC76" s="643"/>
      <c r="BD76" s="643"/>
      <c r="BE76" s="643"/>
      <c r="BF76" s="643"/>
      <c r="BG76" s="643"/>
      <c r="BH76" s="643"/>
      <c r="BI76" s="643"/>
      <c r="BJ76" s="218"/>
    </row>
    <row r="77" spans="1:74" s="336" customFormat="1" ht="12" customHeight="1" x14ac:dyDescent="0.25">
      <c r="A77" s="335"/>
      <c r="B77" s="971" t="str">
        <f>Dates!$G$2</f>
        <v>EIA completed modeling and analysis for this report on Thursday, September 3, 2026.</v>
      </c>
      <c r="C77" s="972"/>
      <c r="D77" s="972"/>
      <c r="E77" s="972"/>
      <c r="F77" s="972"/>
      <c r="G77" s="972"/>
      <c r="H77" s="972"/>
      <c r="I77" s="972"/>
      <c r="J77" s="972"/>
      <c r="K77" s="972"/>
      <c r="L77" s="972"/>
      <c r="M77" s="972"/>
      <c r="N77" s="972"/>
      <c r="O77" s="972"/>
      <c r="P77" s="972"/>
      <c r="Q77" s="972"/>
      <c r="R77" s="303"/>
      <c r="AY77" s="339"/>
      <c r="AZ77" s="339"/>
      <c r="BA77" s="339"/>
      <c r="BB77" s="339"/>
      <c r="BC77" s="339"/>
      <c r="BD77" s="339"/>
      <c r="BE77" s="339"/>
      <c r="BF77" s="339"/>
      <c r="BG77" s="339"/>
      <c r="BH77" s="339"/>
      <c r="BI77" s="339"/>
    </row>
    <row r="78" spans="1:74" s="164" customFormat="1" ht="12" customHeight="1" x14ac:dyDescent="0.25">
      <c r="A78" s="163"/>
      <c r="B78" s="973" t="s">
        <v>481</v>
      </c>
      <c r="C78" s="972"/>
      <c r="D78" s="972"/>
      <c r="E78" s="972"/>
      <c r="F78" s="972"/>
      <c r="G78" s="972"/>
      <c r="H78" s="972"/>
      <c r="I78" s="972"/>
      <c r="J78" s="972"/>
      <c r="K78" s="972"/>
      <c r="L78" s="972"/>
      <c r="M78" s="972"/>
      <c r="N78" s="972"/>
      <c r="O78" s="972"/>
      <c r="P78" s="972"/>
      <c r="Q78" s="972"/>
      <c r="R78" s="239"/>
      <c r="AY78" s="643"/>
      <c r="AZ78" s="643"/>
      <c r="BA78" s="643"/>
      <c r="BB78" s="643"/>
      <c r="BC78" s="643"/>
      <c r="BD78" s="643"/>
      <c r="BE78" s="643"/>
      <c r="BF78" s="643"/>
      <c r="BG78" s="643"/>
      <c r="BH78" s="643"/>
      <c r="BI78" s="643"/>
      <c r="BJ78" s="218"/>
    </row>
    <row r="79" spans="1:74" s="164" customFormat="1" ht="12" customHeight="1" x14ac:dyDescent="0.25">
      <c r="A79" s="163"/>
      <c r="B79" s="1007" t="s">
        <v>1402</v>
      </c>
      <c r="C79" s="974"/>
      <c r="D79" s="974"/>
      <c r="E79" s="974"/>
      <c r="F79" s="974"/>
      <c r="G79" s="974"/>
      <c r="H79" s="974"/>
      <c r="I79" s="974"/>
      <c r="J79" s="974"/>
      <c r="K79" s="974"/>
      <c r="L79" s="974"/>
      <c r="M79" s="974"/>
      <c r="N79" s="974"/>
      <c r="O79" s="974"/>
      <c r="P79" s="974"/>
      <c r="Q79" s="974"/>
      <c r="R79" s="239"/>
      <c r="AY79" s="643"/>
      <c r="AZ79" s="643"/>
      <c r="BA79" s="643"/>
      <c r="BB79" s="643"/>
      <c r="BC79" s="643"/>
      <c r="BD79" s="643"/>
      <c r="BE79" s="643"/>
      <c r="BF79" s="643"/>
      <c r="BG79" s="643"/>
      <c r="BH79" s="643"/>
      <c r="BI79" s="643"/>
      <c r="BJ79" s="218"/>
    </row>
    <row r="80" spans="1:74" s="164" customFormat="1" ht="12" customHeight="1" x14ac:dyDescent="0.25">
      <c r="A80" s="163"/>
      <c r="B80" s="1002" t="s">
        <v>489</v>
      </c>
      <c r="C80" s="1004"/>
      <c r="D80" s="1004"/>
      <c r="E80" s="1004"/>
      <c r="F80" s="1004"/>
      <c r="G80" s="1004"/>
      <c r="H80" s="1004"/>
      <c r="I80" s="1004"/>
      <c r="J80" s="1004"/>
      <c r="K80" s="1004"/>
      <c r="L80" s="1004"/>
      <c r="M80" s="1004"/>
      <c r="N80" s="1004"/>
      <c r="O80" s="1004"/>
      <c r="P80" s="1004"/>
      <c r="Q80" s="1046"/>
      <c r="R80" s="239"/>
      <c r="AY80" s="643"/>
      <c r="AZ80" s="643"/>
      <c r="BA80" s="643"/>
      <c r="BB80" s="643"/>
      <c r="BC80" s="643"/>
      <c r="BD80" s="643"/>
      <c r="BE80" s="643"/>
      <c r="BF80" s="643"/>
      <c r="BG80" s="643"/>
      <c r="BH80" s="643"/>
      <c r="BI80" s="643"/>
      <c r="BJ80" s="218"/>
    </row>
    <row r="81" spans="1:74" s="164" customFormat="1" ht="12" customHeight="1" x14ac:dyDescent="0.25">
      <c r="A81" s="163"/>
      <c r="B81" s="773" t="s">
        <v>821</v>
      </c>
      <c r="C81" s="783"/>
      <c r="D81" s="783"/>
      <c r="E81" s="783"/>
      <c r="F81" s="783"/>
      <c r="G81" s="783"/>
      <c r="H81" s="783"/>
      <c r="I81" s="783"/>
      <c r="J81" s="783"/>
      <c r="K81" s="783"/>
      <c r="L81" s="783"/>
      <c r="M81" s="783"/>
      <c r="N81" s="783"/>
      <c r="O81" s="783"/>
      <c r="P81" s="783"/>
      <c r="Q81" s="761"/>
      <c r="R81" s="239"/>
      <c r="AY81" s="643"/>
      <c r="AZ81" s="643"/>
      <c r="BA81" s="643"/>
      <c r="BB81" s="643"/>
      <c r="BC81" s="643"/>
      <c r="BD81" s="643"/>
      <c r="BE81" s="643"/>
      <c r="BF81" s="643"/>
      <c r="BG81" s="643"/>
      <c r="BH81" s="643"/>
      <c r="BI81" s="643"/>
      <c r="BJ81" s="218"/>
    </row>
    <row r="82" spans="1:74" s="164" customFormat="1" ht="11.4" customHeight="1" x14ac:dyDescent="0.2">
      <c r="A82" s="163"/>
      <c r="B82" s="1044" t="s">
        <v>1594</v>
      </c>
      <c r="C82" s="1044"/>
      <c r="D82" s="1044"/>
      <c r="E82" s="1044"/>
      <c r="F82" s="1044"/>
      <c r="G82" s="1044"/>
      <c r="H82" s="1044"/>
      <c r="I82" s="1044"/>
      <c r="J82" s="1044"/>
      <c r="K82" s="1044"/>
      <c r="L82" s="1044"/>
      <c r="M82" s="1044"/>
      <c r="N82" s="1044"/>
      <c r="O82" s="1044"/>
      <c r="P82" s="1044"/>
      <c r="Q82" s="1044"/>
      <c r="R82" s="239"/>
      <c r="AY82" s="643"/>
      <c r="AZ82" s="643"/>
      <c r="BA82" s="643"/>
      <c r="BB82" s="643"/>
      <c r="BC82" s="643"/>
      <c r="BD82" s="643"/>
      <c r="BE82" s="643"/>
      <c r="BF82" s="643"/>
      <c r="BG82" s="643"/>
      <c r="BH82" s="643"/>
      <c r="BI82" s="643"/>
      <c r="BJ82" s="218"/>
    </row>
    <row r="83" spans="1:74" s="165" customFormat="1" ht="12" customHeight="1" x14ac:dyDescent="0.2">
      <c r="A83" s="158"/>
      <c r="B83" s="784" t="s">
        <v>1069</v>
      </c>
      <c r="C83" s="239"/>
      <c r="D83" s="239"/>
      <c r="E83" s="239"/>
      <c r="F83" s="239"/>
      <c r="G83" s="273"/>
      <c r="H83" s="239"/>
      <c r="I83" s="239"/>
      <c r="J83" s="239"/>
      <c r="K83" s="239"/>
      <c r="L83" s="239"/>
      <c r="M83" s="239"/>
      <c r="N83" s="239"/>
      <c r="O83" s="239"/>
      <c r="P83" s="239"/>
      <c r="Q83" s="239"/>
      <c r="R83" s="239"/>
      <c r="AY83" s="643"/>
      <c r="AZ83" s="643"/>
      <c r="BA83" s="643"/>
      <c r="BB83" s="643"/>
      <c r="BC83" s="643"/>
      <c r="BD83" s="643"/>
      <c r="BE83" s="643"/>
      <c r="BF83" s="643"/>
      <c r="BG83" s="643"/>
      <c r="BH83" s="643"/>
      <c r="BI83" s="643"/>
      <c r="BJ83" s="219"/>
    </row>
    <row r="84" spans="1:74" x14ac:dyDescent="0.2">
      <c r="BD84" s="644"/>
      <c r="BE84" s="644"/>
      <c r="BF84" s="644"/>
      <c r="BK84" s="149"/>
      <c r="BL84" s="149"/>
      <c r="BM84" s="149"/>
      <c r="BN84" s="149"/>
      <c r="BO84" s="149"/>
      <c r="BP84" s="149"/>
      <c r="BQ84" s="149"/>
      <c r="BR84" s="149"/>
      <c r="BS84" s="149"/>
      <c r="BT84" s="149"/>
      <c r="BU84" s="149"/>
      <c r="BV84" s="149"/>
    </row>
    <row r="85" spans="1:74" x14ac:dyDescent="0.2">
      <c r="BD85" s="644"/>
      <c r="BE85" s="644"/>
      <c r="BF85" s="644"/>
      <c r="BK85" s="149"/>
      <c r="BL85" s="149"/>
      <c r="BM85" s="149"/>
      <c r="BN85" s="149"/>
      <c r="BO85" s="149"/>
      <c r="BP85" s="149"/>
      <c r="BQ85" s="149"/>
      <c r="BR85" s="149"/>
      <c r="BS85" s="149"/>
      <c r="BT85" s="149"/>
      <c r="BU85" s="149"/>
      <c r="BV85" s="149"/>
    </row>
    <row r="86" spans="1:74" x14ac:dyDescent="0.2">
      <c r="BD86" s="644"/>
      <c r="BE86" s="644"/>
      <c r="BF86" s="644"/>
      <c r="BK86" s="149"/>
      <c r="BL86" s="149"/>
      <c r="BM86" s="149"/>
      <c r="BN86" s="149"/>
      <c r="BO86" s="149"/>
      <c r="BP86" s="149"/>
      <c r="BQ86" s="149"/>
      <c r="BR86" s="149"/>
      <c r="BS86" s="149"/>
      <c r="BT86" s="149"/>
      <c r="BU86" s="149"/>
      <c r="BV86" s="149"/>
    </row>
    <row r="87" spans="1:74" x14ac:dyDescent="0.2">
      <c r="BD87" s="644"/>
      <c r="BE87" s="644"/>
      <c r="BF87" s="644"/>
      <c r="BK87" s="149"/>
      <c r="BL87" s="149"/>
      <c r="BM87" s="149"/>
      <c r="BN87" s="149"/>
      <c r="BO87" s="149"/>
      <c r="BP87" s="149"/>
      <c r="BQ87" s="149"/>
      <c r="BR87" s="149"/>
      <c r="BS87" s="149"/>
      <c r="BT87" s="149"/>
      <c r="BU87" s="149"/>
      <c r="BV87" s="149"/>
    </row>
    <row r="88" spans="1:74" x14ac:dyDescent="0.2">
      <c r="BD88" s="644"/>
      <c r="BE88" s="644"/>
      <c r="BF88" s="644"/>
      <c r="BK88" s="149"/>
      <c r="BL88" s="149"/>
      <c r="BM88" s="149"/>
      <c r="BN88" s="149"/>
      <c r="BO88" s="149"/>
      <c r="BP88" s="149"/>
      <c r="BQ88" s="149"/>
      <c r="BR88" s="149"/>
      <c r="BS88" s="149"/>
      <c r="BT88" s="149"/>
      <c r="BU88" s="149"/>
      <c r="BV88" s="149"/>
    </row>
    <row r="89" spans="1:74" x14ac:dyDescent="0.2">
      <c r="BD89" s="644"/>
      <c r="BE89" s="644"/>
      <c r="BF89" s="644"/>
      <c r="BK89" s="149"/>
      <c r="BL89" s="149"/>
      <c r="BM89" s="149"/>
      <c r="BN89" s="149"/>
      <c r="BO89" s="149"/>
      <c r="BP89" s="149"/>
      <c r="BQ89" s="149"/>
      <c r="BR89" s="149"/>
      <c r="BS89" s="149"/>
      <c r="BT89" s="149"/>
      <c r="BU89" s="149"/>
      <c r="BV89" s="149"/>
    </row>
    <row r="90" spans="1:74" x14ac:dyDescent="0.2">
      <c r="BD90" s="644"/>
      <c r="BE90" s="644"/>
      <c r="BF90" s="644"/>
      <c r="BK90" s="149"/>
      <c r="BL90" s="149"/>
      <c r="BM90" s="149"/>
      <c r="BN90" s="149"/>
      <c r="BO90" s="149"/>
      <c r="BP90" s="149"/>
      <c r="BQ90" s="149"/>
      <c r="BR90" s="149"/>
      <c r="BS90" s="149"/>
      <c r="BT90" s="149"/>
      <c r="BU90" s="149"/>
      <c r="BV90" s="149"/>
    </row>
    <row r="91" spans="1:74" x14ac:dyDescent="0.2">
      <c r="BD91" s="644"/>
      <c r="BE91" s="644"/>
      <c r="BF91" s="644"/>
      <c r="BK91" s="149"/>
      <c r="BL91" s="149"/>
      <c r="BM91" s="149"/>
      <c r="BN91" s="149"/>
      <c r="BO91" s="149"/>
      <c r="BP91" s="149"/>
      <c r="BQ91" s="149"/>
      <c r="BR91" s="149"/>
      <c r="BS91" s="149"/>
      <c r="BT91" s="149"/>
      <c r="BU91" s="149"/>
      <c r="BV91" s="149"/>
    </row>
    <row r="92" spans="1:74" x14ac:dyDescent="0.2">
      <c r="BD92" s="644"/>
      <c r="BE92" s="644"/>
      <c r="BF92" s="644"/>
      <c r="BK92" s="149"/>
      <c r="BL92" s="149"/>
      <c r="BM92" s="149"/>
      <c r="BN92" s="149"/>
      <c r="BO92" s="149"/>
      <c r="BP92" s="149"/>
      <c r="BQ92" s="149"/>
      <c r="BR92" s="149"/>
      <c r="BS92" s="149"/>
      <c r="BT92" s="149"/>
      <c r="BU92" s="149"/>
      <c r="BV92" s="149"/>
    </row>
    <row r="93" spans="1:74" x14ac:dyDescent="0.2">
      <c r="BD93" s="644"/>
      <c r="BE93" s="644"/>
      <c r="BF93" s="644"/>
      <c r="BK93" s="149"/>
      <c r="BL93" s="149"/>
      <c r="BM93" s="149"/>
      <c r="BN93" s="149"/>
      <c r="BO93" s="149"/>
      <c r="BP93" s="149"/>
      <c r="BQ93" s="149"/>
      <c r="BR93" s="149"/>
      <c r="BS93" s="149"/>
      <c r="BT93" s="149"/>
      <c r="BU93" s="149"/>
      <c r="BV93" s="149"/>
    </row>
    <row r="94" spans="1:74" x14ac:dyDescent="0.2">
      <c r="BD94" s="644"/>
      <c r="BE94" s="644"/>
      <c r="BF94" s="644"/>
      <c r="BK94" s="149"/>
      <c r="BL94" s="149"/>
      <c r="BM94" s="149"/>
      <c r="BN94" s="149"/>
      <c r="BO94" s="149"/>
      <c r="BP94" s="149"/>
      <c r="BQ94" s="149"/>
      <c r="BR94" s="149"/>
      <c r="BS94" s="149"/>
      <c r="BT94" s="149"/>
      <c r="BU94" s="149"/>
      <c r="BV94" s="149"/>
    </row>
    <row r="95" spans="1:74" x14ac:dyDescent="0.2">
      <c r="BD95" s="644"/>
      <c r="BE95" s="644"/>
      <c r="BF95" s="644"/>
      <c r="BK95" s="149"/>
      <c r="BL95" s="149"/>
      <c r="BM95" s="149"/>
      <c r="BN95" s="149"/>
      <c r="BO95" s="149"/>
      <c r="BP95" s="149"/>
      <c r="BQ95" s="149"/>
      <c r="BR95" s="149"/>
      <c r="BS95" s="149"/>
      <c r="BT95" s="149"/>
      <c r="BU95" s="149"/>
      <c r="BV95" s="149"/>
    </row>
    <row r="96" spans="1:74" x14ac:dyDescent="0.2">
      <c r="BD96" s="644"/>
      <c r="BE96" s="644"/>
      <c r="BF96" s="644"/>
      <c r="BK96" s="149"/>
      <c r="BL96" s="149"/>
      <c r="BM96" s="149"/>
      <c r="BN96" s="149"/>
      <c r="BO96" s="149"/>
      <c r="BP96" s="149"/>
      <c r="BQ96" s="149"/>
      <c r="BR96" s="149"/>
      <c r="BS96" s="149"/>
      <c r="BT96" s="149"/>
      <c r="BU96" s="149"/>
      <c r="BV96" s="149"/>
    </row>
    <row r="97" spans="56:74" x14ac:dyDescent="0.2">
      <c r="BD97" s="644"/>
      <c r="BE97" s="644"/>
      <c r="BF97" s="644"/>
      <c r="BK97" s="149"/>
      <c r="BL97" s="149"/>
      <c r="BM97" s="149"/>
      <c r="BN97" s="149"/>
      <c r="BO97" s="149"/>
      <c r="BP97" s="149"/>
      <c r="BQ97" s="149"/>
      <c r="BR97" s="149"/>
      <c r="BS97" s="149"/>
      <c r="BT97" s="149"/>
      <c r="BU97" s="149"/>
      <c r="BV97" s="149"/>
    </row>
    <row r="98" spans="56:74" x14ac:dyDescent="0.2">
      <c r="BD98" s="644"/>
      <c r="BE98" s="644"/>
      <c r="BF98" s="644"/>
      <c r="BK98" s="149"/>
      <c r="BL98" s="149"/>
      <c r="BM98" s="149"/>
      <c r="BN98" s="149"/>
      <c r="BO98" s="149"/>
      <c r="BP98" s="149"/>
      <c r="BQ98" s="149"/>
      <c r="BR98" s="149"/>
      <c r="BS98" s="149"/>
      <c r="BT98" s="149"/>
      <c r="BU98" s="149"/>
      <c r="BV98" s="149"/>
    </row>
    <row r="99" spans="56:74" x14ac:dyDescent="0.2">
      <c r="BD99" s="644"/>
      <c r="BE99" s="644"/>
      <c r="BF99" s="644"/>
      <c r="BK99" s="149"/>
      <c r="BL99" s="149"/>
      <c r="BM99" s="149"/>
      <c r="BN99" s="149"/>
      <c r="BO99" s="149"/>
      <c r="BP99" s="149"/>
      <c r="BQ99" s="149"/>
      <c r="BR99" s="149"/>
      <c r="BS99" s="149"/>
      <c r="BT99" s="149"/>
      <c r="BU99" s="149"/>
      <c r="BV99" s="149"/>
    </row>
    <row r="100" spans="56:74" x14ac:dyDescent="0.2">
      <c r="BD100" s="644"/>
      <c r="BE100" s="644"/>
      <c r="BF100" s="644"/>
      <c r="BK100" s="149"/>
      <c r="BL100" s="149"/>
      <c r="BM100" s="149"/>
      <c r="BN100" s="149"/>
      <c r="BO100" s="149"/>
      <c r="BP100" s="149"/>
      <c r="BQ100" s="149"/>
      <c r="BR100" s="149"/>
      <c r="BS100" s="149"/>
      <c r="BT100" s="149"/>
      <c r="BU100" s="149"/>
      <c r="BV100" s="149"/>
    </row>
    <row r="101" spans="56:74" x14ac:dyDescent="0.2">
      <c r="BD101" s="644"/>
      <c r="BE101" s="644"/>
      <c r="BF101" s="644"/>
      <c r="BK101" s="149"/>
      <c r="BL101" s="149"/>
      <c r="BM101" s="149"/>
      <c r="BN101" s="149"/>
      <c r="BO101" s="149"/>
      <c r="BP101" s="149"/>
      <c r="BQ101" s="149"/>
      <c r="BR101" s="149"/>
      <c r="BS101" s="149"/>
      <c r="BT101" s="149"/>
      <c r="BU101" s="149"/>
      <c r="BV101" s="149"/>
    </row>
    <row r="102" spans="56:74" x14ac:dyDescent="0.2">
      <c r="BD102" s="644"/>
      <c r="BE102" s="644"/>
      <c r="BF102" s="644"/>
      <c r="BK102" s="149"/>
      <c r="BL102" s="149"/>
      <c r="BM102" s="149"/>
      <c r="BN102" s="149"/>
      <c r="BO102" s="149"/>
      <c r="BP102" s="149"/>
      <c r="BQ102" s="149"/>
      <c r="BR102" s="149"/>
      <c r="BS102" s="149"/>
      <c r="BT102" s="149"/>
      <c r="BU102" s="149"/>
      <c r="BV102" s="149"/>
    </row>
    <row r="103" spans="56:74" x14ac:dyDescent="0.2">
      <c r="BD103" s="644"/>
      <c r="BE103" s="644"/>
      <c r="BF103" s="644"/>
      <c r="BK103" s="149"/>
      <c r="BL103" s="149"/>
      <c r="BM103" s="149"/>
      <c r="BN103" s="149"/>
      <c r="BO103" s="149"/>
      <c r="BP103" s="149"/>
      <c r="BQ103" s="149"/>
      <c r="BR103" s="149"/>
      <c r="BS103" s="149"/>
      <c r="BT103" s="149"/>
      <c r="BU103" s="149"/>
      <c r="BV103" s="149"/>
    </row>
    <row r="104" spans="56:74" x14ac:dyDescent="0.2">
      <c r="BD104" s="644"/>
      <c r="BE104" s="644"/>
      <c r="BF104" s="644"/>
      <c r="BK104" s="149"/>
      <c r="BL104" s="149"/>
      <c r="BM104" s="149"/>
      <c r="BN104" s="149"/>
      <c r="BO104" s="149"/>
      <c r="BP104" s="149"/>
      <c r="BQ104" s="149"/>
      <c r="BR104" s="149"/>
      <c r="BS104" s="149"/>
      <c r="BT104" s="149"/>
      <c r="BU104" s="149"/>
      <c r="BV104" s="149"/>
    </row>
    <row r="105" spans="56:74" x14ac:dyDescent="0.2">
      <c r="BD105" s="644"/>
      <c r="BE105" s="644"/>
      <c r="BF105" s="644"/>
      <c r="BK105" s="149"/>
      <c r="BL105" s="149"/>
      <c r="BM105" s="149"/>
      <c r="BN105" s="149"/>
      <c r="BO105" s="149"/>
      <c r="BP105" s="149"/>
      <c r="BQ105" s="149"/>
      <c r="BR105" s="149"/>
      <c r="BS105" s="149"/>
      <c r="BT105" s="149"/>
      <c r="BU105" s="149"/>
      <c r="BV105" s="149"/>
    </row>
    <row r="106" spans="56:74" x14ac:dyDescent="0.2">
      <c r="BD106" s="644"/>
      <c r="BE106" s="644"/>
      <c r="BF106" s="644"/>
      <c r="BK106" s="149"/>
      <c r="BL106" s="149"/>
      <c r="BM106" s="149"/>
      <c r="BN106" s="149"/>
      <c r="BO106" s="149"/>
      <c r="BP106" s="149"/>
      <c r="BQ106" s="149"/>
      <c r="BR106" s="149"/>
      <c r="BS106" s="149"/>
      <c r="BT106" s="149"/>
      <c r="BU106" s="149"/>
      <c r="BV106" s="149"/>
    </row>
    <row r="107" spans="56:74" x14ac:dyDescent="0.2">
      <c r="BD107" s="644"/>
      <c r="BE107" s="644"/>
      <c r="BF107" s="644"/>
      <c r="BK107" s="149"/>
      <c r="BL107" s="149"/>
      <c r="BM107" s="149"/>
      <c r="BN107" s="149"/>
      <c r="BO107" s="149"/>
      <c r="BP107" s="149"/>
      <c r="BQ107" s="149"/>
      <c r="BR107" s="149"/>
      <c r="BS107" s="149"/>
      <c r="BT107" s="149"/>
      <c r="BU107" s="149"/>
      <c r="BV107" s="149"/>
    </row>
    <row r="108" spans="56:74" x14ac:dyDescent="0.2">
      <c r="BD108" s="644"/>
      <c r="BE108" s="644"/>
      <c r="BF108" s="644"/>
      <c r="BK108" s="149"/>
      <c r="BL108" s="149"/>
      <c r="BM108" s="149"/>
      <c r="BN108" s="149"/>
      <c r="BO108" s="149"/>
      <c r="BP108" s="149"/>
      <c r="BQ108" s="149"/>
      <c r="BR108" s="149"/>
      <c r="BS108" s="149"/>
      <c r="BT108" s="149"/>
      <c r="BU108" s="149"/>
      <c r="BV108" s="149"/>
    </row>
    <row r="109" spans="56:74" x14ac:dyDescent="0.2">
      <c r="BK109" s="149"/>
      <c r="BL109" s="149"/>
      <c r="BM109" s="149"/>
      <c r="BN109" s="149"/>
      <c r="BO109" s="149"/>
      <c r="BP109" s="149"/>
      <c r="BQ109" s="149"/>
      <c r="BR109" s="149"/>
      <c r="BS109" s="149"/>
      <c r="BT109" s="149"/>
      <c r="BU109" s="149"/>
      <c r="BV109" s="149"/>
    </row>
    <row r="110" spans="56:74" x14ac:dyDescent="0.2">
      <c r="BK110" s="149"/>
      <c r="BL110" s="149"/>
      <c r="BM110" s="149"/>
      <c r="BN110" s="149"/>
      <c r="BO110" s="149"/>
      <c r="BP110" s="149"/>
      <c r="BQ110" s="149"/>
      <c r="BR110" s="149"/>
      <c r="BS110" s="149"/>
      <c r="BT110" s="149"/>
      <c r="BU110" s="149"/>
      <c r="BV110" s="149"/>
    </row>
    <row r="111" spans="56:74" x14ac:dyDescent="0.2">
      <c r="BK111" s="149"/>
      <c r="BL111" s="149"/>
      <c r="BM111" s="149"/>
      <c r="BN111" s="149"/>
      <c r="BO111" s="149"/>
      <c r="BP111" s="149"/>
      <c r="BQ111" s="149"/>
      <c r="BR111" s="149"/>
      <c r="BS111" s="149"/>
      <c r="BT111" s="149"/>
      <c r="BU111" s="149"/>
      <c r="BV111" s="149"/>
    </row>
    <row r="112" spans="56:74" x14ac:dyDescent="0.2">
      <c r="BK112" s="149"/>
      <c r="BL112" s="149"/>
      <c r="BM112" s="149"/>
      <c r="BN112" s="149"/>
      <c r="BO112" s="149"/>
      <c r="BP112" s="149"/>
      <c r="BQ112" s="149"/>
      <c r="BR112" s="149"/>
      <c r="BS112" s="149"/>
      <c r="BT112" s="149"/>
      <c r="BU112" s="149"/>
      <c r="BV112" s="149"/>
    </row>
    <row r="113" spans="63:74" x14ac:dyDescent="0.2">
      <c r="BK113" s="149"/>
      <c r="BL113" s="149"/>
      <c r="BM113" s="149"/>
      <c r="BN113" s="149"/>
      <c r="BO113" s="149"/>
      <c r="BP113" s="149"/>
      <c r="BQ113" s="149"/>
      <c r="BR113" s="149"/>
      <c r="BS113" s="149"/>
      <c r="BT113" s="149"/>
      <c r="BU113" s="149"/>
      <c r="BV113" s="149"/>
    </row>
    <row r="114" spans="63:74" x14ac:dyDescent="0.2">
      <c r="BK114" s="149"/>
      <c r="BL114" s="149"/>
      <c r="BM114" s="149"/>
      <c r="BN114" s="149"/>
      <c r="BO114" s="149"/>
      <c r="BP114" s="149"/>
      <c r="BQ114" s="149"/>
      <c r="BR114" s="149"/>
      <c r="BS114" s="149"/>
      <c r="BT114" s="149"/>
      <c r="BU114" s="149"/>
      <c r="BV114" s="149"/>
    </row>
    <row r="115" spans="63:74" x14ac:dyDescent="0.2">
      <c r="BK115" s="149"/>
      <c r="BL115" s="149"/>
      <c r="BM115" s="149"/>
      <c r="BN115" s="149"/>
      <c r="BO115" s="149"/>
      <c r="BP115" s="149"/>
      <c r="BQ115" s="149"/>
      <c r="BR115" s="149"/>
      <c r="BS115" s="149"/>
      <c r="BT115" s="149"/>
      <c r="BU115" s="149"/>
      <c r="BV115" s="149"/>
    </row>
    <row r="116" spans="63:74" x14ac:dyDescent="0.2">
      <c r="BK116" s="149"/>
      <c r="BL116" s="149"/>
      <c r="BM116" s="149"/>
      <c r="BN116" s="149"/>
      <c r="BO116" s="149"/>
      <c r="BP116" s="149"/>
      <c r="BQ116" s="149"/>
      <c r="BR116" s="149"/>
      <c r="BS116" s="149"/>
      <c r="BT116" s="149"/>
      <c r="BU116" s="149"/>
      <c r="BV116" s="149"/>
    </row>
    <row r="117" spans="63:74" x14ac:dyDescent="0.2">
      <c r="BK117" s="149"/>
      <c r="BL117" s="149"/>
      <c r="BM117" s="149"/>
      <c r="BN117" s="149"/>
      <c r="BO117" s="149"/>
      <c r="BP117" s="149"/>
      <c r="BQ117" s="149"/>
      <c r="BR117" s="149"/>
      <c r="BS117" s="149"/>
      <c r="BT117" s="149"/>
      <c r="BU117" s="149"/>
      <c r="BV117" s="149"/>
    </row>
    <row r="118" spans="63:74" x14ac:dyDescent="0.2">
      <c r="BK118" s="149"/>
      <c r="BL118" s="149"/>
      <c r="BM118" s="149"/>
      <c r="BN118" s="149"/>
      <c r="BO118" s="149"/>
      <c r="BP118" s="149"/>
      <c r="BQ118" s="149"/>
      <c r="BR118" s="149"/>
      <c r="BS118" s="149"/>
      <c r="BT118" s="149"/>
      <c r="BU118" s="149"/>
      <c r="BV118" s="149"/>
    </row>
    <row r="119" spans="63:74" x14ac:dyDescent="0.2">
      <c r="BK119" s="149"/>
      <c r="BL119" s="149"/>
      <c r="BM119" s="149"/>
      <c r="BN119" s="149"/>
      <c r="BO119" s="149"/>
      <c r="BP119" s="149"/>
      <c r="BQ119" s="149"/>
      <c r="BR119" s="149"/>
      <c r="BS119" s="149"/>
      <c r="BT119" s="149"/>
      <c r="BU119" s="149"/>
      <c r="BV119" s="149"/>
    </row>
    <row r="120" spans="63:74" x14ac:dyDescent="0.2">
      <c r="BK120" s="149"/>
      <c r="BL120" s="149"/>
      <c r="BM120" s="149"/>
      <c r="BN120" s="149"/>
      <c r="BO120" s="149"/>
      <c r="BP120" s="149"/>
      <c r="BQ120" s="149"/>
      <c r="BR120" s="149"/>
      <c r="BS120" s="149"/>
      <c r="BT120" s="149"/>
      <c r="BU120" s="149"/>
      <c r="BV120" s="149"/>
    </row>
    <row r="121" spans="63:74" x14ac:dyDescent="0.2">
      <c r="BK121" s="149"/>
      <c r="BL121" s="149"/>
      <c r="BM121" s="149"/>
      <c r="BN121" s="149"/>
      <c r="BO121" s="149"/>
      <c r="BP121" s="149"/>
      <c r="BQ121" s="149"/>
      <c r="BR121" s="149"/>
      <c r="BS121" s="149"/>
      <c r="BT121" s="149"/>
      <c r="BU121" s="149"/>
      <c r="BV121" s="149"/>
    </row>
    <row r="122" spans="63:74" x14ac:dyDescent="0.2">
      <c r="BK122" s="149"/>
      <c r="BL122" s="149"/>
      <c r="BM122" s="149"/>
      <c r="BN122" s="149"/>
      <c r="BO122" s="149"/>
      <c r="BP122" s="149"/>
      <c r="BQ122" s="149"/>
      <c r="BR122" s="149"/>
      <c r="BS122" s="149"/>
      <c r="BT122" s="149"/>
      <c r="BU122" s="149"/>
      <c r="BV122" s="149"/>
    </row>
    <row r="123" spans="63:74" x14ac:dyDescent="0.2">
      <c r="BK123" s="149"/>
      <c r="BL123" s="149"/>
      <c r="BM123" s="149"/>
      <c r="BN123" s="149"/>
      <c r="BO123" s="149"/>
      <c r="BP123" s="149"/>
      <c r="BQ123" s="149"/>
      <c r="BR123" s="149"/>
      <c r="BS123" s="149"/>
      <c r="BT123" s="149"/>
      <c r="BU123" s="149"/>
      <c r="BV123" s="149"/>
    </row>
    <row r="124" spans="63:74" x14ac:dyDescent="0.2">
      <c r="BK124" s="149"/>
      <c r="BL124" s="149"/>
      <c r="BM124" s="149"/>
      <c r="BN124" s="149"/>
      <c r="BO124" s="149"/>
      <c r="BP124" s="149"/>
      <c r="BQ124" s="149"/>
      <c r="BR124" s="149"/>
      <c r="BS124" s="149"/>
      <c r="BT124" s="149"/>
      <c r="BU124" s="149"/>
      <c r="BV124" s="149"/>
    </row>
    <row r="125" spans="63:74" x14ac:dyDescent="0.2">
      <c r="BK125" s="149"/>
      <c r="BL125" s="149"/>
      <c r="BM125" s="149"/>
      <c r="BN125" s="149"/>
      <c r="BO125" s="149"/>
      <c r="BP125" s="149"/>
      <c r="BQ125" s="149"/>
      <c r="BR125" s="149"/>
      <c r="BS125" s="149"/>
      <c r="BT125" s="149"/>
      <c r="BU125" s="149"/>
      <c r="BV125" s="149"/>
    </row>
    <row r="126" spans="63:74" x14ac:dyDescent="0.2">
      <c r="BK126" s="149"/>
      <c r="BL126" s="149"/>
      <c r="BM126" s="149"/>
      <c r="BN126" s="149"/>
      <c r="BO126" s="149"/>
      <c r="BP126" s="149"/>
      <c r="BQ126" s="149"/>
      <c r="BR126" s="149"/>
      <c r="BS126" s="149"/>
      <c r="BT126" s="149"/>
      <c r="BU126" s="149"/>
      <c r="BV126" s="149"/>
    </row>
    <row r="127" spans="63:74" x14ac:dyDescent="0.2">
      <c r="BK127" s="149"/>
      <c r="BL127" s="149"/>
      <c r="BM127" s="149"/>
      <c r="BN127" s="149"/>
      <c r="BO127" s="149"/>
      <c r="BP127" s="149"/>
      <c r="BQ127" s="149"/>
      <c r="BR127" s="149"/>
      <c r="BS127" s="149"/>
      <c r="BT127" s="149"/>
      <c r="BU127" s="149"/>
      <c r="BV127" s="149"/>
    </row>
    <row r="128" spans="63:74" x14ac:dyDescent="0.2">
      <c r="BK128" s="149"/>
      <c r="BL128" s="149"/>
      <c r="BM128" s="149"/>
      <c r="BN128" s="149"/>
      <c r="BO128" s="149"/>
      <c r="BP128" s="149"/>
      <c r="BQ128" s="149"/>
      <c r="BR128" s="149"/>
      <c r="BS128" s="149"/>
      <c r="BT128" s="149"/>
      <c r="BU128" s="149"/>
      <c r="BV128" s="149"/>
    </row>
    <row r="129" spans="63:74" x14ac:dyDescent="0.2">
      <c r="BK129" s="149"/>
      <c r="BL129" s="149"/>
      <c r="BM129" s="149"/>
      <c r="BN129" s="149"/>
      <c r="BO129" s="149"/>
      <c r="BP129" s="149"/>
      <c r="BQ129" s="149"/>
      <c r="BR129" s="149"/>
      <c r="BS129" s="149"/>
      <c r="BT129" s="149"/>
      <c r="BU129" s="149"/>
      <c r="BV129" s="149"/>
    </row>
    <row r="130" spans="63:74" x14ac:dyDescent="0.2">
      <c r="BK130" s="149"/>
      <c r="BL130" s="149"/>
      <c r="BM130" s="149"/>
      <c r="BN130" s="149"/>
      <c r="BO130" s="149"/>
      <c r="BP130" s="149"/>
      <c r="BQ130" s="149"/>
      <c r="BR130" s="149"/>
      <c r="BS130" s="149"/>
      <c r="BT130" s="149"/>
      <c r="BU130" s="149"/>
      <c r="BV130" s="149"/>
    </row>
    <row r="131" spans="63:74" x14ac:dyDescent="0.2">
      <c r="BK131" s="149"/>
      <c r="BL131" s="149"/>
      <c r="BM131" s="149"/>
      <c r="BN131" s="149"/>
      <c r="BO131" s="149"/>
      <c r="BP131" s="149"/>
      <c r="BQ131" s="149"/>
      <c r="BR131" s="149"/>
      <c r="BS131" s="149"/>
      <c r="BT131" s="149"/>
      <c r="BU131" s="149"/>
      <c r="BV131" s="149"/>
    </row>
    <row r="132" spans="63:74" x14ac:dyDescent="0.2">
      <c r="BK132" s="149"/>
      <c r="BL132" s="149"/>
      <c r="BM132" s="149"/>
      <c r="BN132" s="149"/>
      <c r="BO132" s="149"/>
      <c r="BP132" s="149"/>
      <c r="BQ132" s="149"/>
      <c r="BR132" s="149"/>
      <c r="BS132" s="149"/>
      <c r="BT132" s="149"/>
      <c r="BU132" s="149"/>
      <c r="BV132" s="149"/>
    </row>
    <row r="133" spans="63:74" x14ac:dyDescent="0.2">
      <c r="BK133" s="149"/>
      <c r="BL133" s="149"/>
      <c r="BM133" s="149"/>
      <c r="BN133" s="149"/>
      <c r="BO133" s="149"/>
      <c r="BP133" s="149"/>
      <c r="BQ133" s="149"/>
      <c r="BR133" s="149"/>
      <c r="BS133" s="149"/>
      <c r="BT133" s="149"/>
      <c r="BU133" s="149"/>
      <c r="BV133" s="149"/>
    </row>
    <row r="134" spans="63:74" x14ac:dyDescent="0.2">
      <c r="BK134" s="149"/>
      <c r="BL134" s="149"/>
      <c r="BM134" s="149"/>
      <c r="BN134" s="149"/>
      <c r="BO134" s="149"/>
      <c r="BP134" s="149"/>
      <c r="BQ134" s="149"/>
      <c r="BR134" s="149"/>
      <c r="BS134" s="149"/>
      <c r="BT134" s="149"/>
      <c r="BU134" s="149"/>
      <c r="BV134" s="149"/>
    </row>
    <row r="135" spans="63:74" x14ac:dyDescent="0.2">
      <c r="BK135" s="149"/>
      <c r="BL135" s="149"/>
      <c r="BM135" s="149"/>
      <c r="BN135" s="149"/>
      <c r="BO135" s="149"/>
      <c r="BP135" s="149"/>
      <c r="BQ135" s="149"/>
      <c r="BR135" s="149"/>
      <c r="BS135" s="149"/>
      <c r="BT135" s="149"/>
      <c r="BU135" s="149"/>
      <c r="BV135" s="149"/>
    </row>
    <row r="136" spans="63:74" x14ac:dyDescent="0.2">
      <c r="BK136" s="149"/>
      <c r="BL136" s="149"/>
      <c r="BM136" s="149"/>
      <c r="BN136" s="149"/>
      <c r="BO136" s="149"/>
      <c r="BP136" s="149"/>
      <c r="BQ136" s="149"/>
      <c r="BR136" s="149"/>
      <c r="BS136" s="149"/>
      <c r="BT136" s="149"/>
      <c r="BU136" s="149"/>
      <c r="BV136" s="149"/>
    </row>
    <row r="137" spans="63:74" x14ac:dyDescent="0.2">
      <c r="BK137" s="149"/>
      <c r="BL137" s="149"/>
      <c r="BM137" s="149"/>
      <c r="BN137" s="149"/>
      <c r="BO137" s="149"/>
      <c r="BP137" s="149"/>
      <c r="BQ137" s="149"/>
      <c r="BR137" s="149"/>
      <c r="BS137" s="149"/>
      <c r="BT137" s="149"/>
      <c r="BU137" s="149"/>
      <c r="BV137" s="149"/>
    </row>
    <row r="138" spans="63:74" x14ac:dyDescent="0.2">
      <c r="BK138" s="149"/>
      <c r="BL138" s="149"/>
      <c r="BM138" s="149"/>
      <c r="BN138" s="149"/>
      <c r="BO138" s="149"/>
      <c r="BP138" s="149"/>
      <c r="BQ138" s="149"/>
      <c r="BR138" s="149"/>
      <c r="BS138" s="149"/>
      <c r="BT138" s="149"/>
      <c r="BU138" s="149"/>
      <c r="BV138" s="149"/>
    </row>
    <row r="139" spans="63:74" x14ac:dyDescent="0.2">
      <c r="BK139" s="149"/>
      <c r="BL139" s="149"/>
      <c r="BM139" s="149"/>
      <c r="BN139" s="149"/>
      <c r="BO139" s="149"/>
      <c r="BP139" s="149"/>
      <c r="BQ139" s="149"/>
      <c r="BR139" s="149"/>
      <c r="BS139" s="149"/>
      <c r="BT139" s="149"/>
      <c r="BU139" s="149"/>
      <c r="BV139" s="149"/>
    </row>
    <row r="140" spans="63:74" x14ac:dyDescent="0.2">
      <c r="BK140" s="149"/>
      <c r="BL140" s="149"/>
      <c r="BM140" s="149"/>
      <c r="BN140" s="149"/>
      <c r="BO140" s="149"/>
      <c r="BP140" s="149"/>
      <c r="BQ140" s="149"/>
      <c r="BR140" s="149"/>
      <c r="BS140" s="149"/>
      <c r="BT140" s="149"/>
      <c r="BU140" s="149"/>
      <c r="BV140" s="149"/>
    </row>
    <row r="141" spans="63:74" x14ac:dyDescent="0.2">
      <c r="BK141" s="149"/>
      <c r="BL141" s="149"/>
      <c r="BM141" s="149"/>
      <c r="BN141" s="149"/>
      <c r="BO141" s="149"/>
      <c r="BP141" s="149"/>
      <c r="BQ141" s="149"/>
      <c r="BR141" s="149"/>
      <c r="BS141" s="149"/>
      <c r="BT141" s="149"/>
      <c r="BU141" s="149"/>
      <c r="BV141" s="149"/>
    </row>
    <row r="142" spans="63:74" x14ac:dyDescent="0.2">
      <c r="BK142" s="149"/>
      <c r="BL142" s="149"/>
      <c r="BM142" s="149"/>
      <c r="BN142" s="149"/>
      <c r="BO142" s="149"/>
      <c r="BP142" s="149"/>
      <c r="BQ142" s="149"/>
      <c r="BR142" s="149"/>
      <c r="BS142" s="149"/>
      <c r="BT142" s="149"/>
      <c r="BU142" s="149"/>
      <c r="BV142" s="149"/>
    </row>
    <row r="143" spans="63:74" x14ac:dyDescent="0.2">
      <c r="BK143" s="149"/>
      <c r="BL143" s="149"/>
      <c r="BM143" s="149"/>
      <c r="BN143" s="149"/>
      <c r="BO143" s="149"/>
      <c r="BP143" s="149"/>
      <c r="BQ143" s="149"/>
      <c r="BR143" s="149"/>
      <c r="BS143" s="149"/>
      <c r="BT143" s="149"/>
      <c r="BU143" s="149"/>
      <c r="BV143" s="149"/>
    </row>
    <row r="144" spans="63:74" x14ac:dyDescent="0.2">
      <c r="BK144" s="149"/>
      <c r="BL144" s="149"/>
      <c r="BM144" s="149"/>
      <c r="BN144" s="149"/>
      <c r="BO144" s="149"/>
      <c r="BP144" s="149"/>
      <c r="BQ144" s="149"/>
      <c r="BR144" s="149"/>
      <c r="BS144" s="149"/>
      <c r="BT144" s="149"/>
      <c r="BU144" s="149"/>
      <c r="BV144" s="149"/>
    </row>
    <row r="145" spans="63:74" x14ac:dyDescent="0.2">
      <c r="BK145" s="149"/>
      <c r="BL145" s="149"/>
      <c r="BM145" s="149"/>
      <c r="BN145" s="149"/>
      <c r="BO145" s="149"/>
      <c r="BP145" s="149"/>
      <c r="BQ145" s="149"/>
      <c r="BR145" s="149"/>
      <c r="BS145" s="149"/>
      <c r="BT145" s="149"/>
      <c r="BU145" s="149"/>
      <c r="BV145" s="149"/>
    </row>
  </sheetData>
  <mergeCells count="19">
    <mergeCell ref="B74:R74"/>
    <mergeCell ref="BK3:BV3"/>
    <mergeCell ref="AY3:BJ3"/>
    <mergeCell ref="AM3:AX3"/>
    <mergeCell ref="B73:Q73"/>
    <mergeCell ref="B72:Q72"/>
    <mergeCell ref="A1:A2"/>
    <mergeCell ref="B68:Q68"/>
    <mergeCell ref="B69:Q69"/>
    <mergeCell ref="B1:AL1"/>
    <mergeCell ref="C3:N3"/>
    <mergeCell ref="O3:Z3"/>
    <mergeCell ref="AA3:AL3"/>
    <mergeCell ref="B82:Q82"/>
    <mergeCell ref="B75:Q75"/>
    <mergeCell ref="B80:Q80"/>
    <mergeCell ref="B78:Q78"/>
    <mergeCell ref="B79:Q79"/>
    <mergeCell ref="B77:Q77"/>
  </mergeCells>
  <phoneticPr fontId="7" type="noConversion"/>
  <hyperlinks>
    <hyperlink ref="A1:A2" location="Contents!A1" display="Table of Contents" xr:uid="{00000000-0004-0000-0800-000000000000}"/>
  </hyperlinks>
  <pageMargins left="0.25" right="0.25" top="0.25" bottom="0.25" header="1" footer="1"/>
  <pageSetup scale="3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pageSetUpPr fitToPage="1"/>
  </sheetPr>
  <dimension ref="A1:FJ174"/>
  <sheetViews>
    <sheetView zoomScaleNormal="100" workbookViewId="0">
      <pane xSplit="2" ySplit="4" topLeftCell="AX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2" style="84" customWidth="1"/>
    <col min="2" max="2" width="50" style="84" customWidth="1"/>
    <col min="3" max="3" width="7.5546875" style="84" customWidth="1"/>
    <col min="4" max="50" width="6.5546875" style="84" customWidth="1"/>
    <col min="51" max="55" width="6.5546875" style="644" customWidth="1"/>
    <col min="56" max="58" width="6.5546875" style="642" customWidth="1"/>
    <col min="59" max="59" width="6.5546875" style="644" customWidth="1"/>
    <col min="60" max="60" width="6.5546875" style="846" customWidth="1"/>
    <col min="61" max="61" width="6.5546875" style="644" customWidth="1"/>
    <col min="62" max="62" width="6.5546875" style="148" customWidth="1"/>
    <col min="63" max="74" width="6.5546875" style="84" customWidth="1"/>
    <col min="75" max="75" width="9.5546875" style="84"/>
    <col min="76" max="77" width="11.5546875" style="84" bestFit="1" customWidth="1"/>
    <col min="78" max="16384" width="9.5546875" style="84"/>
  </cols>
  <sheetData>
    <row r="1" spans="1:166" ht="13.35" customHeight="1" x14ac:dyDescent="0.25">
      <c r="A1" s="987" t="s">
        <v>477</v>
      </c>
      <c r="B1" s="1056" t="s">
        <v>534</v>
      </c>
      <c r="C1" s="1057"/>
      <c r="D1" s="1057"/>
      <c r="E1" s="1057"/>
      <c r="F1" s="1057"/>
      <c r="G1" s="1057"/>
      <c r="H1" s="1057"/>
      <c r="I1" s="1057"/>
      <c r="J1" s="1057"/>
      <c r="K1" s="1057"/>
      <c r="L1" s="1057"/>
      <c r="M1" s="1057"/>
      <c r="N1" s="1057"/>
      <c r="O1" s="1057"/>
      <c r="P1" s="1057"/>
      <c r="Q1" s="1057"/>
      <c r="R1" s="1057"/>
      <c r="S1" s="1057"/>
      <c r="T1" s="1057"/>
      <c r="U1" s="1057"/>
      <c r="V1" s="1057"/>
      <c r="W1" s="1057"/>
      <c r="X1" s="1057"/>
      <c r="Y1" s="1057"/>
      <c r="Z1" s="1057"/>
      <c r="AA1" s="1057"/>
      <c r="AB1" s="1057"/>
      <c r="AC1" s="1057"/>
      <c r="AD1" s="1057"/>
      <c r="AE1" s="1057"/>
      <c r="AF1" s="1057"/>
      <c r="AG1" s="1057"/>
      <c r="AH1" s="1057"/>
      <c r="AI1" s="1057"/>
      <c r="AJ1" s="1057"/>
      <c r="AK1" s="1057"/>
      <c r="AL1" s="1057"/>
    </row>
    <row r="2" spans="1:166"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307"/>
      <c r="AN2" s="307"/>
      <c r="AO2" s="307"/>
      <c r="AP2" s="307"/>
      <c r="AQ2" s="307"/>
      <c r="AR2" s="307"/>
      <c r="AS2" s="307"/>
      <c r="AT2" s="307"/>
      <c r="BW2" s="7"/>
    </row>
    <row r="3" spans="1:166" s="7" customFormat="1" ht="13.2" x14ac:dyDescent="0.25">
      <c r="A3" s="316" t="s">
        <v>759</v>
      </c>
      <c r="B3" s="308"/>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row>
    <row r="4" spans="1:166" s="7" customFormat="1" x14ac:dyDescent="0.2">
      <c r="A4" s="322" t="str">
        <f>TEXT(Dates!$D$2,"dddd, mmmm d, yyyy")</f>
        <v>Thursday, September 3, 2026</v>
      </c>
      <c r="B4" s="3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row>
    <row r="5" spans="1:166" x14ac:dyDescent="0.2">
      <c r="A5" s="269"/>
      <c r="B5" s="85" t="s">
        <v>1116</v>
      </c>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73"/>
      <c r="AO5" s="573"/>
      <c r="AP5" s="573"/>
      <c r="AQ5" s="573"/>
      <c r="AR5" s="573"/>
      <c r="AS5" s="573"/>
      <c r="AT5" s="573"/>
      <c r="AU5" s="573"/>
      <c r="AV5" s="573"/>
      <c r="AW5" s="573"/>
      <c r="AX5" s="573"/>
      <c r="AY5" s="573"/>
      <c r="AZ5" s="645"/>
      <c r="BA5" s="645"/>
      <c r="BB5" s="645"/>
      <c r="BC5" s="645"/>
      <c r="BD5" s="955"/>
      <c r="BE5" s="955"/>
      <c r="BF5" s="955"/>
      <c r="BG5" s="857"/>
      <c r="BH5" s="857"/>
      <c r="BI5" s="857"/>
      <c r="BJ5" s="575"/>
      <c r="BK5" s="575"/>
      <c r="BL5" s="575"/>
      <c r="BM5" s="575"/>
      <c r="BN5" s="575"/>
      <c r="BO5" s="575"/>
      <c r="BP5" s="575"/>
      <c r="BQ5" s="575"/>
      <c r="BR5" s="575"/>
      <c r="BS5" s="575"/>
      <c r="BT5" s="575"/>
      <c r="BU5" s="575"/>
      <c r="BV5" s="575"/>
    </row>
    <row r="6" spans="1:166" s="274" customFormat="1" x14ac:dyDescent="0.2">
      <c r="A6" s="548" t="s">
        <v>1117</v>
      </c>
      <c r="B6" s="560" t="s">
        <v>1118</v>
      </c>
      <c r="C6" s="100">
        <v>5.867877</v>
      </c>
      <c r="D6" s="100">
        <v>5.9469430000000001</v>
      </c>
      <c r="E6" s="100">
        <v>6.5612909999999998</v>
      </c>
      <c r="F6" s="100">
        <v>6.7072250000000002</v>
      </c>
      <c r="G6" s="100">
        <v>6.7886579999999999</v>
      </c>
      <c r="H6" s="100">
        <v>6.8460890000000001</v>
      </c>
      <c r="I6" s="100">
        <v>7.0129770000000002</v>
      </c>
      <c r="J6" s="100">
        <v>6.8380910000000004</v>
      </c>
      <c r="K6" s="100">
        <v>6.7443049999999998</v>
      </c>
      <c r="L6" s="100">
        <v>6.5489170000000003</v>
      </c>
      <c r="M6" s="100">
        <v>6.4530580000000004</v>
      </c>
      <c r="N6" s="100">
        <v>5.9152459999999998</v>
      </c>
      <c r="O6" s="100">
        <v>6.3693999999999997</v>
      </c>
      <c r="P6" s="100">
        <v>6.5037830000000003</v>
      </c>
      <c r="Q6" s="100">
        <v>6.9613259999999997</v>
      </c>
      <c r="R6" s="100">
        <v>7.2295350000000003</v>
      </c>
      <c r="S6" s="100">
        <v>7.2482350000000002</v>
      </c>
      <c r="T6" s="100">
        <v>7.2311019999999999</v>
      </c>
      <c r="U6" s="100">
        <v>7.2910519999999996</v>
      </c>
      <c r="V6" s="100">
        <v>7.4324139999999996</v>
      </c>
      <c r="W6" s="100">
        <v>7.3852010000000003</v>
      </c>
      <c r="X6" s="100">
        <v>7.195379</v>
      </c>
      <c r="Y6" s="100">
        <v>7.0917289999999999</v>
      </c>
      <c r="Z6" s="100">
        <v>6.9698250000000002</v>
      </c>
      <c r="AA6" s="100">
        <v>6.4543429999999997</v>
      </c>
      <c r="AB6" s="100">
        <v>7.0298429999999996</v>
      </c>
      <c r="AC6" s="100">
        <v>7.5672959999999998</v>
      </c>
      <c r="AD6" s="100">
        <v>7.854095</v>
      </c>
      <c r="AE6" s="100">
        <v>7.9508400000000004</v>
      </c>
      <c r="AF6" s="100">
        <v>7.9186379999999996</v>
      </c>
      <c r="AG6" s="100">
        <v>7.7625830000000002</v>
      </c>
      <c r="AH6" s="100">
        <v>7.9082730000000003</v>
      </c>
      <c r="AI6" s="100">
        <v>7.8156270000000001</v>
      </c>
      <c r="AJ6" s="100">
        <v>7.7467379999999997</v>
      </c>
      <c r="AK6" s="100">
        <v>7.6679040000000001</v>
      </c>
      <c r="AL6" s="100">
        <v>7.4912929999999998</v>
      </c>
      <c r="AM6" s="100">
        <v>6.9759060000000002</v>
      </c>
      <c r="AN6" s="100">
        <v>7.3167460000000002</v>
      </c>
      <c r="AO6" s="100">
        <v>7.9289069999999997</v>
      </c>
      <c r="AP6" s="100">
        <v>8.089499</v>
      </c>
      <c r="AQ6" s="100">
        <v>8.2530570000000001</v>
      </c>
      <c r="AR6" s="100">
        <v>8.2843009999999992</v>
      </c>
      <c r="AS6" s="100">
        <v>8.3728920000000002</v>
      </c>
      <c r="AT6" s="100">
        <v>8.4716520000000006</v>
      </c>
      <c r="AU6" s="100">
        <v>8.4631030000000003</v>
      </c>
      <c r="AV6" s="100">
        <v>8.1474299999999999</v>
      </c>
      <c r="AW6" s="100">
        <v>8.1446850000000008</v>
      </c>
      <c r="AX6" s="100">
        <v>7.9195469999999997</v>
      </c>
      <c r="AY6" s="100">
        <v>7.5341610000000001</v>
      </c>
      <c r="AZ6" s="890">
        <v>8.0644659999999995</v>
      </c>
      <c r="BA6" s="890">
        <v>8.4421440000000008</v>
      </c>
      <c r="BB6" s="890">
        <v>8.5957989999999995</v>
      </c>
      <c r="BC6" s="890">
        <v>8.7286940000000008</v>
      </c>
      <c r="BD6" s="890">
        <v>8.6207729999999998</v>
      </c>
      <c r="BE6" s="890">
        <v>8.6116290848000006</v>
      </c>
      <c r="BF6" s="890">
        <v>8.5815052915999992</v>
      </c>
      <c r="BG6" s="559">
        <v>8.4711970000000001</v>
      </c>
      <c r="BH6" s="559">
        <v>8.3352229999999992</v>
      </c>
      <c r="BI6" s="559">
        <v>8.2289089999999998</v>
      </c>
      <c r="BJ6" s="559">
        <v>8.0867749999999994</v>
      </c>
      <c r="BK6" s="559">
        <v>8.0682620000000007</v>
      </c>
      <c r="BL6" s="559">
        <v>8.1668400000000005</v>
      </c>
      <c r="BM6" s="559">
        <v>8.5886680000000002</v>
      </c>
      <c r="BN6" s="559">
        <v>8.8608429999999991</v>
      </c>
      <c r="BO6" s="559">
        <v>8.9827809999999992</v>
      </c>
      <c r="BP6" s="559">
        <v>8.9626540000000006</v>
      </c>
      <c r="BQ6" s="559">
        <v>8.9361440000000005</v>
      </c>
      <c r="BR6" s="559">
        <v>8.9833780000000001</v>
      </c>
      <c r="BS6" s="559">
        <v>8.8259749999999997</v>
      </c>
      <c r="BT6" s="559">
        <v>8.6664899999999996</v>
      </c>
      <c r="BU6" s="559">
        <v>8.5496449999999999</v>
      </c>
      <c r="BV6" s="559">
        <v>8.3962389999999996</v>
      </c>
    </row>
    <row r="7" spans="1:166" s="274" customFormat="1" x14ac:dyDescent="0.2">
      <c r="A7" s="548" t="s">
        <v>238</v>
      </c>
      <c r="B7" s="561" t="s">
        <v>1119</v>
      </c>
      <c r="C7" s="100">
        <v>5.5083549999999999</v>
      </c>
      <c r="D7" s="100">
        <v>5.5139639999999996</v>
      </c>
      <c r="E7" s="100">
        <v>5.9523549999999998</v>
      </c>
      <c r="F7" s="100">
        <v>5.9173</v>
      </c>
      <c r="G7" s="100">
        <v>5.9610000000000003</v>
      </c>
      <c r="H7" s="100">
        <v>6.008267</v>
      </c>
      <c r="I7" s="100">
        <v>6.1885159999999999</v>
      </c>
      <c r="J7" s="100">
        <v>6.0605479999999998</v>
      </c>
      <c r="K7" s="100">
        <v>6.1540670000000004</v>
      </c>
      <c r="L7" s="100">
        <v>6.1677419999999996</v>
      </c>
      <c r="M7" s="100">
        <v>6.1393000000000004</v>
      </c>
      <c r="N7" s="100">
        <v>5.6004519999999998</v>
      </c>
      <c r="O7" s="100">
        <v>6.0409680000000003</v>
      </c>
      <c r="P7" s="100">
        <v>6.1175360000000003</v>
      </c>
      <c r="Q7" s="100">
        <v>6.3514189999999999</v>
      </c>
      <c r="R7" s="100">
        <v>6.4454330000000004</v>
      </c>
      <c r="S7" s="100">
        <v>6.428839</v>
      </c>
      <c r="T7" s="100">
        <v>6.4082999999999997</v>
      </c>
      <c r="U7" s="100">
        <v>6.5056770000000004</v>
      </c>
      <c r="V7" s="100">
        <v>6.6308389999999999</v>
      </c>
      <c r="W7" s="100">
        <v>6.7954330000000001</v>
      </c>
      <c r="X7" s="100">
        <v>6.8048390000000003</v>
      </c>
      <c r="Y7" s="100">
        <v>6.7828330000000001</v>
      </c>
      <c r="Z7" s="100">
        <v>6.6485479999999999</v>
      </c>
      <c r="AA7" s="100">
        <v>6.1396769999999998</v>
      </c>
      <c r="AB7" s="100">
        <v>6.7073450000000001</v>
      </c>
      <c r="AC7" s="100">
        <v>6.9603229999999998</v>
      </c>
      <c r="AD7" s="100">
        <v>7.0796000000000001</v>
      </c>
      <c r="AE7" s="100">
        <v>7.1399679999999996</v>
      </c>
      <c r="AF7" s="100">
        <v>7.1203000000000003</v>
      </c>
      <c r="AG7" s="100">
        <v>7.0094839999999996</v>
      </c>
      <c r="AH7" s="100">
        <v>7.1390969999999996</v>
      </c>
      <c r="AI7" s="100">
        <v>7.2344999999999997</v>
      </c>
      <c r="AJ7" s="100">
        <v>7.3744189999999996</v>
      </c>
      <c r="AK7" s="100">
        <v>7.3837330000000003</v>
      </c>
      <c r="AL7" s="100">
        <v>7.204161</v>
      </c>
      <c r="AM7" s="100">
        <v>6.7095159999999998</v>
      </c>
      <c r="AN7" s="100">
        <v>6.9413210000000003</v>
      </c>
      <c r="AO7" s="100">
        <v>7.3242580000000004</v>
      </c>
      <c r="AP7" s="100">
        <v>7.3574330000000003</v>
      </c>
      <c r="AQ7" s="100">
        <v>7.4719360000000004</v>
      </c>
      <c r="AR7" s="100">
        <v>7.4839330000000004</v>
      </c>
      <c r="AS7" s="100">
        <v>7.576581</v>
      </c>
      <c r="AT7" s="100">
        <v>7.7120649999999999</v>
      </c>
      <c r="AU7" s="100">
        <v>7.8946670000000001</v>
      </c>
      <c r="AV7" s="100">
        <v>7.7984520000000002</v>
      </c>
      <c r="AW7" s="100">
        <v>7.8491</v>
      </c>
      <c r="AX7" s="100">
        <v>7.6001289999999999</v>
      </c>
      <c r="AY7" s="100">
        <v>7.2125159999999999</v>
      </c>
      <c r="AZ7" s="890">
        <v>7.6536790000000003</v>
      </c>
      <c r="BA7" s="890">
        <v>7.8643229999999997</v>
      </c>
      <c r="BB7" s="890">
        <v>7.902533</v>
      </c>
      <c r="BC7" s="890">
        <v>7.9868069999999998</v>
      </c>
      <c r="BD7" s="890">
        <v>7.8851000000000004</v>
      </c>
      <c r="BE7" s="890">
        <v>7.8105807848</v>
      </c>
      <c r="BF7" s="890">
        <v>7.8081841915999997</v>
      </c>
      <c r="BG7" s="559">
        <v>7.934507</v>
      </c>
      <c r="BH7" s="559">
        <v>7.9706060000000001</v>
      </c>
      <c r="BI7" s="559">
        <v>7.9709899999999996</v>
      </c>
      <c r="BJ7" s="559">
        <v>7.8078269999999996</v>
      </c>
      <c r="BK7" s="559">
        <v>7.7688100000000002</v>
      </c>
      <c r="BL7" s="559">
        <v>7.8125239999999998</v>
      </c>
      <c r="BM7" s="559">
        <v>8.0179690000000008</v>
      </c>
      <c r="BN7" s="559">
        <v>8.1443100000000008</v>
      </c>
      <c r="BO7" s="559">
        <v>8.1872039999999995</v>
      </c>
      <c r="BP7" s="559">
        <v>8.1684249999999992</v>
      </c>
      <c r="BQ7" s="559">
        <v>8.1560930000000003</v>
      </c>
      <c r="BR7" s="559">
        <v>8.2342449999999996</v>
      </c>
      <c r="BS7" s="559">
        <v>8.2797429999999999</v>
      </c>
      <c r="BT7" s="559">
        <v>8.2950710000000001</v>
      </c>
      <c r="BU7" s="559">
        <v>8.2878209999999992</v>
      </c>
      <c r="BV7" s="559">
        <v>8.113721</v>
      </c>
    </row>
    <row r="8" spans="1:166" x14ac:dyDescent="0.2">
      <c r="A8" s="270" t="s">
        <v>512</v>
      </c>
      <c r="B8" s="562" t="s">
        <v>1120</v>
      </c>
      <c r="C8" s="429">
        <v>2.256097</v>
      </c>
      <c r="D8" s="429">
        <v>2.2515710000000002</v>
      </c>
      <c r="E8" s="429">
        <v>2.5298069999999999</v>
      </c>
      <c r="F8" s="429">
        <v>2.4696669999999998</v>
      </c>
      <c r="G8" s="429">
        <v>2.4485809999999999</v>
      </c>
      <c r="H8" s="429">
        <v>2.441033</v>
      </c>
      <c r="I8" s="429">
        <v>2.5109360000000001</v>
      </c>
      <c r="J8" s="429">
        <v>2.3745479999999999</v>
      </c>
      <c r="K8" s="429">
        <v>2.387</v>
      </c>
      <c r="L8" s="429">
        <v>2.4591940000000001</v>
      </c>
      <c r="M8" s="429">
        <v>2.5308329999999999</v>
      </c>
      <c r="N8" s="429">
        <v>2.198645</v>
      </c>
      <c r="O8" s="429">
        <v>2.4480970000000002</v>
      </c>
      <c r="P8" s="429">
        <v>2.5409290000000002</v>
      </c>
      <c r="Q8" s="429">
        <v>2.6789679999999998</v>
      </c>
      <c r="R8" s="429">
        <v>2.6986669999999999</v>
      </c>
      <c r="S8" s="429">
        <v>2.6495479999999998</v>
      </c>
      <c r="T8" s="429">
        <v>2.5817999999999999</v>
      </c>
      <c r="U8" s="429">
        <v>2.5965479999999999</v>
      </c>
      <c r="V8" s="429">
        <v>2.6425480000000001</v>
      </c>
      <c r="W8" s="429">
        <v>2.7669329999999999</v>
      </c>
      <c r="X8" s="429">
        <v>2.8027739999999999</v>
      </c>
      <c r="Y8" s="429">
        <v>2.7574000000000001</v>
      </c>
      <c r="Z8" s="429">
        <v>2.6545160000000001</v>
      </c>
      <c r="AA8" s="429">
        <v>2.3898069999999998</v>
      </c>
      <c r="AB8" s="429">
        <v>2.6868620000000001</v>
      </c>
      <c r="AC8" s="429">
        <v>2.8931610000000001</v>
      </c>
      <c r="AD8" s="429">
        <v>2.9713669999999999</v>
      </c>
      <c r="AE8" s="429">
        <v>2.9750649999999998</v>
      </c>
      <c r="AF8" s="429">
        <v>2.900833</v>
      </c>
      <c r="AG8" s="429">
        <v>2.7694839999999998</v>
      </c>
      <c r="AH8" s="429">
        <v>2.7995480000000001</v>
      </c>
      <c r="AI8" s="429">
        <v>2.9447000000000001</v>
      </c>
      <c r="AJ8" s="429">
        <v>3.032581</v>
      </c>
      <c r="AK8" s="429">
        <v>3.09</v>
      </c>
      <c r="AL8" s="429">
        <v>2.9617420000000001</v>
      </c>
      <c r="AM8" s="429">
        <v>2.6888709999999998</v>
      </c>
      <c r="AN8" s="429">
        <v>2.817536</v>
      </c>
      <c r="AO8" s="429">
        <v>3.0921609999999999</v>
      </c>
      <c r="AP8" s="429">
        <v>3.0697000000000001</v>
      </c>
      <c r="AQ8" s="429">
        <v>3.127065</v>
      </c>
      <c r="AR8" s="429">
        <v>3.076333</v>
      </c>
      <c r="AS8" s="429">
        <v>3.0878389999999998</v>
      </c>
      <c r="AT8" s="429">
        <v>3.1579030000000001</v>
      </c>
      <c r="AU8" s="429">
        <v>3.312567</v>
      </c>
      <c r="AV8" s="429">
        <v>3.2943549999999999</v>
      </c>
      <c r="AW8" s="429">
        <v>3.3285999999999998</v>
      </c>
      <c r="AX8" s="429">
        <v>3.13971</v>
      </c>
      <c r="AY8" s="429">
        <v>2.9732259999999999</v>
      </c>
      <c r="AZ8" s="871">
        <v>3.2008209999999999</v>
      </c>
      <c r="BA8" s="871">
        <v>3.3528709999999999</v>
      </c>
      <c r="BB8" s="871">
        <v>3.3918330000000001</v>
      </c>
      <c r="BC8" s="871">
        <v>3.437484</v>
      </c>
      <c r="BD8" s="871">
        <v>3.3121670000000001</v>
      </c>
      <c r="BE8" s="871">
        <v>3.2274249823000001</v>
      </c>
      <c r="BF8" s="871">
        <v>3.3169604325000002</v>
      </c>
      <c r="BG8" s="352">
        <v>3.3696990000000002</v>
      </c>
      <c r="BH8" s="352">
        <v>3.4113150000000001</v>
      </c>
      <c r="BI8" s="352">
        <v>3.423791</v>
      </c>
      <c r="BJ8" s="352">
        <v>3.2787809999999999</v>
      </c>
      <c r="BK8" s="352">
        <v>3.3106490000000002</v>
      </c>
      <c r="BL8" s="352">
        <v>3.3583720000000001</v>
      </c>
      <c r="BM8" s="352">
        <v>3.4465490000000001</v>
      </c>
      <c r="BN8" s="352">
        <v>3.5141770000000001</v>
      </c>
      <c r="BO8" s="352">
        <v>3.5142129999999998</v>
      </c>
      <c r="BP8" s="352">
        <v>3.460826</v>
      </c>
      <c r="BQ8" s="352">
        <v>3.4171420000000001</v>
      </c>
      <c r="BR8" s="352">
        <v>3.4611010000000002</v>
      </c>
      <c r="BS8" s="352">
        <v>3.4926810000000001</v>
      </c>
      <c r="BT8" s="352">
        <v>3.506697</v>
      </c>
      <c r="BU8" s="352">
        <v>3.5037199999999999</v>
      </c>
      <c r="BV8" s="352">
        <v>3.3437610000000002</v>
      </c>
    </row>
    <row r="9" spans="1:166" x14ac:dyDescent="0.2">
      <c r="A9" s="270" t="s">
        <v>513</v>
      </c>
      <c r="B9" s="562" t="s">
        <v>922</v>
      </c>
      <c r="C9" s="429">
        <v>1.754</v>
      </c>
      <c r="D9" s="429">
        <v>1.764643</v>
      </c>
      <c r="E9" s="429">
        <v>1.8433870000000001</v>
      </c>
      <c r="F9" s="429">
        <v>1.8437330000000001</v>
      </c>
      <c r="G9" s="429">
        <v>1.855129</v>
      </c>
      <c r="H9" s="429">
        <v>1.869167</v>
      </c>
      <c r="I9" s="429">
        <v>1.9100649999999999</v>
      </c>
      <c r="J9" s="429">
        <v>1.922839</v>
      </c>
      <c r="K9" s="429">
        <v>1.9772670000000001</v>
      </c>
      <c r="L9" s="429">
        <v>1.9576769999999999</v>
      </c>
      <c r="M9" s="429">
        <v>1.9283999999999999</v>
      </c>
      <c r="N9" s="429">
        <v>1.8187420000000001</v>
      </c>
      <c r="O9" s="429">
        <v>1.9130320000000001</v>
      </c>
      <c r="P9" s="429">
        <v>1.914679</v>
      </c>
      <c r="Q9" s="429">
        <v>1.9622900000000001</v>
      </c>
      <c r="R9" s="429">
        <v>1.987933</v>
      </c>
      <c r="S9" s="429">
        <v>1.98529</v>
      </c>
      <c r="T9" s="429">
        <v>1.9970000000000001</v>
      </c>
      <c r="U9" s="429">
        <v>2.0285160000000002</v>
      </c>
      <c r="V9" s="429">
        <v>2.055968</v>
      </c>
      <c r="W9" s="429">
        <v>2.0790999999999999</v>
      </c>
      <c r="X9" s="429">
        <v>2.0937739999999998</v>
      </c>
      <c r="Y9" s="429">
        <v>2.121267</v>
      </c>
      <c r="Z9" s="429">
        <v>2.1078389999999998</v>
      </c>
      <c r="AA9" s="429">
        <v>1.9858070000000001</v>
      </c>
      <c r="AB9" s="429">
        <v>2.123586</v>
      </c>
      <c r="AC9" s="429">
        <v>2.1480320000000002</v>
      </c>
      <c r="AD9" s="429">
        <v>2.1568329999999998</v>
      </c>
      <c r="AE9" s="429">
        <v>2.1678389999999998</v>
      </c>
      <c r="AF9" s="429">
        <v>2.181467</v>
      </c>
      <c r="AG9" s="429">
        <v>2.183484</v>
      </c>
      <c r="AH9" s="429">
        <v>2.233419</v>
      </c>
      <c r="AI9" s="429">
        <v>2.221867</v>
      </c>
      <c r="AJ9" s="429">
        <v>2.264097</v>
      </c>
      <c r="AK9" s="429">
        <v>2.2640669999999998</v>
      </c>
      <c r="AL9" s="429">
        <v>2.2452260000000002</v>
      </c>
      <c r="AM9" s="429">
        <v>2.1459999999999999</v>
      </c>
      <c r="AN9" s="429">
        <v>2.1912859999999998</v>
      </c>
      <c r="AO9" s="429">
        <v>2.2404190000000002</v>
      </c>
      <c r="AP9" s="429">
        <v>2.2494000000000001</v>
      </c>
      <c r="AQ9" s="429">
        <v>2.2748390000000001</v>
      </c>
      <c r="AR9" s="429">
        <v>2.2936000000000001</v>
      </c>
      <c r="AS9" s="429">
        <v>2.331226</v>
      </c>
      <c r="AT9" s="429">
        <v>2.3573550000000001</v>
      </c>
      <c r="AU9" s="429">
        <v>2.3841000000000001</v>
      </c>
      <c r="AV9" s="429">
        <v>2.357129</v>
      </c>
      <c r="AW9" s="429">
        <v>2.3826000000000001</v>
      </c>
      <c r="AX9" s="429">
        <v>2.358419</v>
      </c>
      <c r="AY9" s="429">
        <v>2.2536450000000001</v>
      </c>
      <c r="AZ9" s="871">
        <v>2.356214</v>
      </c>
      <c r="BA9" s="871">
        <v>2.3765160000000001</v>
      </c>
      <c r="BB9" s="871">
        <v>2.3680669999999999</v>
      </c>
      <c r="BC9" s="871">
        <v>2.3800319999999999</v>
      </c>
      <c r="BD9" s="871">
        <v>2.3761329999999998</v>
      </c>
      <c r="BE9" s="871">
        <v>2.4250396004999999</v>
      </c>
      <c r="BF9" s="871">
        <v>2.3841771388000002</v>
      </c>
      <c r="BG9" s="352">
        <v>2.4357489999999999</v>
      </c>
      <c r="BH9" s="352">
        <v>2.4473449999999999</v>
      </c>
      <c r="BI9" s="352">
        <v>2.4513069999999999</v>
      </c>
      <c r="BJ9" s="352">
        <v>2.4517479999999998</v>
      </c>
      <c r="BK9" s="352">
        <v>2.4237280000000001</v>
      </c>
      <c r="BL9" s="352">
        <v>2.4093089999999999</v>
      </c>
      <c r="BM9" s="352">
        <v>2.4898389999999999</v>
      </c>
      <c r="BN9" s="352">
        <v>2.5148510000000002</v>
      </c>
      <c r="BO9" s="352">
        <v>2.52224</v>
      </c>
      <c r="BP9" s="352">
        <v>2.532041</v>
      </c>
      <c r="BQ9" s="352">
        <v>2.542945</v>
      </c>
      <c r="BR9" s="352">
        <v>2.5633880000000002</v>
      </c>
      <c r="BS9" s="352">
        <v>2.5744769999999999</v>
      </c>
      <c r="BT9" s="352">
        <v>2.5949499999999999</v>
      </c>
      <c r="BU9" s="352">
        <v>2.6036959999999998</v>
      </c>
      <c r="BV9" s="352">
        <v>2.6121989999999999</v>
      </c>
    </row>
    <row r="10" spans="1:166" x14ac:dyDescent="0.2">
      <c r="A10" s="270" t="s">
        <v>514</v>
      </c>
      <c r="B10" s="562" t="s">
        <v>1121</v>
      </c>
      <c r="C10" s="429">
        <v>0.91725800000000002</v>
      </c>
      <c r="D10" s="429">
        <v>0.91985700000000004</v>
      </c>
      <c r="E10" s="429">
        <v>0.96412900000000001</v>
      </c>
      <c r="F10" s="429">
        <v>0.97360000000000002</v>
      </c>
      <c r="G10" s="429">
        <v>0.98699999999999999</v>
      </c>
      <c r="H10" s="429">
        <v>0.99776699999999996</v>
      </c>
      <c r="I10" s="429">
        <v>1.026386</v>
      </c>
      <c r="J10" s="429">
        <v>1.022645</v>
      </c>
      <c r="K10" s="429">
        <v>1.0415000000000001</v>
      </c>
      <c r="L10" s="429">
        <v>1.036645</v>
      </c>
      <c r="M10" s="429">
        <v>1.0089999999999999</v>
      </c>
      <c r="N10" s="429">
        <v>0.95542000000000005</v>
      </c>
      <c r="O10" s="429">
        <v>1.001323</v>
      </c>
      <c r="P10" s="429">
        <v>0.994892</v>
      </c>
      <c r="Q10" s="429">
        <v>1.0201929999999999</v>
      </c>
      <c r="R10" s="429">
        <v>1.0412330000000001</v>
      </c>
      <c r="S10" s="429">
        <v>1.048065</v>
      </c>
      <c r="T10" s="429">
        <v>1.054033</v>
      </c>
      <c r="U10" s="429">
        <v>1.0756129999999999</v>
      </c>
      <c r="V10" s="429">
        <v>1.092258</v>
      </c>
      <c r="W10" s="429">
        <v>1.109567</v>
      </c>
      <c r="X10" s="429">
        <v>1.099807</v>
      </c>
      <c r="Y10" s="429">
        <v>1.1067659999999999</v>
      </c>
      <c r="Z10" s="429">
        <v>1.1038380000000001</v>
      </c>
      <c r="AA10" s="429">
        <v>1.0332889999999999</v>
      </c>
      <c r="AB10" s="429">
        <v>1.102587</v>
      </c>
      <c r="AC10" s="429">
        <v>1.115194</v>
      </c>
      <c r="AD10" s="429">
        <v>1.1244670000000001</v>
      </c>
      <c r="AE10" s="429">
        <v>1.1406769999999999</v>
      </c>
      <c r="AF10" s="429">
        <v>1.1489</v>
      </c>
      <c r="AG10" s="429">
        <v>1.157613</v>
      </c>
      <c r="AH10" s="429">
        <v>1.1812910000000001</v>
      </c>
      <c r="AI10" s="429">
        <v>1.1722330000000001</v>
      </c>
      <c r="AJ10" s="429">
        <v>1.1867730000000001</v>
      </c>
      <c r="AK10" s="429">
        <v>1.176166</v>
      </c>
      <c r="AL10" s="429">
        <v>1.1632899999999999</v>
      </c>
      <c r="AM10" s="429">
        <v>1.103097</v>
      </c>
      <c r="AN10" s="429">
        <v>1.1309990000000001</v>
      </c>
      <c r="AO10" s="429">
        <v>1.1580969999999999</v>
      </c>
      <c r="AP10" s="429">
        <v>1.172666</v>
      </c>
      <c r="AQ10" s="429">
        <v>1.189484</v>
      </c>
      <c r="AR10" s="429">
        <v>1.201133</v>
      </c>
      <c r="AS10" s="429">
        <v>1.2238709999999999</v>
      </c>
      <c r="AT10" s="429">
        <v>1.2376130000000001</v>
      </c>
      <c r="AU10" s="429">
        <v>1.2484329999999999</v>
      </c>
      <c r="AV10" s="429">
        <v>1.230645</v>
      </c>
      <c r="AW10" s="429">
        <v>1.2329000000000001</v>
      </c>
      <c r="AX10" s="429">
        <v>1.222774</v>
      </c>
      <c r="AY10" s="429">
        <v>1.1611610000000001</v>
      </c>
      <c r="AZ10" s="871">
        <v>1.2198580000000001</v>
      </c>
      <c r="BA10" s="871">
        <v>1.23342</v>
      </c>
      <c r="BB10" s="871">
        <v>1.2301</v>
      </c>
      <c r="BC10" s="871">
        <v>1.2372909999999999</v>
      </c>
      <c r="BD10" s="871">
        <v>1.2412000000000001</v>
      </c>
      <c r="BE10" s="871">
        <v>1.2305842794999999</v>
      </c>
      <c r="BF10" s="871">
        <v>1.2449912218999999</v>
      </c>
      <c r="BG10" s="352">
        <v>1.259266</v>
      </c>
      <c r="BH10" s="352">
        <v>1.2627109999999999</v>
      </c>
      <c r="BI10" s="352">
        <v>1.2664979999999999</v>
      </c>
      <c r="BJ10" s="352">
        <v>1.27016</v>
      </c>
      <c r="BK10" s="352">
        <v>1.238386</v>
      </c>
      <c r="BL10" s="352">
        <v>1.2384790000000001</v>
      </c>
      <c r="BM10" s="352">
        <v>1.2624569999999999</v>
      </c>
      <c r="BN10" s="352">
        <v>1.277002</v>
      </c>
      <c r="BO10" s="352">
        <v>1.290767</v>
      </c>
      <c r="BP10" s="352">
        <v>1.296144</v>
      </c>
      <c r="BQ10" s="352">
        <v>1.3032790000000001</v>
      </c>
      <c r="BR10" s="352">
        <v>1.3092539999999999</v>
      </c>
      <c r="BS10" s="352">
        <v>1.3174349999999999</v>
      </c>
      <c r="BT10" s="352">
        <v>1.317267</v>
      </c>
      <c r="BU10" s="352">
        <v>1.3232159999999999</v>
      </c>
      <c r="BV10" s="352">
        <v>1.323788</v>
      </c>
    </row>
    <row r="11" spans="1:166" x14ac:dyDescent="0.2">
      <c r="A11" s="270" t="s">
        <v>515</v>
      </c>
      <c r="B11" s="562" t="s">
        <v>1122</v>
      </c>
      <c r="C11" s="429">
        <v>0.58099999999999996</v>
      </c>
      <c r="D11" s="429">
        <v>0.57789299999999999</v>
      </c>
      <c r="E11" s="429">
        <v>0.61503200000000002</v>
      </c>
      <c r="F11" s="429">
        <v>0.63029999999999997</v>
      </c>
      <c r="G11" s="429">
        <v>0.67029000000000005</v>
      </c>
      <c r="H11" s="429">
        <v>0.70030000000000003</v>
      </c>
      <c r="I11" s="429">
        <v>0.74112900000000004</v>
      </c>
      <c r="J11" s="429">
        <v>0.74051599999999995</v>
      </c>
      <c r="K11" s="429">
        <v>0.74829999999999997</v>
      </c>
      <c r="L11" s="429">
        <v>0.71422600000000003</v>
      </c>
      <c r="M11" s="429">
        <v>0.67106699999999997</v>
      </c>
      <c r="N11" s="429">
        <v>0.62764500000000001</v>
      </c>
      <c r="O11" s="429">
        <v>0.67851600000000001</v>
      </c>
      <c r="P11" s="429">
        <v>0.66703599999999996</v>
      </c>
      <c r="Q11" s="429">
        <v>0.68996800000000003</v>
      </c>
      <c r="R11" s="429">
        <v>0.71760000000000002</v>
      </c>
      <c r="S11" s="429">
        <v>0.74593600000000004</v>
      </c>
      <c r="T11" s="429">
        <v>0.77546700000000002</v>
      </c>
      <c r="U11" s="429">
        <v>0.80500000000000005</v>
      </c>
      <c r="V11" s="429">
        <v>0.84006499999999995</v>
      </c>
      <c r="W11" s="429">
        <v>0.83983300000000005</v>
      </c>
      <c r="X11" s="429">
        <v>0.80848399999999998</v>
      </c>
      <c r="Y11" s="429">
        <v>0.7974</v>
      </c>
      <c r="Z11" s="429">
        <v>0.78235500000000002</v>
      </c>
      <c r="AA11" s="429">
        <v>0.73077400000000003</v>
      </c>
      <c r="AB11" s="429">
        <v>0.79430999999999996</v>
      </c>
      <c r="AC11" s="429">
        <v>0.80393599999999998</v>
      </c>
      <c r="AD11" s="429">
        <v>0.82693300000000003</v>
      </c>
      <c r="AE11" s="429">
        <v>0.85638700000000001</v>
      </c>
      <c r="AF11" s="429">
        <v>0.8891</v>
      </c>
      <c r="AG11" s="429">
        <v>0.89890300000000001</v>
      </c>
      <c r="AH11" s="429">
        <v>0.92483899999999997</v>
      </c>
      <c r="AI11" s="429">
        <v>0.89570000000000005</v>
      </c>
      <c r="AJ11" s="429">
        <v>0.89096799999999998</v>
      </c>
      <c r="AK11" s="429">
        <v>0.85350000000000004</v>
      </c>
      <c r="AL11" s="429">
        <v>0.83390299999999995</v>
      </c>
      <c r="AM11" s="429">
        <v>0.77154800000000001</v>
      </c>
      <c r="AN11" s="429">
        <v>0.80149999999999999</v>
      </c>
      <c r="AO11" s="429">
        <v>0.83358100000000002</v>
      </c>
      <c r="AP11" s="429">
        <v>0.86566699999999996</v>
      </c>
      <c r="AQ11" s="429">
        <v>0.880548</v>
      </c>
      <c r="AR11" s="429">
        <v>0.91286699999999998</v>
      </c>
      <c r="AS11" s="429">
        <v>0.93364499999999995</v>
      </c>
      <c r="AT11" s="429">
        <v>0.95919399999999999</v>
      </c>
      <c r="AU11" s="429">
        <v>0.94956700000000005</v>
      </c>
      <c r="AV11" s="429">
        <v>0.916323</v>
      </c>
      <c r="AW11" s="429">
        <v>0.90500000000000003</v>
      </c>
      <c r="AX11" s="429">
        <v>0.87922599999999995</v>
      </c>
      <c r="AY11" s="429">
        <v>0.82448399999999999</v>
      </c>
      <c r="AZ11" s="871">
        <v>0.87678599999999995</v>
      </c>
      <c r="BA11" s="871">
        <v>0.90151599999999998</v>
      </c>
      <c r="BB11" s="871">
        <v>0.91253300000000004</v>
      </c>
      <c r="BC11" s="871">
        <v>0.93200000000000005</v>
      </c>
      <c r="BD11" s="871">
        <v>0.9556</v>
      </c>
      <c r="BE11" s="871">
        <v>0.92753192256000006</v>
      </c>
      <c r="BF11" s="871">
        <v>0.86205539837</v>
      </c>
      <c r="BG11" s="352">
        <v>0.86979359999999994</v>
      </c>
      <c r="BH11" s="352">
        <v>0.84923479999999996</v>
      </c>
      <c r="BI11" s="352">
        <v>0.8293933</v>
      </c>
      <c r="BJ11" s="352">
        <v>0.80713699999999999</v>
      </c>
      <c r="BK11" s="352">
        <v>0.79604660000000005</v>
      </c>
      <c r="BL11" s="352">
        <v>0.80636319999999995</v>
      </c>
      <c r="BM11" s="352">
        <v>0.81912490000000004</v>
      </c>
      <c r="BN11" s="352">
        <v>0.83827910000000005</v>
      </c>
      <c r="BO11" s="352">
        <v>0.85998410000000003</v>
      </c>
      <c r="BP11" s="352">
        <v>0.87941440000000004</v>
      </c>
      <c r="BQ11" s="352">
        <v>0.8927271</v>
      </c>
      <c r="BR11" s="352">
        <v>0.90050079999999999</v>
      </c>
      <c r="BS11" s="352">
        <v>0.89515040000000001</v>
      </c>
      <c r="BT11" s="352">
        <v>0.87615699999999996</v>
      </c>
      <c r="BU11" s="352">
        <v>0.85718910000000004</v>
      </c>
      <c r="BV11" s="352">
        <v>0.83397339999999998</v>
      </c>
    </row>
    <row r="12" spans="1:166" s="274" customFormat="1" x14ac:dyDescent="0.2">
      <c r="A12" s="548" t="s">
        <v>532</v>
      </c>
      <c r="B12" s="561" t="s">
        <v>1123</v>
      </c>
      <c r="C12" s="100">
        <v>0.38187100000000002</v>
      </c>
      <c r="D12" s="100">
        <v>0.45410699999999998</v>
      </c>
      <c r="E12" s="100">
        <v>0.63132299999999997</v>
      </c>
      <c r="F12" s="100">
        <v>0.81006699999999998</v>
      </c>
      <c r="G12" s="100">
        <v>0.84948400000000002</v>
      </c>
      <c r="H12" s="100">
        <v>0.86146699999999998</v>
      </c>
      <c r="I12" s="100">
        <v>0.84690299999999996</v>
      </c>
      <c r="J12" s="100">
        <v>0.80006500000000003</v>
      </c>
      <c r="K12" s="100">
        <v>0.61103300000000005</v>
      </c>
      <c r="L12" s="100">
        <v>0.40428999999999998</v>
      </c>
      <c r="M12" s="100">
        <v>0.33843299999999998</v>
      </c>
      <c r="N12" s="100">
        <v>0.33712900000000001</v>
      </c>
      <c r="O12" s="100">
        <v>0.35154800000000003</v>
      </c>
      <c r="P12" s="100">
        <v>0.40953600000000001</v>
      </c>
      <c r="Q12" s="100">
        <v>0.63306499999999999</v>
      </c>
      <c r="R12" s="100">
        <v>0.80659999999999998</v>
      </c>
      <c r="S12" s="100">
        <v>0.843032</v>
      </c>
      <c r="T12" s="100">
        <v>0.84703300000000004</v>
      </c>
      <c r="U12" s="100">
        <v>0.80932300000000001</v>
      </c>
      <c r="V12" s="100">
        <v>0.82580699999999996</v>
      </c>
      <c r="W12" s="100">
        <v>0.61286700000000005</v>
      </c>
      <c r="X12" s="100">
        <v>0.414742</v>
      </c>
      <c r="Y12" s="100">
        <v>0.33316699999999999</v>
      </c>
      <c r="Z12" s="100">
        <v>0.34525800000000001</v>
      </c>
      <c r="AA12" s="100">
        <v>0.337258</v>
      </c>
      <c r="AB12" s="100">
        <v>0.34672399999999998</v>
      </c>
      <c r="AC12" s="100">
        <v>0.62938700000000003</v>
      </c>
      <c r="AD12" s="100">
        <v>0.79643299999999995</v>
      </c>
      <c r="AE12" s="100">
        <v>0.83364499999999997</v>
      </c>
      <c r="AF12" s="100">
        <v>0.82150000000000001</v>
      </c>
      <c r="AG12" s="100">
        <v>0.77729000000000004</v>
      </c>
      <c r="AH12" s="100">
        <v>0.793323</v>
      </c>
      <c r="AI12" s="100">
        <v>0.60389999999999999</v>
      </c>
      <c r="AJ12" s="100">
        <v>0.39564500000000002</v>
      </c>
      <c r="AK12" s="100">
        <v>0.30763299999999999</v>
      </c>
      <c r="AL12" s="100">
        <v>0.31032300000000002</v>
      </c>
      <c r="AM12" s="100">
        <v>0.29048400000000002</v>
      </c>
      <c r="AN12" s="100">
        <v>0.39821400000000001</v>
      </c>
      <c r="AO12" s="100">
        <v>0.62716099999999997</v>
      </c>
      <c r="AP12" s="100">
        <v>0.755</v>
      </c>
      <c r="AQ12" s="100">
        <v>0.80474199999999996</v>
      </c>
      <c r="AR12" s="100">
        <v>0.82476700000000003</v>
      </c>
      <c r="AS12" s="100">
        <v>0.82080699999999995</v>
      </c>
      <c r="AT12" s="100">
        <v>0.78374200000000005</v>
      </c>
      <c r="AU12" s="100">
        <v>0.59253299999999998</v>
      </c>
      <c r="AV12" s="100">
        <v>0.37438700000000003</v>
      </c>
      <c r="AW12" s="100">
        <v>0.31966699999999998</v>
      </c>
      <c r="AX12" s="100">
        <v>0.34487099999999998</v>
      </c>
      <c r="AY12" s="100">
        <v>0.346161</v>
      </c>
      <c r="AZ12" s="890">
        <v>0.43589299999999997</v>
      </c>
      <c r="BA12" s="890">
        <v>0.60199999999999998</v>
      </c>
      <c r="BB12" s="890">
        <v>0.71643299999999999</v>
      </c>
      <c r="BC12" s="890">
        <v>0.76593599999999995</v>
      </c>
      <c r="BD12" s="890">
        <v>0.76070000000000004</v>
      </c>
      <c r="BE12" s="890">
        <v>0.80104830000000005</v>
      </c>
      <c r="BF12" s="890">
        <v>0.77332109999999998</v>
      </c>
      <c r="BG12" s="559">
        <v>0.55818469999999998</v>
      </c>
      <c r="BH12" s="559">
        <v>0.38636740000000003</v>
      </c>
      <c r="BI12" s="559">
        <v>0.28051779999999998</v>
      </c>
      <c r="BJ12" s="559">
        <v>0.30151549999999999</v>
      </c>
      <c r="BK12" s="559">
        <v>0.3221598</v>
      </c>
      <c r="BL12" s="559">
        <v>0.37601099999999998</v>
      </c>
      <c r="BM12" s="559">
        <v>0.59257769999999999</v>
      </c>
      <c r="BN12" s="559">
        <v>0.73811700000000002</v>
      </c>
      <c r="BO12" s="559">
        <v>0.81755929999999999</v>
      </c>
      <c r="BP12" s="559">
        <v>0.81672140000000004</v>
      </c>
      <c r="BQ12" s="559">
        <v>0.80257639999999997</v>
      </c>
      <c r="BR12" s="559">
        <v>0.77185959999999998</v>
      </c>
      <c r="BS12" s="559">
        <v>0.56840100000000005</v>
      </c>
      <c r="BT12" s="559">
        <v>0.3939568</v>
      </c>
      <c r="BU12" s="559">
        <v>0.28504620000000003</v>
      </c>
      <c r="BV12" s="559">
        <v>0.3055908</v>
      </c>
    </row>
    <row r="13" spans="1:166" x14ac:dyDescent="0.2">
      <c r="A13" s="270" t="s">
        <v>516</v>
      </c>
      <c r="B13" s="562" t="s">
        <v>1124</v>
      </c>
      <c r="C13" s="429">
        <v>9.6450000000000008E-3</v>
      </c>
      <c r="D13" s="429">
        <v>7.1780000000000004E-3</v>
      </c>
      <c r="E13" s="429">
        <v>5.581E-3</v>
      </c>
      <c r="F13" s="429">
        <v>6.3660000000000001E-3</v>
      </c>
      <c r="G13" s="429">
        <v>6.2249999999999996E-3</v>
      </c>
      <c r="H13" s="429">
        <v>7.9330000000000008E-3</v>
      </c>
      <c r="I13" s="429">
        <v>9.0650000000000001E-3</v>
      </c>
      <c r="J13" s="429">
        <v>7.2259999999999998E-3</v>
      </c>
      <c r="K13" s="429">
        <v>6.3E-3</v>
      </c>
      <c r="L13" s="429">
        <v>5.7419999999999997E-3</v>
      </c>
      <c r="M13" s="429">
        <v>6.4330000000000003E-3</v>
      </c>
      <c r="N13" s="429">
        <v>6.5160000000000001E-3</v>
      </c>
      <c r="O13" s="429">
        <v>3.8709999999999999E-3</v>
      </c>
      <c r="P13" s="429">
        <v>4.5360000000000001E-3</v>
      </c>
      <c r="Q13" s="429">
        <v>8.5800000000000008E-3</v>
      </c>
      <c r="R13" s="429">
        <v>5.3330000000000001E-3</v>
      </c>
      <c r="S13" s="429">
        <v>4.0000000000000001E-3</v>
      </c>
      <c r="T13" s="429">
        <v>4.8999999999999998E-3</v>
      </c>
      <c r="U13" s="429">
        <v>7.6769999999999998E-3</v>
      </c>
      <c r="V13" s="429">
        <v>6.3229999999999996E-3</v>
      </c>
      <c r="W13" s="429">
        <v>6.1000000000000004E-3</v>
      </c>
      <c r="X13" s="429">
        <v>1.9741999999999999E-2</v>
      </c>
      <c r="Y13" s="429">
        <v>1.8367000000000001E-2</v>
      </c>
      <c r="Z13" s="429">
        <v>1.6677000000000001E-2</v>
      </c>
      <c r="AA13" s="429">
        <v>1.6903999999999999E-2</v>
      </c>
      <c r="AB13" s="429">
        <v>-4.6550000000000003E-3</v>
      </c>
      <c r="AC13" s="429">
        <v>-7.6769999999999998E-3</v>
      </c>
      <c r="AD13" s="429">
        <v>-4.8329999999999996E-3</v>
      </c>
      <c r="AE13" s="429">
        <v>-1.0966999999999999E-2</v>
      </c>
      <c r="AF13" s="429">
        <v>-1.7267000000000001E-2</v>
      </c>
      <c r="AG13" s="429">
        <v>-1.3967E-2</v>
      </c>
      <c r="AH13" s="429">
        <v>-1.3644999999999999E-2</v>
      </c>
      <c r="AI13" s="429">
        <v>-1.52E-2</v>
      </c>
      <c r="AJ13" s="429">
        <v>-6.2899999999999996E-3</v>
      </c>
      <c r="AK13" s="429">
        <v>-4.4999999999999997E-3</v>
      </c>
      <c r="AL13" s="429">
        <v>-0.01</v>
      </c>
      <c r="AM13" s="429">
        <v>-2.1291000000000001E-2</v>
      </c>
      <c r="AN13" s="429">
        <v>-2.2643E-2</v>
      </c>
      <c r="AO13" s="429">
        <v>-1.4871000000000001E-2</v>
      </c>
      <c r="AP13" s="429">
        <v>-1.7433000000000001E-2</v>
      </c>
      <c r="AQ13" s="429">
        <v>-1.8870999999999999E-2</v>
      </c>
      <c r="AR13" s="429">
        <v>-1.5900000000000001E-2</v>
      </c>
      <c r="AS13" s="429">
        <v>-1.9096999999999999E-2</v>
      </c>
      <c r="AT13" s="429">
        <v>-1.5161000000000001E-2</v>
      </c>
      <c r="AU13" s="429">
        <v>-1.5733E-2</v>
      </c>
      <c r="AV13" s="429">
        <v>-1.6968E-2</v>
      </c>
      <c r="AW13" s="429">
        <v>-1.7399999999999999E-2</v>
      </c>
      <c r="AX13" s="429">
        <v>-1.5613E-2</v>
      </c>
      <c r="AY13" s="429">
        <v>-1.7225000000000001E-2</v>
      </c>
      <c r="AZ13" s="871">
        <v>-1.0715000000000001E-2</v>
      </c>
      <c r="BA13" s="871">
        <v>-2.2644999999999998E-2</v>
      </c>
      <c r="BB13" s="871">
        <v>-2.4E-2</v>
      </c>
      <c r="BC13" s="871">
        <v>-2.4291E-2</v>
      </c>
      <c r="BD13" s="871">
        <v>-2.3199999999999998E-2</v>
      </c>
      <c r="BE13" s="871">
        <v>-1.5819699999999999E-2</v>
      </c>
      <c r="BF13" s="871">
        <v>-1.5450800000000001E-2</v>
      </c>
      <c r="BG13" s="352">
        <v>-1.6498499999999999E-2</v>
      </c>
      <c r="BH13" s="352">
        <v>-1.4775E-2</v>
      </c>
      <c r="BI13" s="352">
        <v>-1.4276799999999999E-2</v>
      </c>
      <c r="BJ13" s="352">
        <v>-1.50603E-2</v>
      </c>
      <c r="BK13" s="352">
        <v>-1.4172799999999999E-2</v>
      </c>
      <c r="BL13" s="352">
        <v>-1.48766E-2</v>
      </c>
      <c r="BM13" s="352">
        <v>-1.5305900000000001E-2</v>
      </c>
      <c r="BN13" s="352">
        <v>-1.4667700000000001E-2</v>
      </c>
      <c r="BO13" s="352">
        <v>-1.5068099999999999E-2</v>
      </c>
      <c r="BP13" s="352">
        <v>-1.6801300000000002E-2</v>
      </c>
      <c r="BQ13" s="352">
        <v>-1.58417E-2</v>
      </c>
      <c r="BR13" s="352">
        <v>-1.5310600000000001E-2</v>
      </c>
      <c r="BS13" s="352">
        <v>-1.6292600000000001E-2</v>
      </c>
      <c r="BT13" s="352">
        <v>-1.45982E-2</v>
      </c>
      <c r="BU13" s="352">
        <v>-1.4057500000000001E-2</v>
      </c>
      <c r="BV13" s="352">
        <v>-1.48255E-2</v>
      </c>
    </row>
    <row r="14" spans="1:166" x14ac:dyDescent="0.2">
      <c r="A14" s="270" t="s">
        <v>565</v>
      </c>
      <c r="B14" s="562" t="s">
        <v>922</v>
      </c>
      <c r="C14" s="429">
        <v>0.27112900000000001</v>
      </c>
      <c r="D14" s="429">
        <v>0.27160699999999999</v>
      </c>
      <c r="E14" s="429">
        <v>0.27451599999999998</v>
      </c>
      <c r="F14" s="429">
        <v>0.29836699999999999</v>
      </c>
      <c r="G14" s="429">
        <v>0.28922599999999998</v>
      </c>
      <c r="H14" s="429">
        <v>0.29609999999999997</v>
      </c>
      <c r="I14" s="429">
        <v>0.292323</v>
      </c>
      <c r="J14" s="429">
        <v>0.294097</v>
      </c>
      <c r="K14" s="429">
        <v>0.28260000000000002</v>
      </c>
      <c r="L14" s="429">
        <v>0.274065</v>
      </c>
      <c r="M14" s="429">
        <v>0.28760000000000002</v>
      </c>
      <c r="N14" s="429">
        <v>0.26241900000000001</v>
      </c>
      <c r="O14" s="429">
        <v>0.26600000000000001</v>
      </c>
      <c r="P14" s="429">
        <v>0.26910699999999999</v>
      </c>
      <c r="Q14" s="429">
        <v>0.27848400000000001</v>
      </c>
      <c r="R14" s="429">
        <v>0.28599999999999998</v>
      </c>
      <c r="S14" s="429">
        <v>0.28777399999999997</v>
      </c>
      <c r="T14" s="429">
        <v>0.28349999999999997</v>
      </c>
      <c r="U14" s="429">
        <v>0.28935499999999997</v>
      </c>
      <c r="V14" s="429">
        <v>0.28761300000000001</v>
      </c>
      <c r="W14" s="429">
        <v>0.27410000000000001</v>
      </c>
      <c r="X14" s="429">
        <v>0.26896799999999998</v>
      </c>
      <c r="Y14" s="429">
        <v>0.26200000000000001</v>
      </c>
      <c r="Z14" s="429">
        <v>0.28341899999999998</v>
      </c>
      <c r="AA14" s="429">
        <v>0.26793600000000001</v>
      </c>
      <c r="AB14" s="429">
        <v>0.25330999999999998</v>
      </c>
      <c r="AC14" s="429">
        <v>0.27393600000000001</v>
      </c>
      <c r="AD14" s="429">
        <v>0.26860000000000001</v>
      </c>
      <c r="AE14" s="429">
        <v>0.27822599999999997</v>
      </c>
      <c r="AF14" s="429">
        <v>0.28089999999999998</v>
      </c>
      <c r="AG14" s="429">
        <v>0.27941899999999997</v>
      </c>
      <c r="AH14" s="429">
        <v>0.28735500000000003</v>
      </c>
      <c r="AI14" s="429">
        <v>0.26493299999999997</v>
      </c>
      <c r="AJ14" s="429">
        <v>0.25112899999999999</v>
      </c>
      <c r="AK14" s="429">
        <v>0.27210000000000001</v>
      </c>
      <c r="AL14" s="429">
        <v>0.29290300000000002</v>
      </c>
      <c r="AM14" s="429">
        <v>0.26858100000000001</v>
      </c>
      <c r="AN14" s="429">
        <v>0.26964300000000002</v>
      </c>
      <c r="AO14" s="429">
        <v>0.28183900000000001</v>
      </c>
      <c r="AP14" s="429">
        <v>0.28866700000000001</v>
      </c>
      <c r="AQ14" s="429">
        <v>0.28967700000000002</v>
      </c>
      <c r="AR14" s="429">
        <v>0.29823300000000003</v>
      </c>
      <c r="AS14" s="429">
        <v>0.27887099999999998</v>
      </c>
      <c r="AT14" s="429">
        <v>0.28571000000000002</v>
      </c>
      <c r="AU14" s="429">
        <v>0.27850000000000003</v>
      </c>
      <c r="AV14" s="429">
        <v>0.24471000000000001</v>
      </c>
      <c r="AW14" s="429">
        <v>0.29106700000000002</v>
      </c>
      <c r="AX14" s="429">
        <v>0.29570999999999997</v>
      </c>
      <c r="AY14" s="429">
        <v>0.27322600000000002</v>
      </c>
      <c r="AZ14" s="871">
        <v>0.26960699999999999</v>
      </c>
      <c r="BA14" s="871">
        <v>0.284968</v>
      </c>
      <c r="BB14" s="871">
        <v>0.29223300000000002</v>
      </c>
      <c r="BC14" s="871">
        <v>0.283613</v>
      </c>
      <c r="BD14" s="871">
        <v>0.29666700000000001</v>
      </c>
      <c r="BE14" s="871">
        <v>0.28512199999999999</v>
      </c>
      <c r="BF14" s="871">
        <v>0.27545819999999999</v>
      </c>
      <c r="BG14" s="352">
        <v>0.25774039999999998</v>
      </c>
      <c r="BH14" s="352">
        <v>0.24192420000000001</v>
      </c>
      <c r="BI14" s="352">
        <v>0.26259559999999998</v>
      </c>
      <c r="BJ14" s="352">
        <v>0.27234819999999998</v>
      </c>
      <c r="BK14" s="352">
        <v>0.25238329999999998</v>
      </c>
      <c r="BL14" s="352">
        <v>0.24850549999999999</v>
      </c>
      <c r="BM14" s="352">
        <v>0.26083469999999997</v>
      </c>
      <c r="BN14" s="352">
        <v>0.24771029999999999</v>
      </c>
      <c r="BO14" s="352">
        <v>0.28956710000000002</v>
      </c>
      <c r="BP14" s="352">
        <v>0.28592479999999998</v>
      </c>
      <c r="BQ14" s="352">
        <v>0.28063709999999997</v>
      </c>
      <c r="BR14" s="352">
        <v>0.27416459999999998</v>
      </c>
      <c r="BS14" s="352">
        <v>0.26397870000000001</v>
      </c>
      <c r="BT14" s="352">
        <v>0.24792449999999999</v>
      </c>
      <c r="BU14" s="352">
        <v>0.26831880000000002</v>
      </c>
      <c r="BV14" s="352">
        <v>0.27869939999999999</v>
      </c>
    </row>
    <row r="15" spans="1:166" x14ac:dyDescent="0.2">
      <c r="A15" s="270" t="s">
        <v>566</v>
      </c>
      <c r="B15" s="562" t="s">
        <v>1125</v>
      </c>
      <c r="C15" s="429">
        <v>0.27854800000000002</v>
      </c>
      <c r="D15" s="429">
        <v>0.27560699999999999</v>
      </c>
      <c r="E15" s="429">
        <v>0.28403200000000001</v>
      </c>
      <c r="F15" s="429">
        <v>0.28453299999999998</v>
      </c>
      <c r="G15" s="429">
        <v>0.286387</v>
      </c>
      <c r="H15" s="429">
        <v>0.27313300000000001</v>
      </c>
      <c r="I15" s="429">
        <v>0.27612900000000001</v>
      </c>
      <c r="J15" s="429">
        <v>0.26300000000000001</v>
      </c>
      <c r="K15" s="429">
        <v>0.252</v>
      </c>
      <c r="L15" s="429">
        <v>0.22364500000000001</v>
      </c>
      <c r="M15" s="429">
        <v>0.23433300000000001</v>
      </c>
      <c r="N15" s="429">
        <v>0.229355</v>
      </c>
      <c r="O15" s="429">
        <v>0.23319400000000001</v>
      </c>
      <c r="P15" s="429">
        <v>0.22614300000000001</v>
      </c>
      <c r="Q15" s="429">
        <v>0.247194</v>
      </c>
      <c r="R15" s="429">
        <v>0.26093300000000003</v>
      </c>
      <c r="S15" s="429">
        <v>0.25629000000000002</v>
      </c>
      <c r="T15" s="429">
        <v>0.25190000000000001</v>
      </c>
      <c r="U15" s="429">
        <v>0.25483899999999998</v>
      </c>
      <c r="V15" s="429">
        <v>0.25480700000000001</v>
      </c>
      <c r="W15" s="429">
        <v>0.245367</v>
      </c>
      <c r="X15" s="429">
        <v>0.23374200000000001</v>
      </c>
      <c r="Y15" s="429">
        <v>0.273067</v>
      </c>
      <c r="Z15" s="429">
        <v>0.27574199999999999</v>
      </c>
      <c r="AA15" s="429">
        <v>0.24906500000000001</v>
      </c>
      <c r="AB15" s="429">
        <v>0.22134499999999999</v>
      </c>
      <c r="AC15" s="429">
        <v>0.261903</v>
      </c>
      <c r="AD15" s="429">
        <v>0.27600000000000002</v>
      </c>
      <c r="AE15" s="429">
        <v>0.27771000000000001</v>
      </c>
      <c r="AF15" s="429">
        <v>0.27033299999999999</v>
      </c>
      <c r="AG15" s="429">
        <v>0.251226</v>
      </c>
      <c r="AH15" s="429">
        <v>0.26219399999999998</v>
      </c>
      <c r="AI15" s="429">
        <v>0.25633299999999998</v>
      </c>
      <c r="AJ15" s="429">
        <v>0.270677</v>
      </c>
      <c r="AK15" s="429">
        <v>0.27936699999999998</v>
      </c>
      <c r="AL15" s="429">
        <v>0.27871000000000001</v>
      </c>
      <c r="AM15" s="429">
        <v>0.26177400000000001</v>
      </c>
      <c r="AN15" s="429">
        <v>0.23871400000000001</v>
      </c>
      <c r="AO15" s="429">
        <v>0.23758099999999999</v>
      </c>
      <c r="AP15" s="429">
        <v>0.24473300000000001</v>
      </c>
      <c r="AQ15" s="429">
        <v>0.26338699999999998</v>
      </c>
      <c r="AR15" s="429">
        <v>0.261633</v>
      </c>
      <c r="AS15" s="429">
        <v>0.26909699999999998</v>
      </c>
      <c r="AT15" s="429">
        <v>0.24138699999999999</v>
      </c>
      <c r="AU15" s="429">
        <v>0.234733</v>
      </c>
      <c r="AV15" s="429">
        <v>0.21432300000000001</v>
      </c>
      <c r="AW15" s="429">
        <v>0.246167</v>
      </c>
      <c r="AX15" s="429">
        <v>0.25703199999999998</v>
      </c>
      <c r="AY15" s="429">
        <v>0.242839</v>
      </c>
      <c r="AZ15" s="871">
        <v>0.22632099999999999</v>
      </c>
      <c r="BA15" s="871">
        <v>0.25309700000000002</v>
      </c>
      <c r="BB15" s="871">
        <v>0.25393300000000002</v>
      </c>
      <c r="BC15" s="871">
        <v>0.25367699999999999</v>
      </c>
      <c r="BD15" s="871">
        <v>0.25276700000000002</v>
      </c>
      <c r="BE15" s="871">
        <v>0.2727831</v>
      </c>
      <c r="BF15" s="871">
        <v>0.27269900000000002</v>
      </c>
      <c r="BG15" s="352">
        <v>0.25942549999999998</v>
      </c>
      <c r="BH15" s="352">
        <v>0.26279940000000002</v>
      </c>
      <c r="BI15" s="352">
        <v>0.26725589999999999</v>
      </c>
      <c r="BJ15" s="352">
        <v>0.28093400000000002</v>
      </c>
      <c r="BK15" s="352">
        <v>0.273706</v>
      </c>
      <c r="BL15" s="352">
        <v>0.26724619999999999</v>
      </c>
      <c r="BM15" s="352">
        <v>0.27102959999999998</v>
      </c>
      <c r="BN15" s="352">
        <v>0.27615210000000001</v>
      </c>
      <c r="BO15" s="352">
        <v>0.27419660000000001</v>
      </c>
      <c r="BP15" s="352">
        <v>0.27645920000000002</v>
      </c>
      <c r="BQ15" s="352">
        <v>0.2771517</v>
      </c>
      <c r="BR15" s="352">
        <v>0.27140130000000001</v>
      </c>
      <c r="BS15" s="352">
        <v>0.26188529999999999</v>
      </c>
      <c r="BT15" s="352">
        <v>0.26374340000000002</v>
      </c>
      <c r="BU15" s="352">
        <v>0.26597799999999999</v>
      </c>
      <c r="BV15" s="352">
        <v>0.27883849999999999</v>
      </c>
    </row>
    <row r="16" spans="1:166" x14ac:dyDescent="0.2">
      <c r="A16" s="270" t="s">
        <v>517</v>
      </c>
      <c r="B16" s="562" t="s">
        <v>1126</v>
      </c>
      <c r="C16" s="429">
        <v>-0.177451</v>
      </c>
      <c r="D16" s="429">
        <v>-0.100285</v>
      </c>
      <c r="E16" s="429">
        <v>6.7194000000000004E-2</v>
      </c>
      <c r="F16" s="429">
        <v>0.220801</v>
      </c>
      <c r="G16" s="429">
        <v>0.267646</v>
      </c>
      <c r="H16" s="429">
        <v>0.28430100000000003</v>
      </c>
      <c r="I16" s="429">
        <v>0.26938600000000001</v>
      </c>
      <c r="J16" s="429">
        <v>0.23574200000000001</v>
      </c>
      <c r="K16" s="429">
        <v>7.0133000000000001E-2</v>
      </c>
      <c r="L16" s="429">
        <v>-9.9162E-2</v>
      </c>
      <c r="M16" s="429">
        <v>-0.18993299999999999</v>
      </c>
      <c r="N16" s="429">
        <v>-0.161161</v>
      </c>
      <c r="O16" s="429">
        <v>-0.15151700000000001</v>
      </c>
      <c r="P16" s="429">
        <v>-9.0249999999999997E-2</v>
      </c>
      <c r="Q16" s="429">
        <v>9.8807000000000006E-2</v>
      </c>
      <c r="R16" s="429">
        <v>0.254334</v>
      </c>
      <c r="S16" s="429">
        <v>0.29496800000000001</v>
      </c>
      <c r="T16" s="429">
        <v>0.30673299999999998</v>
      </c>
      <c r="U16" s="429">
        <v>0.25745200000000001</v>
      </c>
      <c r="V16" s="429">
        <v>0.27706399999999998</v>
      </c>
      <c r="W16" s="429">
        <v>8.7300000000000003E-2</v>
      </c>
      <c r="X16" s="429">
        <v>-0.10771</v>
      </c>
      <c r="Y16" s="429">
        <v>-0.22026699999999999</v>
      </c>
      <c r="Z16" s="429">
        <v>-0.23058000000000001</v>
      </c>
      <c r="AA16" s="429">
        <v>-0.19664699999999999</v>
      </c>
      <c r="AB16" s="429">
        <v>-0.123276</v>
      </c>
      <c r="AC16" s="429">
        <v>0.101225</v>
      </c>
      <c r="AD16" s="429">
        <v>0.25666600000000001</v>
      </c>
      <c r="AE16" s="429">
        <v>0.28867599999999999</v>
      </c>
      <c r="AF16" s="429">
        <v>0.28753400000000001</v>
      </c>
      <c r="AG16" s="429">
        <v>0.26061200000000001</v>
      </c>
      <c r="AH16" s="429">
        <v>0.25741900000000001</v>
      </c>
      <c r="AI16" s="429">
        <v>9.7834000000000004E-2</v>
      </c>
      <c r="AJ16" s="429">
        <v>-0.11987100000000001</v>
      </c>
      <c r="AK16" s="429">
        <v>-0.23933399999999999</v>
      </c>
      <c r="AL16" s="429">
        <v>-0.25129000000000001</v>
      </c>
      <c r="AM16" s="429">
        <v>-0.21858</v>
      </c>
      <c r="AN16" s="429">
        <v>-8.7499999999999994E-2</v>
      </c>
      <c r="AO16" s="429">
        <v>0.122612</v>
      </c>
      <c r="AP16" s="429">
        <v>0.239033</v>
      </c>
      <c r="AQ16" s="429">
        <v>0.27054899999999998</v>
      </c>
      <c r="AR16" s="429">
        <v>0.28080100000000002</v>
      </c>
      <c r="AS16" s="429">
        <v>0.29193599999999997</v>
      </c>
      <c r="AT16" s="429">
        <v>0.27180599999999999</v>
      </c>
      <c r="AU16" s="429">
        <v>9.5033000000000006E-2</v>
      </c>
      <c r="AV16" s="429">
        <v>-6.7678000000000002E-2</v>
      </c>
      <c r="AW16" s="429">
        <v>-0.20016700000000001</v>
      </c>
      <c r="AX16" s="429">
        <v>-0.19225800000000001</v>
      </c>
      <c r="AY16" s="429">
        <v>-0.15267900000000001</v>
      </c>
      <c r="AZ16" s="871">
        <v>-4.9320000000000003E-2</v>
      </c>
      <c r="BA16" s="871">
        <v>8.6580000000000004E-2</v>
      </c>
      <c r="BB16" s="871">
        <v>0.194267</v>
      </c>
      <c r="BC16" s="871">
        <v>0.25293700000000002</v>
      </c>
      <c r="BD16" s="871">
        <v>0.23446600000000001</v>
      </c>
      <c r="BE16" s="871">
        <v>0.2589629</v>
      </c>
      <c r="BF16" s="871">
        <v>0.24061469999999999</v>
      </c>
      <c r="BG16" s="352">
        <v>5.7517199999999997E-2</v>
      </c>
      <c r="BH16" s="352">
        <v>-0.1035813</v>
      </c>
      <c r="BI16" s="352">
        <v>-0.23505699999999999</v>
      </c>
      <c r="BJ16" s="352">
        <v>-0.23670649999999999</v>
      </c>
      <c r="BK16" s="352">
        <v>-0.1897566</v>
      </c>
      <c r="BL16" s="352">
        <v>-0.12486419999999999</v>
      </c>
      <c r="BM16" s="352">
        <v>7.6019400000000001E-2</v>
      </c>
      <c r="BN16" s="352">
        <v>0.2289223</v>
      </c>
      <c r="BO16" s="352">
        <v>0.26886379999999999</v>
      </c>
      <c r="BP16" s="352">
        <v>0.27113870000000001</v>
      </c>
      <c r="BQ16" s="352">
        <v>0.26062940000000001</v>
      </c>
      <c r="BR16" s="352">
        <v>0.24160429999999999</v>
      </c>
      <c r="BS16" s="352">
        <v>5.8829600000000003E-2</v>
      </c>
      <c r="BT16" s="352">
        <v>-0.10311289999999999</v>
      </c>
      <c r="BU16" s="352">
        <v>-0.23519309999999999</v>
      </c>
      <c r="BV16" s="352">
        <v>-0.23712150000000001</v>
      </c>
    </row>
    <row r="17" spans="1:74" s="274" customFormat="1" x14ac:dyDescent="0.2">
      <c r="A17" s="548" t="s">
        <v>518</v>
      </c>
      <c r="B17" s="563" t="s">
        <v>1127</v>
      </c>
      <c r="C17" s="100">
        <v>-2.2349000000000001E-2</v>
      </c>
      <c r="D17" s="100">
        <v>-2.1128000000000001E-2</v>
      </c>
      <c r="E17" s="100">
        <v>-2.2387000000000001E-2</v>
      </c>
      <c r="F17" s="100">
        <v>-2.0142E-2</v>
      </c>
      <c r="G17" s="100">
        <v>-2.1826000000000002E-2</v>
      </c>
      <c r="H17" s="100">
        <v>-2.3644999999999999E-2</v>
      </c>
      <c r="I17" s="100">
        <v>-2.2442E-2</v>
      </c>
      <c r="J17" s="100">
        <v>-2.2522E-2</v>
      </c>
      <c r="K17" s="100">
        <v>-2.0795000000000001E-2</v>
      </c>
      <c r="L17" s="100">
        <v>-2.3115E-2</v>
      </c>
      <c r="M17" s="100">
        <v>-2.4674999999999999E-2</v>
      </c>
      <c r="N17" s="100">
        <v>-2.2335000000000001E-2</v>
      </c>
      <c r="O17" s="100">
        <v>-2.3116000000000001E-2</v>
      </c>
      <c r="P17" s="100">
        <v>-2.3289000000000001E-2</v>
      </c>
      <c r="Q17" s="100">
        <v>-2.3158000000000002E-2</v>
      </c>
      <c r="R17" s="100">
        <v>-2.2498000000000001E-2</v>
      </c>
      <c r="S17" s="100">
        <v>-2.3636000000000001E-2</v>
      </c>
      <c r="T17" s="100">
        <v>-2.4230999999999999E-2</v>
      </c>
      <c r="U17" s="100">
        <v>-2.3948000000000001E-2</v>
      </c>
      <c r="V17" s="100">
        <v>-2.4232E-2</v>
      </c>
      <c r="W17" s="100">
        <v>-2.3099000000000001E-2</v>
      </c>
      <c r="X17" s="100">
        <v>-2.4202000000000001E-2</v>
      </c>
      <c r="Y17" s="100">
        <v>-2.4271000000000001E-2</v>
      </c>
      <c r="Z17" s="100">
        <v>-2.3980999999999999E-2</v>
      </c>
      <c r="AA17" s="100">
        <v>-2.2592000000000001E-2</v>
      </c>
      <c r="AB17" s="100">
        <v>-2.4226000000000001E-2</v>
      </c>
      <c r="AC17" s="100">
        <v>-2.2414E-2</v>
      </c>
      <c r="AD17" s="100">
        <v>-2.1937999999999999E-2</v>
      </c>
      <c r="AE17" s="100">
        <v>-2.2773000000000002E-2</v>
      </c>
      <c r="AF17" s="100">
        <v>-2.3161999999999999E-2</v>
      </c>
      <c r="AG17" s="100">
        <v>-2.4191000000000001E-2</v>
      </c>
      <c r="AH17" s="100">
        <v>-2.4146999999999998E-2</v>
      </c>
      <c r="AI17" s="100">
        <v>-2.2773000000000002E-2</v>
      </c>
      <c r="AJ17" s="100">
        <v>-2.3326E-2</v>
      </c>
      <c r="AK17" s="100">
        <v>-2.3462E-2</v>
      </c>
      <c r="AL17" s="100">
        <v>-2.3191E-2</v>
      </c>
      <c r="AM17" s="100">
        <v>-2.4094000000000001E-2</v>
      </c>
      <c r="AN17" s="100">
        <v>-2.2789E-2</v>
      </c>
      <c r="AO17" s="100">
        <v>-2.2512000000000001E-2</v>
      </c>
      <c r="AP17" s="100">
        <v>-2.2934E-2</v>
      </c>
      <c r="AQ17" s="100">
        <v>-2.3621E-2</v>
      </c>
      <c r="AR17" s="100">
        <v>-2.4399000000000001E-2</v>
      </c>
      <c r="AS17" s="100">
        <v>-2.4496E-2</v>
      </c>
      <c r="AT17" s="100">
        <v>-2.4154999999999999E-2</v>
      </c>
      <c r="AU17" s="100">
        <v>-2.4097E-2</v>
      </c>
      <c r="AV17" s="100">
        <v>-2.5409000000000001E-2</v>
      </c>
      <c r="AW17" s="100">
        <v>-2.4081999999999999E-2</v>
      </c>
      <c r="AX17" s="100">
        <v>-2.5453E-2</v>
      </c>
      <c r="AY17" s="100">
        <v>-2.4516E-2</v>
      </c>
      <c r="AZ17" s="890">
        <v>-2.5106E-2</v>
      </c>
      <c r="BA17" s="890">
        <v>-2.4178999999999999E-2</v>
      </c>
      <c r="BB17" s="890">
        <v>-2.3167E-2</v>
      </c>
      <c r="BC17" s="890">
        <v>-2.4049000000000001E-2</v>
      </c>
      <c r="BD17" s="890">
        <v>-2.5027000000000001E-2</v>
      </c>
      <c r="BE17" s="890">
        <v>-2.20897E-2</v>
      </c>
      <c r="BF17" s="890">
        <v>-2.23368E-2</v>
      </c>
      <c r="BG17" s="559">
        <v>-2.1494599999999999E-2</v>
      </c>
      <c r="BH17" s="559">
        <v>-2.1750599999999998E-2</v>
      </c>
      <c r="BI17" s="559">
        <v>-2.2598099999999999E-2</v>
      </c>
      <c r="BJ17" s="559">
        <v>-2.2566900000000001E-2</v>
      </c>
      <c r="BK17" s="559">
        <v>-2.2707499999999999E-2</v>
      </c>
      <c r="BL17" s="559">
        <v>-2.1695200000000001E-2</v>
      </c>
      <c r="BM17" s="559">
        <v>-2.18788E-2</v>
      </c>
      <c r="BN17" s="559">
        <v>-2.15839E-2</v>
      </c>
      <c r="BO17" s="559">
        <v>-2.19822E-2</v>
      </c>
      <c r="BP17" s="559">
        <v>-2.2491899999999999E-2</v>
      </c>
      <c r="BQ17" s="559">
        <v>-2.2525699999999999E-2</v>
      </c>
      <c r="BR17" s="559">
        <v>-2.27265E-2</v>
      </c>
      <c r="BS17" s="559">
        <v>-2.21686E-2</v>
      </c>
      <c r="BT17" s="559">
        <v>-2.2537600000000001E-2</v>
      </c>
      <c r="BU17" s="559">
        <v>-2.3222400000000001E-2</v>
      </c>
      <c r="BV17" s="559">
        <v>-2.30729E-2</v>
      </c>
    </row>
    <row r="18" spans="1:74" x14ac:dyDescent="0.2">
      <c r="A18" s="270"/>
      <c r="B18" s="564"/>
      <c r="C18" s="573"/>
      <c r="D18" s="573"/>
      <c r="E18" s="573"/>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894"/>
      <c r="BA18" s="894"/>
      <c r="BB18" s="894"/>
      <c r="BC18" s="894"/>
      <c r="BD18" s="894"/>
      <c r="BE18" s="894"/>
      <c r="BF18" s="894"/>
      <c r="BG18" s="575"/>
      <c r="BH18" s="575"/>
      <c r="BI18" s="575"/>
      <c r="BJ18" s="575"/>
      <c r="BK18" s="575"/>
      <c r="BL18" s="575"/>
      <c r="BM18" s="575"/>
      <c r="BN18" s="575"/>
      <c r="BO18" s="575"/>
      <c r="BP18" s="575"/>
      <c r="BQ18" s="575"/>
      <c r="BR18" s="575"/>
      <c r="BS18" s="575"/>
      <c r="BT18" s="575"/>
      <c r="BU18" s="575"/>
      <c r="BV18" s="575"/>
    </row>
    <row r="19" spans="1:74" s="274" customFormat="1" x14ac:dyDescent="0.2">
      <c r="A19" s="548" t="s">
        <v>528</v>
      </c>
      <c r="B19" s="560" t="s">
        <v>1128</v>
      </c>
      <c r="C19" s="100">
        <v>3.979196</v>
      </c>
      <c r="D19" s="100">
        <v>3.729911</v>
      </c>
      <c r="E19" s="100">
        <v>3.5920480000000001</v>
      </c>
      <c r="F19" s="100">
        <v>3.2634910000000001</v>
      </c>
      <c r="G19" s="100">
        <v>3.030122</v>
      </c>
      <c r="H19" s="100">
        <v>3.2429830000000002</v>
      </c>
      <c r="I19" s="100">
        <v>3.3529719999999998</v>
      </c>
      <c r="J19" s="100">
        <v>2.9958999999999998</v>
      </c>
      <c r="K19" s="100">
        <v>3.1597019999999998</v>
      </c>
      <c r="L19" s="100">
        <v>3.225158</v>
      </c>
      <c r="M19" s="100">
        <v>3.4231950000000002</v>
      </c>
      <c r="N19" s="100">
        <v>3.318784</v>
      </c>
      <c r="O19" s="100">
        <v>3.650852</v>
      </c>
      <c r="P19" s="100">
        <v>3.6074359999999999</v>
      </c>
      <c r="Q19" s="100">
        <v>3.3423690000000001</v>
      </c>
      <c r="R19" s="100">
        <v>3.3552409999999999</v>
      </c>
      <c r="S19" s="100">
        <v>3.3240120000000002</v>
      </c>
      <c r="T19" s="100">
        <v>3.2845170000000001</v>
      </c>
      <c r="U19" s="100">
        <v>3.4490159999999999</v>
      </c>
      <c r="V19" s="100">
        <v>3.2286809999999999</v>
      </c>
      <c r="W19" s="100">
        <v>3.2756880000000002</v>
      </c>
      <c r="X19" s="100">
        <v>3.4992489999999998</v>
      </c>
      <c r="Y19" s="100">
        <v>3.8534619999999999</v>
      </c>
      <c r="Z19" s="100">
        <v>4.1855120000000001</v>
      </c>
      <c r="AA19" s="100">
        <v>4.0437820000000002</v>
      </c>
      <c r="AB19" s="100">
        <v>3.8258049999999999</v>
      </c>
      <c r="AC19" s="100">
        <v>3.670636</v>
      </c>
      <c r="AD19" s="100">
        <v>3.4626540000000001</v>
      </c>
      <c r="AE19" s="100">
        <v>3.547717</v>
      </c>
      <c r="AF19" s="100">
        <v>3.4481630000000001</v>
      </c>
      <c r="AG19" s="100">
        <v>3.217689</v>
      </c>
      <c r="AH19" s="100">
        <v>3.5866660000000001</v>
      </c>
      <c r="AI19" s="100">
        <v>3.7537120000000002</v>
      </c>
      <c r="AJ19" s="100">
        <v>3.9982280000000001</v>
      </c>
      <c r="AK19" s="100">
        <v>3.948391</v>
      </c>
      <c r="AL19" s="100">
        <v>4.3865590000000001</v>
      </c>
      <c r="AM19" s="100">
        <v>4.4300920000000001</v>
      </c>
      <c r="AN19" s="100">
        <v>4.0808099999999996</v>
      </c>
      <c r="AO19" s="100">
        <v>3.67008</v>
      </c>
      <c r="AP19" s="100">
        <v>3.4802439999999999</v>
      </c>
      <c r="AQ19" s="100">
        <v>3.479006</v>
      </c>
      <c r="AR19" s="100">
        <v>3.6115780000000002</v>
      </c>
      <c r="AS19" s="100">
        <v>3.6949900000000002</v>
      </c>
      <c r="AT19" s="100">
        <v>4.048603</v>
      </c>
      <c r="AU19" s="100">
        <v>3.7715589999999999</v>
      </c>
      <c r="AV19" s="100">
        <v>3.8871220000000002</v>
      </c>
      <c r="AW19" s="100">
        <v>3.9532820000000002</v>
      </c>
      <c r="AX19" s="100">
        <v>4.3370740000000003</v>
      </c>
      <c r="AY19" s="100">
        <v>4.6002850000000004</v>
      </c>
      <c r="AZ19" s="890">
        <v>4.4203520000000003</v>
      </c>
      <c r="BA19" s="890">
        <v>3.764068</v>
      </c>
      <c r="BB19" s="890">
        <v>3.7254649999999998</v>
      </c>
      <c r="BC19" s="890">
        <v>3.7426149999999998</v>
      </c>
      <c r="BD19" s="890">
        <v>3.5699299999999998</v>
      </c>
      <c r="BE19" s="890">
        <v>3.5347433289999999</v>
      </c>
      <c r="BF19" s="890">
        <v>3.7582514967999998</v>
      </c>
      <c r="BG19" s="559">
        <v>3.7618420000000001</v>
      </c>
      <c r="BH19" s="559">
        <v>3.9482349999999999</v>
      </c>
      <c r="BI19" s="559">
        <v>4.0389330000000001</v>
      </c>
      <c r="BJ19" s="559">
        <v>4.3359050000000003</v>
      </c>
      <c r="BK19" s="559">
        <v>4.5403719999999996</v>
      </c>
      <c r="BL19" s="559">
        <v>4.3923069999999997</v>
      </c>
      <c r="BM19" s="559">
        <v>4.072209</v>
      </c>
      <c r="BN19" s="559">
        <v>3.9526080000000001</v>
      </c>
      <c r="BO19" s="559">
        <v>3.9102549999999998</v>
      </c>
      <c r="BP19" s="559">
        <v>3.8863479999999999</v>
      </c>
      <c r="BQ19" s="559">
        <v>3.8983639999999999</v>
      </c>
      <c r="BR19" s="559">
        <v>4.0168049999999997</v>
      </c>
      <c r="BS19" s="559">
        <v>3.9560219999999999</v>
      </c>
      <c r="BT19" s="559">
        <v>4.0971599999999997</v>
      </c>
      <c r="BU19" s="559">
        <v>4.1554849999999997</v>
      </c>
      <c r="BV19" s="559">
        <v>4.4363520000000003</v>
      </c>
    </row>
    <row r="20" spans="1:74" x14ac:dyDescent="0.2">
      <c r="A20" s="270" t="s">
        <v>522</v>
      </c>
      <c r="B20" s="565" t="s">
        <v>1129</v>
      </c>
      <c r="C20" s="429">
        <v>2.1683400000000002</v>
      </c>
      <c r="D20" s="429">
        <v>2.05396</v>
      </c>
      <c r="E20" s="429">
        <v>2.0849419999999999</v>
      </c>
      <c r="F20" s="429">
        <v>2.0661160000000001</v>
      </c>
      <c r="G20" s="429">
        <v>1.9828669999999999</v>
      </c>
      <c r="H20" s="429">
        <v>2.1184720000000001</v>
      </c>
      <c r="I20" s="429">
        <v>2.1810149999999999</v>
      </c>
      <c r="J20" s="429">
        <v>1.8494649999999999</v>
      </c>
      <c r="K20" s="429">
        <v>1.9327780000000001</v>
      </c>
      <c r="L20" s="429">
        <v>2.0162939999999998</v>
      </c>
      <c r="M20" s="429">
        <v>1.9639059999999999</v>
      </c>
      <c r="N20" s="429">
        <v>1.8267139999999999</v>
      </c>
      <c r="O20" s="429">
        <v>1.99949</v>
      </c>
      <c r="P20" s="429">
        <v>2.1007359999999999</v>
      </c>
      <c r="Q20" s="429">
        <v>2.108311</v>
      </c>
      <c r="R20" s="429">
        <v>2.1327600000000002</v>
      </c>
      <c r="S20" s="429">
        <v>2.2672509999999999</v>
      </c>
      <c r="T20" s="429">
        <v>2.1653090000000002</v>
      </c>
      <c r="U20" s="429">
        <v>2.2123919999999999</v>
      </c>
      <c r="V20" s="429">
        <v>2.0517210000000001</v>
      </c>
      <c r="W20" s="429">
        <v>2.054141</v>
      </c>
      <c r="X20" s="429">
        <v>2.096133</v>
      </c>
      <c r="Y20" s="429">
        <v>2.1800380000000001</v>
      </c>
      <c r="Z20" s="429">
        <v>2.497379</v>
      </c>
      <c r="AA20" s="429">
        <v>2.1731660000000002</v>
      </c>
      <c r="AB20" s="429">
        <v>2.3161849999999999</v>
      </c>
      <c r="AC20" s="429">
        <v>2.2678919999999998</v>
      </c>
      <c r="AD20" s="429">
        <v>2.2690239999999999</v>
      </c>
      <c r="AE20" s="429">
        <v>2.353615</v>
      </c>
      <c r="AF20" s="429">
        <v>2.285911</v>
      </c>
      <c r="AG20" s="429">
        <v>2.0959080000000001</v>
      </c>
      <c r="AH20" s="429">
        <v>2.4119929999999998</v>
      </c>
      <c r="AI20" s="429">
        <v>2.4440900000000001</v>
      </c>
      <c r="AJ20" s="429">
        <v>2.576511</v>
      </c>
      <c r="AK20" s="429">
        <v>2.4894690000000002</v>
      </c>
      <c r="AL20" s="429">
        <v>2.6035140000000001</v>
      </c>
      <c r="AM20" s="429">
        <v>2.441649</v>
      </c>
      <c r="AN20" s="429">
        <v>2.353297</v>
      </c>
      <c r="AO20" s="429">
        <v>2.3010069999999998</v>
      </c>
      <c r="AP20" s="429">
        <v>2.2986949999999999</v>
      </c>
      <c r="AQ20" s="429">
        <v>2.380449</v>
      </c>
      <c r="AR20" s="429">
        <v>2.459187</v>
      </c>
      <c r="AS20" s="429">
        <v>2.529569</v>
      </c>
      <c r="AT20" s="429">
        <v>2.702537</v>
      </c>
      <c r="AU20" s="429">
        <v>2.5324119999999999</v>
      </c>
      <c r="AV20" s="429">
        <v>2.5717829999999999</v>
      </c>
      <c r="AW20" s="429">
        <v>2.5524710000000002</v>
      </c>
      <c r="AX20" s="429">
        <v>2.6038220000000001</v>
      </c>
      <c r="AY20" s="429">
        <v>2.6013980000000001</v>
      </c>
      <c r="AZ20" s="871">
        <v>2.569372</v>
      </c>
      <c r="BA20" s="871">
        <v>2.637178</v>
      </c>
      <c r="BB20" s="871">
        <v>2.5973160000000002</v>
      </c>
      <c r="BC20" s="871">
        <v>2.685295</v>
      </c>
      <c r="BD20" s="871">
        <v>2.543952</v>
      </c>
      <c r="BE20" s="871">
        <v>2.5816840000000001</v>
      </c>
      <c r="BF20" s="871">
        <v>2.6063230000000002</v>
      </c>
      <c r="BG20" s="352">
        <v>2.6126299999999998</v>
      </c>
      <c r="BH20" s="352">
        <v>2.6427200000000002</v>
      </c>
      <c r="BI20" s="352">
        <v>2.6594180000000001</v>
      </c>
      <c r="BJ20" s="352">
        <v>2.65232</v>
      </c>
      <c r="BK20" s="352">
        <v>2.6470449999999999</v>
      </c>
      <c r="BL20" s="352">
        <v>2.6551070000000001</v>
      </c>
      <c r="BM20" s="352">
        <v>2.6738909999999998</v>
      </c>
      <c r="BN20" s="352">
        <v>2.720691</v>
      </c>
      <c r="BO20" s="352">
        <v>2.758121</v>
      </c>
      <c r="BP20" s="352">
        <v>2.7273010000000002</v>
      </c>
      <c r="BQ20" s="352">
        <v>2.7159770000000001</v>
      </c>
      <c r="BR20" s="352">
        <v>2.7187220000000001</v>
      </c>
      <c r="BS20" s="352">
        <v>2.7258</v>
      </c>
      <c r="BT20" s="352">
        <v>2.7407780000000002</v>
      </c>
      <c r="BU20" s="352">
        <v>2.747471</v>
      </c>
      <c r="BV20" s="352">
        <v>2.727757</v>
      </c>
    </row>
    <row r="21" spans="1:74" x14ac:dyDescent="0.2">
      <c r="A21" s="270" t="s">
        <v>567</v>
      </c>
      <c r="B21" s="565" t="s">
        <v>922</v>
      </c>
      <c r="C21" s="429">
        <v>1.2938860000000001</v>
      </c>
      <c r="D21" s="429">
        <v>1.238936</v>
      </c>
      <c r="E21" s="429">
        <v>0.94149700000000003</v>
      </c>
      <c r="F21" s="429">
        <v>0.68110899999999996</v>
      </c>
      <c r="G21" s="429">
        <v>0.54032999999999998</v>
      </c>
      <c r="H21" s="429">
        <v>0.56536799999999998</v>
      </c>
      <c r="I21" s="429">
        <v>0.61279099999999997</v>
      </c>
      <c r="J21" s="429">
        <v>0.56311299999999997</v>
      </c>
      <c r="K21" s="429">
        <v>0.74560999999999999</v>
      </c>
      <c r="L21" s="429">
        <v>0.757822</v>
      </c>
      <c r="M21" s="429">
        <v>0.98608399999999996</v>
      </c>
      <c r="N21" s="429">
        <v>1.1039570000000001</v>
      </c>
      <c r="O21" s="429">
        <v>1.1465080000000001</v>
      </c>
      <c r="P21" s="429">
        <v>1.0661389999999999</v>
      </c>
      <c r="Q21" s="429">
        <v>0.74193699999999996</v>
      </c>
      <c r="R21" s="429">
        <v>0.64880199999999999</v>
      </c>
      <c r="S21" s="429">
        <v>0.47390500000000002</v>
      </c>
      <c r="T21" s="429">
        <v>0.54952800000000002</v>
      </c>
      <c r="U21" s="429">
        <v>0.59537099999999998</v>
      </c>
      <c r="V21" s="429">
        <v>0.62935600000000003</v>
      </c>
      <c r="W21" s="429">
        <v>0.631413</v>
      </c>
      <c r="X21" s="429">
        <v>0.86258999999999997</v>
      </c>
      <c r="Y21" s="429">
        <v>0.97878900000000002</v>
      </c>
      <c r="Z21" s="429">
        <v>1.0517939999999999</v>
      </c>
      <c r="AA21" s="429">
        <v>1.3313060000000001</v>
      </c>
      <c r="AB21" s="429">
        <v>1.0195620000000001</v>
      </c>
      <c r="AC21" s="429">
        <v>0.78948399999999996</v>
      </c>
      <c r="AD21" s="429">
        <v>0.631216</v>
      </c>
      <c r="AE21" s="429">
        <v>0.559778</v>
      </c>
      <c r="AF21" s="429">
        <v>0.52881100000000003</v>
      </c>
      <c r="AG21" s="429">
        <v>0.51053700000000002</v>
      </c>
      <c r="AH21" s="429">
        <v>0.57332799999999995</v>
      </c>
      <c r="AI21" s="429">
        <v>0.64422699999999999</v>
      </c>
      <c r="AJ21" s="429">
        <v>0.84331800000000001</v>
      </c>
      <c r="AK21" s="429">
        <v>0.87520500000000001</v>
      </c>
      <c r="AL21" s="429">
        <v>1.1967220000000001</v>
      </c>
      <c r="AM21" s="429">
        <v>1.4836849999999999</v>
      </c>
      <c r="AN21" s="429">
        <v>1.2727980000000001</v>
      </c>
      <c r="AO21" s="429">
        <v>0.866151</v>
      </c>
      <c r="AP21" s="429">
        <v>0.64766999999999997</v>
      </c>
      <c r="AQ21" s="429">
        <v>0.54650500000000002</v>
      </c>
      <c r="AR21" s="429">
        <v>0.52472200000000002</v>
      </c>
      <c r="AS21" s="429">
        <v>0.58645999999999998</v>
      </c>
      <c r="AT21" s="429">
        <v>0.72958999999999996</v>
      </c>
      <c r="AU21" s="429">
        <v>0.64051499999999995</v>
      </c>
      <c r="AV21" s="429">
        <v>0.78427599999999997</v>
      </c>
      <c r="AW21" s="429">
        <v>0.81940599999999997</v>
      </c>
      <c r="AX21" s="429">
        <v>1.172704</v>
      </c>
      <c r="AY21" s="429">
        <v>1.4037189999999999</v>
      </c>
      <c r="AZ21" s="871">
        <v>1.2594050000000001</v>
      </c>
      <c r="BA21" s="871">
        <v>0.66800800000000005</v>
      </c>
      <c r="BB21" s="871">
        <v>0.66592300000000004</v>
      </c>
      <c r="BC21" s="871">
        <v>0.57787999999999995</v>
      </c>
      <c r="BD21" s="871">
        <v>0.52977099999999999</v>
      </c>
      <c r="BE21" s="871">
        <v>0.38359422903000001</v>
      </c>
      <c r="BF21" s="871">
        <v>0.55171179677000004</v>
      </c>
      <c r="BG21" s="352">
        <v>0.59967479999999995</v>
      </c>
      <c r="BH21" s="352">
        <v>0.76333459999999997</v>
      </c>
      <c r="BI21" s="352">
        <v>0.81723950000000001</v>
      </c>
      <c r="BJ21" s="352">
        <v>1.0984449999999999</v>
      </c>
      <c r="BK21" s="352">
        <v>1.385972</v>
      </c>
      <c r="BL21" s="352">
        <v>1.2308699999999999</v>
      </c>
      <c r="BM21" s="352">
        <v>0.87155150000000003</v>
      </c>
      <c r="BN21" s="352">
        <v>0.67701210000000001</v>
      </c>
      <c r="BO21" s="352">
        <v>0.59872939999999997</v>
      </c>
      <c r="BP21" s="352">
        <v>0.58454740000000005</v>
      </c>
      <c r="BQ21" s="352">
        <v>0.60831930000000001</v>
      </c>
      <c r="BR21" s="352">
        <v>0.67133589999999999</v>
      </c>
      <c r="BS21" s="352">
        <v>0.65810429999999998</v>
      </c>
      <c r="BT21" s="352">
        <v>0.80235920000000005</v>
      </c>
      <c r="BU21" s="352">
        <v>0.83355080000000004</v>
      </c>
      <c r="BV21" s="352">
        <v>1.1104579999999999</v>
      </c>
    </row>
    <row r="22" spans="1:74" x14ac:dyDescent="0.2">
      <c r="A22" s="270" t="s">
        <v>568</v>
      </c>
      <c r="B22" s="565" t="s">
        <v>1125</v>
      </c>
      <c r="C22" s="429">
        <v>0.29812899999999998</v>
      </c>
      <c r="D22" s="429">
        <v>0.29049999999999998</v>
      </c>
      <c r="E22" s="429">
        <v>0.304226</v>
      </c>
      <c r="F22" s="429">
        <v>0.30213299999999998</v>
      </c>
      <c r="G22" s="429">
        <v>0.29716100000000001</v>
      </c>
      <c r="H22" s="429">
        <v>0.28060000000000002</v>
      </c>
      <c r="I22" s="429">
        <v>0.28990300000000002</v>
      </c>
      <c r="J22" s="429">
        <v>0.28135500000000002</v>
      </c>
      <c r="K22" s="429">
        <v>0.26066699999999998</v>
      </c>
      <c r="L22" s="429">
        <v>0.231548</v>
      </c>
      <c r="M22" s="429">
        <v>0.2404</v>
      </c>
      <c r="N22" s="429">
        <v>0.237452</v>
      </c>
      <c r="O22" s="429">
        <v>0.26019399999999998</v>
      </c>
      <c r="P22" s="429">
        <v>0.244893</v>
      </c>
      <c r="Q22" s="429">
        <v>0.25196800000000003</v>
      </c>
      <c r="R22" s="429">
        <v>0.270233</v>
      </c>
      <c r="S22" s="429">
        <v>0.27616099999999999</v>
      </c>
      <c r="T22" s="429">
        <v>0.267233</v>
      </c>
      <c r="U22" s="429">
        <v>0.26629000000000003</v>
      </c>
      <c r="V22" s="429">
        <v>0.27222600000000002</v>
      </c>
      <c r="W22" s="429">
        <v>0.259967</v>
      </c>
      <c r="X22" s="429">
        <v>0.24209700000000001</v>
      </c>
      <c r="Y22" s="429">
        <v>0.27946700000000002</v>
      </c>
      <c r="Z22" s="429">
        <v>0.31283899999999998</v>
      </c>
      <c r="AA22" s="429">
        <v>0.26741900000000002</v>
      </c>
      <c r="AB22" s="429">
        <v>0.23872399999999999</v>
      </c>
      <c r="AC22" s="429">
        <v>0.27109699999999998</v>
      </c>
      <c r="AD22" s="429">
        <v>0.28573300000000001</v>
      </c>
      <c r="AE22" s="429">
        <v>0.28948400000000002</v>
      </c>
      <c r="AF22" s="429">
        <v>0.27953299999999998</v>
      </c>
      <c r="AG22" s="429">
        <v>0.26861299999999999</v>
      </c>
      <c r="AH22" s="429">
        <v>0.27428999999999998</v>
      </c>
      <c r="AI22" s="429">
        <v>0.27096700000000001</v>
      </c>
      <c r="AJ22" s="429">
        <v>0.28093600000000002</v>
      </c>
      <c r="AK22" s="429">
        <v>0.29699999999999999</v>
      </c>
      <c r="AL22" s="429">
        <v>0.29435499999999998</v>
      </c>
      <c r="AM22" s="429">
        <v>0.28135500000000002</v>
      </c>
      <c r="AN22" s="429">
        <v>0.26203599999999999</v>
      </c>
      <c r="AO22" s="429">
        <v>0.245</v>
      </c>
      <c r="AP22" s="429">
        <v>0.26600000000000001</v>
      </c>
      <c r="AQ22" s="429">
        <v>0.272032</v>
      </c>
      <c r="AR22" s="429">
        <v>0.269233</v>
      </c>
      <c r="AS22" s="429">
        <v>0.28232299999999999</v>
      </c>
      <c r="AT22" s="429">
        <v>0.251419</v>
      </c>
      <c r="AU22" s="429">
        <v>0.25093300000000002</v>
      </c>
      <c r="AV22" s="429">
        <v>0.224968</v>
      </c>
      <c r="AW22" s="429">
        <v>0.25433299999999998</v>
      </c>
      <c r="AX22" s="429">
        <v>0.26954800000000001</v>
      </c>
      <c r="AY22" s="429">
        <v>0.25738699999999998</v>
      </c>
      <c r="AZ22" s="871">
        <v>0.25696400000000003</v>
      </c>
      <c r="BA22" s="871">
        <v>0.25680700000000001</v>
      </c>
      <c r="BB22" s="871">
        <v>0.25673299999999999</v>
      </c>
      <c r="BC22" s="871">
        <v>0.26938699999999999</v>
      </c>
      <c r="BD22" s="871">
        <v>0.27016699999999999</v>
      </c>
      <c r="BE22" s="871">
        <v>0.2839219</v>
      </c>
      <c r="BF22" s="871">
        <v>0.28435290000000002</v>
      </c>
      <c r="BG22" s="352">
        <v>0.27844249999999998</v>
      </c>
      <c r="BH22" s="352">
        <v>0.27039770000000002</v>
      </c>
      <c r="BI22" s="352">
        <v>0.2835261</v>
      </c>
      <c r="BJ22" s="352">
        <v>0.30049360000000003</v>
      </c>
      <c r="BK22" s="352">
        <v>0.29927510000000002</v>
      </c>
      <c r="BL22" s="352">
        <v>0.28476240000000003</v>
      </c>
      <c r="BM22" s="352">
        <v>0.29071049999999998</v>
      </c>
      <c r="BN22" s="352">
        <v>0.2904871</v>
      </c>
      <c r="BO22" s="352">
        <v>0.28565160000000001</v>
      </c>
      <c r="BP22" s="352">
        <v>0.29235539999999999</v>
      </c>
      <c r="BQ22" s="352">
        <v>0.28909629999999997</v>
      </c>
      <c r="BR22" s="352">
        <v>0.28399540000000001</v>
      </c>
      <c r="BS22" s="352">
        <v>0.28177229999999998</v>
      </c>
      <c r="BT22" s="352">
        <v>0.27226729999999999</v>
      </c>
      <c r="BU22" s="352">
        <v>0.28334209999999999</v>
      </c>
      <c r="BV22" s="352">
        <v>0.29936829999999998</v>
      </c>
    </row>
    <row r="23" spans="1:74" x14ac:dyDescent="0.2">
      <c r="A23" s="270" t="s">
        <v>523</v>
      </c>
      <c r="B23" s="565" t="s">
        <v>1126</v>
      </c>
      <c r="C23" s="429">
        <v>0.21884100000000001</v>
      </c>
      <c r="D23" s="429">
        <v>0.14651500000000001</v>
      </c>
      <c r="E23" s="429">
        <v>0.26138299999999998</v>
      </c>
      <c r="F23" s="429">
        <v>0.21413299999999999</v>
      </c>
      <c r="G23" s="429">
        <v>0.20976400000000001</v>
      </c>
      <c r="H23" s="429">
        <v>0.27854299999999999</v>
      </c>
      <c r="I23" s="429">
        <v>0.26926299999999997</v>
      </c>
      <c r="J23" s="429">
        <v>0.30196699999999999</v>
      </c>
      <c r="K23" s="429">
        <v>0.22064700000000001</v>
      </c>
      <c r="L23" s="429">
        <v>0.21949399999999999</v>
      </c>
      <c r="M23" s="429">
        <v>0.23280500000000001</v>
      </c>
      <c r="N23" s="429">
        <v>0.15066099999999999</v>
      </c>
      <c r="O23" s="429">
        <v>0.24465999999999999</v>
      </c>
      <c r="P23" s="429">
        <v>0.19566800000000001</v>
      </c>
      <c r="Q23" s="429">
        <v>0.24015300000000001</v>
      </c>
      <c r="R23" s="429">
        <v>0.30344599999999999</v>
      </c>
      <c r="S23" s="429">
        <v>0.306695</v>
      </c>
      <c r="T23" s="429">
        <v>0.30244700000000002</v>
      </c>
      <c r="U23" s="429">
        <v>0.37496299999999999</v>
      </c>
      <c r="V23" s="429">
        <v>0.27537800000000001</v>
      </c>
      <c r="W23" s="429">
        <v>0.33016699999999999</v>
      </c>
      <c r="X23" s="429">
        <v>0.298429</v>
      </c>
      <c r="Y23" s="429">
        <v>0.41516799999999998</v>
      </c>
      <c r="Z23" s="429">
        <v>0.32350000000000001</v>
      </c>
      <c r="AA23" s="429">
        <v>0.27189099999999999</v>
      </c>
      <c r="AB23" s="429">
        <v>0.251334</v>
      </c>
      <c r="AC23" s="429">
        <v>0.34216299999999999</v>
      </c>
      <c r="AD23" s="429">
        <v>0.27668100000000001</v>
      </c>
      <c r="AE23" s="429">
        <v>0.34483999999999998</v>
      </c>
      <c r="AF23" s="429">
        <v>0.353908</v>
      </c>
      <c r="AG23" s="429">
        <v>0.34263100000000002</v>
      </c>
      <c r="AH23" s="429">
        <v>0.32705499999999998</v>
      </c>
      <c r="AI23" s="429">
        <v>0.394428</v>
      </c>
      <c r="AJ23" s="429">
        <v>0.29746299999999998</v>
      </c>
      <c r="AK23" s="429">
        <v>0.286717</v>
      </c>
      <c r="AL23" s="429">
        <v>0.29196800000000001</v>
      </c>
      <c r="AM23" s="429">
        <v>0.22340299999999999</v>
      </c>
      <c r="AN23" s="429">
        <v>0.19267899999999999</v>
      </c>
      <c r="AO23" s="429">
        <v>0.25792199999999998</v>
      </c>
      <c r="AP23" s="429">
        <v>0.26787899999999998</v>
      </c>
      <c r="AQ23" s="429">
        <v>0.28001999999999999</v>
      </c>
      <c r="AR23" s="429">
        <v>0.35843599999999998</v>
      </c>
      <c r="AS23" s="429">
        <v>0.29663800000000001</v>
      </c>
      <c r="AT23" s="429">
        <v>0.36505700000000002</v>
      </c>
      <c r="AU23" s="429">
        <v>0.34769899999999998</v>
      </c>
      <c r="AV23" s="429">
        <v>0.30609500000000001</v>
      </c>
      <c r="AW23" s="429">
        <v>0.32707199999999997</v>
      </c>
      <c r="AX23" s="429">
        <v>0.29099999999999998</v>
      </c>
      <c r="AY23" s="429">
        <v>0.337781</v>
      </c>
      <c r="AZ23" s="871">
        <v>0.33461099999999999</v>
      </c>
      <c r="BA23" s="871">
        <v>0.202075</v>
      </c>
      <c r="BB23" s="871">
        <v>0.20549300000000001</v>
      </c>
      <c r="BC23" s="871">
        <v>0.21005299999999999</v>
      </c>
      <c r="BD23" s="871">
        <v>0.22603999999999999</v>
      </c>
      <c r="BE23" s="871">
        <v>0.2855432</v>
      </c>
      <c r="BF23" s="871">
        <v>0.31586379999999997</v>
      </c>
      <c r="BG23" s="352">
        <v>0.27109460000000002</v>
      </c>
      <c r="BH23" s="352">
        <v>0.27178330000000001</v>
      </c>
      <c r="BI23" s="352">
        <v>0.27875</v>
      </c>
      <c r="BJ23" s="352">
        <v>0.28464650000000002</v>
      </c>
      <c r="BK23" s="352">
        <v>0.20807899999999999</v>
      </c>
      <c r="BL23" s="352">
        <v>0.2215674</v>
      </c>
      <c r="BM23" s="352">
        <v>0.23605570000000001</v>
      </c>
      <c r="BN23" s="352">
        <v>0.2644185</v>
      </c>
      <c r="BO23" s="352">
        <v>0.26775300000000002</v>
      </c>
      <c r="BP23" s="352">
        <v>0.28214479999999997</v>
      </c>
      <c r="BQ23" s="352">
        <v>0.2849718</v>
      </c>
      <c r="BR23" s="352">
        <v>0.34275149999999999</v>
      </c>
      <c r="BS23" s="352">
        <v>0.29034490000000002</v>
      </c>
      <c r="BT23" s="352">
        <v>0.28175539999999999</v>
      </c>
      <c r="BU23" s="352">
        <v>0.29112139999999997</v>
      </c>
      <c r="BV23" s="352">
        <v>0.29876900000000001</v>
      </c>
    </row>
    <row r="24" spans="1:74" x14ac:dyDescent="0.2">
      <c r="A24" s="270"/>
      <c r="B24" s="564"/>
      <c r="C24" s="573"/>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894"/>
      <c r="BA24" s="894"/>
      <c r="BB24" s="894"/>
      <c r="BC24" s="894"/>
      <c r="BD24" s="894"/>
      <c r="BE24" s="894"/>
      <c r="BF24" s="894"/>
      <c r="BG24" s="575"/>
      <c r="BH24" s="575"/>
      <c r="BI24" s="575"/>
      <c r="BJ24" s="575"/>
      <c r="BK24" s="575"/>
      <c r="BL24" s="575"/>
      <c r="BM24" s="575"/>
      <c r="BN24" s="575"/>
      <c r="BO24" s="575"/>
      <c r="BP24" s="575"/>
      <c r="BQ24" s="575"/>
      <c r="BR24" s="575"/>
      <c r="BS24" s="575"/>
      <c r="BT24" s="575"/>
      <c r="BU24" s="575"/>
      <c r="BV24" s="575"/>
    </row>
    <row r="25" spans="1:74" s="274" customFormat="1" x14ac:dyDescent="0.2">
      <c r="A25" s="543" t="s">
        <v>530</v>
      </c>
      <c r="B25" s="560" t="s">
        <v>1130</v>
      </c>
      <c r="C25" s="100">
        <v>-2.0427529999999998</v>
      </c>
      <c r="D25" s="100">
        <v>-2.0258090000000002</v>
      </c>
      <c r="E25" s="100">
        <v>-2.133229</v>
      </c>
      <c r="F25" s="100">
        <v>-2.2663540000000002</v>
      </c>
      <c r="G25" s="100">
        <v>-2.3111630000000001</v>
      </c>
      <c r="H25" s="100">
        <v>-2.5179529999999999</v>
      </c>
      <c r="I25" s="100">
        <v>-2.199776</v>
      </c>
      <c r="J25" s="100">
        <v>-2.314905</v>
      </c>
      <c r="K25" s="100">
        <v>-2.233911</v>
      </c>
      <c r="L25" s="100">
        <v>-2.2266379999999999</v>
      </c>
      <c r="M25" s="100">
        <v>-2.176256</v>
      </c>
      <c r="N25" s="100">
        <v>-2.3614280000000001</v>
      </c>
      <c r="O25" s="100">
        <v>-2.3243119999999999</v>
      </c>
      <c r="P25" s="100">
        <v>-2.3556080000000001</v>
      </c>
      <c r="Q25" s="100">
        <v>-2.7403689999999998</v>
      </c>
      <c r="R25" s="100">
        <v>-2.4903870000000001</v>
      </c>
      <c r="S25" s="100">
        <v>-2.4563679999999999</v>
      </c>
      <c r="T25" s="100">
        <v>-2.4911789999999998</v>
      </c>
      <c r="U25" s="100">
        <v>-2.432706</v>
      </c>
      <c r="V25" s="100">
        <v>-2.4560149999999998</v>
      </c>
      <c r="W25" s="100">
        <v>-2.5997840000000001</v>
      </c>
      <c r="X25" s="100">
        <v>-2.5997599999999998</v>
      </c>
      <c r="Y25" s="100">
        <v>-2.605963</v>
      </c>
      <c r="Z25" s="100">
        <v>-2.5784389999999999</v>
      </c>
      <c r="AA25" s="100">
        <v>-2.5116619999999998</v>
      </c>
      <c r="AB25" s="100">
        <v>-2.6802069999999998</v>
      </c>
      <c r="AC25" s="100">
        <v>-2.5867650000000002</v>
      </c>
      <c r="AD25" s="100">
        <v>-2.7236929999999999</v>
      </c>
      <c r="AE25" s="100">
        <v>-2.5670190000000002</v>
      </c>
      <c r="AF25" s="100">
        <v>-2.713762</v>
      </c>
      <c r="AG25" s="100">
        <v>-2.6158489999999999</v>
      </c>
      <c r="AH25" s="100">
        <v>-2.7440329999999999</v>
      </c>
      <c r="AI25" s="100">
        <v>-2.872106</v>
      </c>
      <c r="AJ25" s="100">
        <v>-2.7592370000000002</v>
      </c>
      <c r="AK25" s="100">
        <v>-3.0234839999999998</v>
      </c>
      <c r="AL25" s="100">
        <v>-2.8570869999999999</v>
      </c>
      <c r="AM25" s="100">
        <v>-2.77542</v>
      </c>
      <c r="AN25" s="100">
        <v>-2.8681390000000002</v>
      </c>
      <c r="AO25" s="100">
        <v>-2.8857940000000002</v>
      </c>
      <c r="AP25" s="100">
        <v>-2.9790009999999998</v>
      </c>
      <c r="AQ25" s="100">
        <v>-2.882479</v>
      </c>
      <c r="AR25" s="100">
        <v>-2.8762910000000002</v>
      </c>
      <c r="AS25" s="100">
        <v>-3.064063</v>
      </c>
      <c r="AT25" s="100">
        <v>-2.7047349999999999</v>
      </c>
      <c r="AU25" s="100">
        <v>-3.0787390000000001</v>
      </c>
      <c r="AV25" s="100">
        <v>-2.8850319999999998</v>
      </c>
      <c r="AW25" s="100">
        <v>-3.1537860000000002</v>
      </c>
      <c r="AX25" s="100">
        <v>-2.8560840000000001</v>
      </c>
      <c r="AY25" s="100">
        <v>-2.8986130000000001</v>
      </c>
      <c r="AZ25" s="890">
        <v>-3.0696720000000002</v>
      </c>
      <c r="BA25" s="890">
        <v>-3.2972320000000002</v>
      </c>
      <c r="BB25" s="890">
        <v>-3.459406</v>
      </c>
      <c r="BC25" s="890">
        <v>-3.5845699999999998</v>
      </c>
      <c r="BD25" s="890">
        <v>-3.5104199999999999</v>
      </c>
      <c r="BE25" s="890">
        <v>-3.2386731773999999</v>
      </c>
      <c r="BF25" s="890">
        <v>-3.5115113</v>
      </c>
      <c r="BG25" s="559">
        <v>-3.2436060000000002</v>
      </c>
      <c r="BH25" s="559">
        <v>-3.2395100000000001</v>
      </c>
      <c r="BI25" s="559">
        <v>-3.3521380000000001</v>
      </c>
      <c r="BJ25" s="559">
        <v>-3.2723309999999999</v>
      </c>
      <c r="BK25" s="559">
        <v>-3.182858</v>
      </c>
      <c r="BL25" s="559">
        <v>-3.3592170000000001</v>
      </c>
      <c r="BM25" s="559">
        <v>-3.3481000000000001</v>
      </c>
      <c r="BN25" s="559">
        <v>-3.3856540000000002</v>
      </c>
      <c r="BO25" s="559">
        <v>-3.3995639999999998</v>
      </c>
      <c r="BP25" s="559">
        <v>-3.4638810000000002</v>
      </c>
      <c r="BQ25" s="559">
        <v>-3.4220739999999998</v>
      </c>
      <c r="BR25" s="559">
        <v>-3.3164150000000001</v>
      </c>
      <c r="BS25" s="559">
        <v>-3.3974489999999999</v>
      </c>
      <c r="BT25" s="559">
        <v>-3.377596</v>
      </c>
      <c r="BU25" s="559">
        <v>-3.4534479999999999</v>
      </c>
      <c r="BV25" s="559">
        <v>-3.4152499999999999</v>
      </c>
    </row>
    <row r="26" spans="1:74" x14ac:dyDescent="0.2">
      <c r="A26" s="270" t="s">
        <v>519</v>
      </c>
      <c r="B26" s="565" t="s">
        <v>1120</v>
      </c>
      <c r="C26" s="429">
        <v>-0.37527300000000002</v>
      </c>
      <c r="D26" s="429">
        <v>-0.39957500000000001</v>
      </c>
      <c r="E26" s="429">
        <v>-0.43408999999999998</v>
      </c>
      <c r="F26" s="429">
        <v>-0.35388399999999998</v>
      </c>
      <c r="G26" s="429">
        <v>-0.39364900000000003</v>
      </c>
      <c r="H26" s="429">
        <v>-0.45976099999999998</v>
      </c>
      <c r="I26" s="429">
        <v>-0.41492099999999998</v>
      </c>
      <c r="J26" s="429">
        <v>-0.45024399999999998</v>
      </c>
      <c r="K26" s="429">
        <v>-0.390656</v>
      </c>
      <c r="L26" s="429">
        <v>-0.43077100000000002</v>
      </c>
      <c r="M26" s="429">
        <v>-0.43722800000000001</v>
      </c>
      <c r="N26" s="429">
        <v>-0.48331800000000003</v>
      </c>
      <c r="O26" s="429">
        <v>-0.48628500000000002</v>
      </c>
      <c r="P26" s="429">
        <v>-0.45819300000000002</v>
      </c>
      <c r="Q26" s="429">
        <v>-0.50349500000000003</v>
      </c>
      <c r="R26" s="429">
        <v>-0.496506</v>
      </c>
      <c r="S26" s="429">
        <v>-0.46613599999999999</v>
      </c>
      <c r="T26" s="429">
        <v>-0.51195800000000002</v>
      </c>
      <c r="U26" s="429">
        <v>-0.49518899999999999</v>
      </c>
      <c r="V26" s="429">
        <v>-0.50918200000000002</v>
      </c>
      <c r="W26" s="429">
        <v>-0.51039299999999999</v>
      </c>
      <c r="X26" s="429">
        <v>-0.43967400000000001</v>
      </c>
      <c r="Y26" s="429">
        <v>-0.40046300000000001</v>
      </c>
      <c r="Z26" s="429">
        <v>-0.37533</v>
      </c>
      <c r="AA26" s="429">
        <v>-0.50509300000000001</v>
      </c>
      <c r="AB26" s="429">
        <v>-0.48550500000000002</v>
      </c>
      <c r="AC26" s="429">
        <v>-0.43552800000000003</v>
      </c>
      <c r="AD26" s="429">
        <v>-0.46427600000000002</v>
      </c>
      <c r="AE26" s="429">
        <v>-0.43180499999999999</v>
      </c>
      <c r="AF26" s="429">
        <v>-0.49152200000000001</v>
      </c>
      <c r="AG26" s="429">
        <v>-0.47805999999999998</v>
      </c>
      <c r="AH26" s="429">
        <v>-0.417846</v>
      </c>
      <c r="AI26" s="429">
        <v>-0.563778</v>
      </c>
      <c r="AJ26" s="429">
        <v>-0.510328</v>
      </c>
      <c r="AK26" s="429">
        <v>-0.540798</v>
      </c>
      <c r="AL26" s="429">
        <v>-0.52139000000000002</v>
      </c>
      <c r="AM26" s="429">
        <v>-0.54325400000000001</v>
      </c>
      <c r="AN26" s="429">
        <v>-0.63859500000000002</v>
      </c>
      <c r="AO26" s="429">
        <v>-0.52683100000000005</v>
      </c>
      <c r="AP26" s="429">
        <v>-0.50483900000000004</v>
      </c>
      <c r="AQ26" s="429">
        <v>-0.53374500000000002</v>
      </c>
      <c r="AR26" s="429">
        <v>-0.46261200000000002</v>
      </c>
      <c r="AS26" s="429">
        <v>-0.57117300000000004</v>
      </c>
      <c r="AT26" s="429">
        <v>-0.51807599999999998</v>
      </c>
      <c r="AU26" s="429">
        <v>-0.68095499999999998</v>
      </c>
      <c r="AV26" s="429">
        <v>-0.63134500000000005</v>
      </c>
      <c r="AW26" s="429">
        <v>-0.73116199999999998</v>
      </c>
      <c r="AX26" s="429">
        <v>-0.61314599999999997</v>
      </c>
      <c r="AY26" s="429">
        <v>-0.67569999999999997</v>
      </c>
      <c r="AZ26" s="871">
        <v>-0.74102100000000004</v>
      </c>
      <c r="BA26" s="871">
        <v>-0.75156400000000001</v>
      </c>
      <c r="BB26" s="871">
        <v>-0.53968400000000005</v>
      </c>
      <c r="BC26" s="871">
        <v>-0.71744600000000003</v>
      </c>
      <c r="BD26" s="871">
        <v>-0.76998200000000006</v>
      </c>
      <c r="BE26" s="871">
        <v>-0.63679090000000005</v>
      </c>
      <c r="BF26" s="871">
        <v>-0.68394370000000004</v>
      </c>
      <c r="BG26" s="352">
        <v>-0.68282659999999995</v>
      </c>
      <c r="BH26" s="352">
        <v>-0.69148350000000003</v>
      </c>
      <c r="BI26" s="352">
        <v>-0.69168799999999997</v>
      </c>
      <c r="BJ26" s="352">
        <v>-0.69989389999999996</v>
      </c>
      <c r="BK26" s="352">
        <v>-0.71767409999999998</v>
      </c>
      <c r="BL26" s="352">
        <v>-0.71650760000000002</v>
      </c>
      <c r="BM26" s="352">
        <v>-0.70944370000000001</v>
      </c>
      <c r="BN26" s="352">
        <v>-0.71823250000000005</v>
      </c>
      <c r="BO26" s="352">
        <v>-0.70741279999999995</v>
      </c>
      <c r="BP26" s="352">
        <v>-0.7206977</v>
      </c>
      <c r="BQ26" s="352">
        <v>-0.69027430000000001</v>
      </c>
      <c r="BR26" s="352">
        <v>-0.70592569999999999</v>
      </c>
      <c r="BS26" s="352">
        <v>-0.69077180000000005</v>
      </c>
      <c r="BT26" s="352">
        <v>-0.68384370000000005</v>
      </c>
      <c r="BU26" s="352">
        <v>-0.68236149999999995</v>
      </c>
      <c r="BV26" s="352">
        <v>-0.68898930000000003</v>
      </c>
    </row>
    <row r="27" spans="1:74" x14ac:dyDescent="0.2">
      <c r="A27" s="270" t="s">
        <v>520</v>
      </c>
      <c r="B27" s="565" t="s">
        <v>1131</v>
      </c>
      <c r="C27" s="429">
        <v>-1.2274689999999999</v>
      </c>
      <c r="D27" s="429">
        <v>-1.149994</v>
      </c>
      <c r="E27" s="429">
        <v>-1.2060839999999999</v>
      </c>
      <c r="F27" s="429">
        <v>-1.3134920000000001</v>
      </c>
      <c r="G27" s="429">
        <v>-1.2839929999999999</v>
      </c>
      <c r="H27" s="429">
        <v>-1.438733</v>
      </c>
      <c r="I27" s="429">
        <v>-1.2515000000000001</v>
      </c>
      <c r="J27" s="429">
        <v>-1.3592740000000001</v>
      </c>
      <c r="K27" s="429">
        <v>-1.2004570000000001</v>
      </c>
      <c r="L27" s="429">
        <v>-1.3140160000000001</v>
      </c>
      <c r="M27" s="429">
        <v>-1.1867829999999999</v>
      </c>
      <c r="N27" s="429">
        <v>-1.318559</v>
      </c>
      <c r="O27" s="429">
        <v>-1.277976</v>
      </c>
      <c r="P27" s="429">
        <v>-1.3912169999999999</v>
      </c>
      <c r="Q27" s="429">
        <v>-1.653159</v>
      </c>
      <c r="R27" s="429">
        <v>-1.430364</v>
      </c>
      <c r="S27" s="429">
        <v>-1.4457720000000001</v>
      </c>
      <c r="T27" s="429">
        <v>-1.4437390000000001</v>
      </c>
      <c r="U27" s="429">
        <v>-1.4658549999999999</v>
      </c>
      <c r="V27" s="429">
        <v>-1.3848689999999999</v>
      </c>
      <c r="W27" s="429">
        <v>-1.5376209999999999</v>
      </c>
      <c r="X27" s="429">
        <v>-1.5996360000000001</v>
      </c>
      <c r="Y27" s="429">
        <v>-1.650679</v>
      </c>
      <c r="Z27" s="429">
        <v>-1.6594949999999999</v>
      </c>
      <c r="AA27" s="429">
        <v>-1.542565</v>
      </c>
      <c r="AB27" s="429">
        <v>-1.698299</v>
      </c>
      <c r="AC27" s="429">
        <v>-1.552419</v>
      </c>
      <c r="AD27" s="429">
        <v>-1.594117</v>
      </c>
      <c r="AE27" s="429">
        <v>-1.5683180000000001</v>
      </c>
      <c r="AF27" s="429">
        <v>-1.6382559999999999</v>
      </c>
      <c r="AG27" s="429">
        <v>-1.542786</v>
      </c>
      <c r="AH27" s="429">
        <v>-1.715994</v>
      </c>
      <c r="AI27" s="429">
        <v>-1.71004</v>
      </c>
      <c r="AJ27" s="429">
        <v>-1.656328</v>
      </c>
      <c r="AK27" s="429">
        <v>-1.806295</v>
      </c>
      <c r="AL27" s="429">
        <v>-1.707214</v>
      </c>
      <c r="AM27" s="429">
        <v>-1.620573</v>
      </c>
      <c r="AN27" s="429">
        <v>-1.6288450000000001</v>
      </c>
      <c r="AO27" s="429">
        <v>-1.7182040000000001</v>
      </c>
      <c r="AP27" s="429">
        <v>-1.7269969999999999</v>
      </c>
      <c r="AQ27" s="429">
        <v>-1.5522370000000001</v>
      </c>
      <c r="AR27" s="429">
        <v>-1.6338779999999999</v>
      </c>
      <c r="AS27" s="429">
        <v>-1.7787010000000001</v>
      </c>
      <c r="AT27" s="429">
        <v>-1.5194749999999999</v>
      </c>
      <c r="AU27" s="429">
        <v>-1.809118</v>
      </c>
      <c r="AV27" s="429">
        <v>-1.6832720000000001</v>
      </c>
      <c r="AW27" s="429">
        <v>-1.863361</v>
      </c>
      <c r="AX27" s="429">
        <v>-1.678876</v>
      </c>
      <c r="AY27" s="429">
        <v>-1.6533450000000001</v>
      </c>
      <c r="AZ27" s="871">
        <v>-1.5960240000000001</v>
      </c>
      <c r="BA27" s="871">
        <v>-1.808057</v>
      </c>
      <c r="BB27" s="871">
        <v>-1.9819100000000001</v>
      </c>
      <c r="BC27" s="871">
        <v>-1.926701</v>
      </c>
      <c r="BD27" s="871">
        <v>-1.8528290000000001</v>
      </c>
      <c r="BE27" s="871">
        <v>-1.8687096774</v>
      </c>
      <c r="BF27" s="871">
        <v>-2.0301040000000001</v>
      </c>
      <c r="BG27" s="352">
        <v>-1.935576</v>
      </c>
      <c r="BH27" s="352">
        <v>-1.8928720000000001</v>
      </c>
      <c r="BI27" s="352">
        <v>-1.9782729999999999</v>
      </c>
      <c r="BJ27" s="352">
        <v>-1.9246369999999999</v>
      </c>
      <c r="BK27" s="352">
        <v>-1.769307</v>
      </c>
      <c r="BL27" s="352">
        <v>-1.903437</v>
      </c>
      <c r="BM27" s="352">
        <v>-1.935467</v>
      </c>
      <c r="BN27" s="352">
        <v>-1.9604140000000001</v>
      </c>
      <c r="BO27" s="352">
        <v>-1.944903</v>
      </c>
      <c r="BP27" s="352">
        <v>-1.973015</v>
      </c>
      <c r="BQ27" s="352">
        <v>-1.9575880000000001</v>
      </c>
      <c r="BR27" s="352">
        <v>-1.892274</v>
      </c>
      <c r="BS27" s="352">
        <v>-1.999398</v>
      </c>
      <c r="BT27" s="352">
        <v>-1.9744459999999999</v>
      </c>
      <c r="BU27" s="352">
        <v>-2.1016059999999999</v>
      </c>
      <c r="BV27" s="352">
        <v>-2.0942349999999998</v>
      </c>
    </row>
    <row r="28" spans="1:74" x14ac:dyDescent="0.2">
      <c r="A28" s="270" t="s">
        <v>521</v>
      </c>
      <c r="B28" s="565" t="s">
        <v>1126</v>
      </c>
      <c r="C28" s="429">
        <v>-0.25077199999999999</v>
      </c>
      <c r="D28" s="429">
        <v>-0.298591</v>
      </c>
      <c r="E28" s="429">
        <v>-0.33574599999999999</v>
      </c>
      <c r="F28" s="429">
        <v>-0.43086600000000003</v>
      </c>
      <c r="G28" s="429">
        <v>-0.48691499999999999</v>
      </c>
      <c r="H28" s="429">
        <v>-0.42652299999999999</v>
      </c>
      <c r="I28" s="429">
        <v>-0.345447</v>
      </c>
      <c r="J28" s="429">
        <v>-0.32774199999999998</v>
      </c>
      <c r="K28" s="429">
        <v>-0.43238399999999999</v>
      </c>
      <c r="L28" s="429">
        <v>-0.377442</v>
      </c>
      <c r="M28" s="429">
        <v>-0.37562600000000002</v>
      </c>
      <c r="N28" s="429">
        <v>-0.389403</v>
      </c>
      <c r="O28" s="429">
        <v>-0.39708100000000002</v>
      </c>
      <c r="P28" s="429">
        <v>-0.331368</v>
      </c>
      <c r="Q28" s="429">
        <v>-0.43581599999999998</v>
      </c>
      <c r="R28" s="429">
        <v>-0.41938799999999998</v>
      </c>
      <c r="S28" s="429">
        <v>-0.36749900000000002</v>
      </c>
      <c r="T28" s="429">
        <v>-0.36075200000000002</v>
      </c>
      <c r="U28" s="429">
        <v>-0.34126299999999998</v>
      </c>
      <c r="V28" s="429">
        <v>-0.41646100000000003</v>
      </c>
      <c r="W28" s="429">
        <v>-0.42943100000000001</v>
      </c>
      <c r="X28" s="429">
        <v>-0.44218299999999999</v>
      </c>
      <c r="Y28" s="429">
        <v>-0.40246300000000002</v>
      </c>
      <c r="Z28" s="429">
        <v>-0.39217800000000003</v>
      </c>
      <c r="AA28" s="429">
        <v>-0.30978499999999998</v>
      </c>
      <c r="AB28" s="429">
        <v>-0.44014900000000001</v>
      </c>
      <c r="AC28" s="429">
        <v>-0.47009499999999999</v>
      </c>
      <c r="AD28" s="429">
        <v>-0.49781999999999998</v>
      </c>
      <c r="AE28" s="429">
        <v>-0.41422500000000001</v>
      </c>
      <c r="AF28" s="429">
        <v>-0.50112599999999996</v>
      </c>
      <c r="AG28" s="429">
        <v>-0.42572300000000002</v>
      </c>
      <c r="AH28" s="429">
        <v>-0.52078400000000002</v>
      </c>
      <c r="AI28" s="429">
        <v>-0.42493599999999998</v>
      </c>
      <c r="AJ28" s="429">
        <v>-0.42431000000000002</v>
      </c>
      <c r="AK28" s="429">
        <v>-0.43941599999999997</v>
      </c>
      <c r="AL28" s="429">
        <v>-0.41864200000000001</v>
      </c>
      <c r="AM28" s="429">
        <v>-0.40672700000000001</v>
      </c>
      <c r="AN28" s="429">
        <v>-0.44239400000000001</v>
      </c>
      <c r="AO28" s="429">
        <v>-0.45904600000000001</v>
      </c>
      <c r="AP28" s="429">
        <v>-0.53048700000000004</v>
      </c>
      <c r="AQ28" s="429">
        <v>-0.59362400000000004</v>
      </c>
      <c r="AR28" s="429">
        <v>-0.53286599999999995</v>
      </c>
      <c r="AS28" s="429">
        <v>-0.49349100000000001</v>
      </c>
      <c r="AT28" s="429">
        <v>-0.49065199999999998</v>
      </c>
      <c r="AU28" s="429">
        <v>-0.43623400000000001</v>
      </c>
      <c r="AV28" s="429">
        <v>-0.46409899999999998</v>
      </c>
      <c r="AW28" s="429">
        <v>-0.43742900000000001</v>
      </c>
      <c r="AX28" s="429">
        <v>-0.44000099999999998</v>
      </c>
      <c r="AY28" s="429">
        <v>-0.43770199999999998</v>
      </c>
      <c r="AZ28" s="871">
        <v>-0.54049599999999998</v>
      </c>
      <c r="BA28" s="871">
        <v>-0.57447300000000001</v>
      </c>
      <c r="BB28" s="871">
        <v>-0.73017399999999999</v>
      </c>
      <c r="BC28" s="871">
        <v>-0.81156099999999998</v>
      </c>
      <c r="BD28" s="871">
        <v>-0.72519100000000003</v>
      </c>
      <c r="BE28" s="871">
        <v>-0.54872200000000004</v>
      </c>
      <c r="BF28" s="871">
        <v>-0.58812310000000001</v>
      </c>
      <c r="BG28" s="352">
        <v>-0.4257957</v>
      </c>
      <c r="BH28" s="352">
        <v>-0.45458730000000003</v>
      </c>
      <c r="BI28" s="352">
        <v>-0.47173680000000001</v>
      </c>
      <c r="BJ28" s="352">
        <v>-0.4345697</v>
      </c>
      <c r="BK28" s="352">
        <v>-0.45984580000000003</v>
      </c>
      <c r="BL28" s="352">
        <v>-0.485869</v>
      </c>
      <c r="BM28" s="352">
        <v>-0.49574360000000001</v>
      </c>
      <c r="BN28" s="352">
        <v>-0.50206139999999999</v>
      </c>
      <c r="BO28" s="352">
        <v>-0.56990229999999997</v>
      </c>
      <c r="BP28" s="352">
        <v>-0.57734909999999995</v>
      </c>
      <c r="BQ28" s="352">
        <v>-0.59421299999999999</v>
      </c>
      <c r="BR28" s="352">
        <v>-0.52059670000000002</v>
      </c>
      <c r="BS28" s="352">
        <v>-0.4970251</v>
      </c>
      <c r="BT28" s="352">
        <v>-0.50881350000000003</v>
      </c>
      <c r="BU28" s="352">
        <v>-0.4495228</v>
      </c>
      <c r="BV28" s="352">
        <v>-0.40987649999999998</v>
      </c>
    </row>
    <row r="29" spans="1:74" x14ac:dyDescent="0.2">
      <c r="A29" s="270" t="s">
        <v>99</v>
      </c>
      <c r="B29" s="565" t="s">
        <v>1122</v>
      </c>
      <c r="C29" s="429">
        <v>-0.18923899999999999</v>
      </c>
      <c r="D29" s="429">
        <v>-0.177649</v>
      </c>
      <c r="E29" s="429">
        <v>-0.157309</v>
      </c>
      <c r="F29" s="429">
        <v>-0.16811200000000001</v>
      </c>
      <c r="G29" s="429">
        <v>-0.14660599999999999</v>
      </c>
      <c r="H29" s="429">
        <v>-0.192936</v>
      </c>
      <c r="I29" s="429">
        <v>-0.18790799999999999</v>
      </c>
      <c r="J29" s="429">
        <v>-0.177645</v>
      </c>
      <c r="K29" s="429">
        <v>-0.21041399999999999</v>
      </c>
      <c r="L29" s="429">
        <v>-0.104409</v>
      </c>
      <c r="M29" s="429">
        <v>-0.176619</v>
      </c>
      <c r="N29" s="429">
        <v>-0.17014799999999999</v>
      </c>
      <c r="O29" s="429">
        <v>-0.16297</v>
      </c>
      <c r="P29" s="429">
        <v>-0.17483000000000001</v>
      </c>
      <c r="Q29" s="429">
        <v>-0.147899</v>
      </c>
      <c r="R29" s="429">
        <v>-0.14412900000000001</v>
      </c>
      <c r="S29" s="429">
        <v>-0.17696100000000001</v>
      </c>
      <c r="T29" s="429">
        <v>-0.17473</v>
      </c>
      <c r="U29" s="429">
        <v>-0.13039899999999999</v>
      </c>
      <c r="V29" s="429">
        <v>-0.14550299999999999</v>
      </c>
      <c r="W29" s="429">
        <v>-0.122339</v>
      </c>
      <c r="X29" s="429">
        <v>-0.118267</v>
      </c>
      <c r="Y29" s="429">
        <v>-0.15235799999999999</v>
      </c>
      <c r="Z29" s="429">
        <v>-0.15143599999999999</v>
      </c>
      <c r="AA29" s="429">
        <v>-0.15421899999999999</v>
      </c>
      <c r="AB29" s="429">
        <v>-5.6253999999999998E-2</v>
      </c>
      <c r="AC29" s="429">
        <v>-0.128723</v>
      </c>
      <c r="AD29" s="429">
        <v>-0.16747999999999999</v>
      </c>
      <c r="AE29" s="429">
        <v>-0.152671</v>
      </c>
      <c r="AF29" s="429">
        <v>-8.2858000000000001E-2</v>
      </c>
      <c r="AG29" s="429">
        <v>-0.16928000000000001</v>
      </c>
      <c r="AH29" s="429">
        <v>-8.9409000000000002E-2</v>
      </c>
      <c r="AI29" s="429">
        <v>-0.17335200000000001</v>
      </c>
      <c r="AJ29" s="429">
        <v>-0.168271</v>
      </c>
      <c r="AK29" s="429">
        <v>-0.23697499999999999</v>
      </c>
      <c r="AL29" s="429">
        <v>-0.209841</v>
      </c>
      <c r="AM29" s="429">
        <v>-0.20486599999999999</v>
      </c>
      <c r="AN29" s="429">
        <v>-0.158305</v>
      </c>
      <c r="AO29" s="429">
        <v>-0.18171300000000001</v>
      </c>
      <c r="AP29" s="429">
        <v>-0.21667800000000001</v>
      </c>
      <c r="AQ29" s="429">
        <v>-0.202873</v>
      </c>
      <c r="AR29" s="429">
        <v>-0.24693499999999999</v>
      </c>
      <c r="AS29" s="429">
        <v>-0.22069800000000001</v>
      </c>
      <c r="AT29" s="429">
        <v>-0.17653199999999999</v>
      </c>
      <c r="AU29" s="429">
        <v>-0.15243200000000001</v>
      </c>
      <c r="AV29" s="429">
        <v>-0.10631599999999999</v>
      </c>
      <c r="AW29" s="429">
        <v>-0.121834</v>
      </c>
      <c r="AX29" s="429">
        <v>-0.124061</v>
      </c>
      <c r="AY29" s="429">
        <v>-0.13186600000000001</v>
      </c>
      <c r="AZ29" s="871">
        <v>-0.192131</v>
      </c>
      <c r="BA29" s="871">
        <v>-0.16313800000000001</v>
      </c>
      <c r="BB29" s="871">
        <v>-0.20763799999999999</v>
      </c>
      <c r="BC29" s="871">
        <v>-0.128862</v>
      </c>
      <c r="BD29" s="871">
        <v>-0.16241800000000001</v>
      </c>
      <c r="BE29" s="871">
        <v>-0.18445059999999999</v>
      </c>
      <c r="BF29" s="871">
        <v>-0.20934050000000001</v>
      </c>
      <c r="BG29" s="352">
        <v>-0.19940720000000001</v>
      </c>
      <c r="BH29" s="352">
        <v>-0.2005673</v>
      </c>
      <c r="BI29" s="352">
        <v>-0.2104404</v>
      </c>
      <c r="BJ29" s="352">
        <v>-0.21323039999999999</v>
      </c>
      <c r="BK29" s="352">
        <v>-0.23603070000000001</v>
      </c>
      <c r="BL29" s="352">
        <v>-0.2534034</v>
      </c>
      <c r="BM29" s="352">
        <v>-0.20744560000000001</v>
      </c>
      <c r="BN29" s="352">
        <v>-0.20494560000000001</v>
      </c>
      <c r="BO29" s="352">
        <v>-0.17734530000000001</v>
      </c>
      <c r="BP29" s="352">
        <v>-0.19281899999999999</v>
      </c>
      <c r="BQ29" s="352">
        <v>-0.1799993</v>
      </c>
      <c r="BR29" s="352">
        <v>-0.19761860000000001</v>
      </c>
      <c r="BS29" s="352">
        <v>-0.210254</v>
      </c>
      <c r="BT29" s="352">
        <v>-0.21049309999999999</v>
      </c>
      <c r="BU29" s="352">
        <v>-0.21995809999999999</v>
      </c>
      <c r="BV29" s="352">
        <v>-0.22214900000000001</v>
      </c>
    </row>
    <row r="30" spans="1:74" x14ac:dyDescent="0.2">
      <c r="A30" s="270"/>
      <c r="B30" s="564"/>
      <c r="C30" s="429"/>
      <c r="D30" s="429"/>
      <c r="E30" s="429"/>
      <c r="F30" s="429"/>
      <c r="G30" s="429"/>
      <c r="H30" s="429"/>
      <c r="I30" s="429"/>
      <c r="J30" s="429"/>
      <c r="K30" s="429"/>
      <c r="L30" s="429"/>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29"/>
      <c r="AR30" s="429"/>
      <c r="AS30" s="429"/>
      <c r="AT30" s="429"/>
      <c r="AU30" s="429"/>
      <c r="AV30" s="429"/>
      <c r="AW30" s="429"/>
      <c r="AX30" s="429"/>
      <c r="AY30" s="429"/>
      <c r="AZ30" s="871"/>
      <c r="BA30" s="871"/>
      <c r="BB30" s="871"/>
      <c r="BC30" s="871"/>
      <c r="BD30" s="871"/>
      <c r="BE30" s="871"/>
      <c r="BF30" s="871"/>
      <c r="BG30" s="352"/>
      <c r="BH30" s="352"/>
      <c r="BI30" s="352"/>
      <c r="BJ30" s="352"/>
      <c r="BK30" s="352"/>
      <c r="BL30" s="352"/>
      <c r="BM30" s="352"/>
      <c r="BN30" s="352"/>
      <c r="BO30" s="352"/>
      <c r="BP30" s="352"/>
      <c r="BQ30" s="352"/>
      <c r="BR30" s="352"/>
      <c r="BS30" s="352"/>
      <c r="BT30" s="352"/>
      <c r="BU30" s="352"/>
      <c r="BV30" s="352"/>
    </row>
    <row r="31" spans="1:74" s="274" customFormat="1" x14ac:dyDescent="0.2">
      <c r="A31" s="548" t="s">
        <v>529</v>
      </c>
      <c r="B31" s="560" t="s">
        <v>1132</v>
      </c>
      <c r="C31" s="313">
        <v>160.87744900000001</v>
      </c>
      <c r="D31" s="313">
        <v>141.07776200000001</v>
      </c>
      <c r="E31" s="313">
        <v>142.11115699999999</v>
      </c>
      <c r="F31" s="313">
        <v>154.29309699999999</v>
      </c>
      <c r="G31" s="313">
        <v>177.48304099999999</v>
      </c>
      <c r="H31" s="313">
        <v>186.72917699999999</v>
      </c>
      <c r="I31" s="313">
        <v>208.541369</v>
      </c>
      <c r="J31" s="313">
        <v>230.774023</v>
      </c>
      <c r="K31" s="313">
        <v>243.70535000000001</v>
      </c>
      <c r="L31" s="313">
        <v>243.01998399999999</v>
      </c>
      <c r="M31" s="313">
        <v>236.15490500000001</v>
      </c>
      <c r="N31" s="313">
        <v>211.14952099999999</v>
      </c>
      <c r="O31" s="313">
        <v>187.896445</v>
      </c>
      <c r="P31" s="313">
        <v>174.685643</v>
      </c>
      <c r="Q31" s="313">
        <v>173.949138</v>
      </c>
      <c r="R31" s="313">
        <v>187.93352400000001</v>
      </c>
      <c r="S31" s="313">
        <v>207.05935700000001</v>
      </c>
      <c r="T31" s="313">
        <v>225.71730600000001</v>
      </c>
      <c r="U31" s="313">
        <v>242.93247600000001</v>
      </c>
      <c r="V31" s="313">
        <v>266.99305399999997</v>
      </c>
      <c r="W31" s="313">
        <v>277.21147300000001</v>
      </c>
      <c r="X31" s="313">
        <v>274.01406400000002</v>
      </c>
      <c r="Y31" s="313">
        <v>254.801704</v>
      </c>
      <c r="Z31" s="313">
        <v>223.298676</v>
      </c>
      <c r="AA31" s="313">
        <v>184.50430299999999</v>
      </c>
      <c r="AB31" s="313">
        <v>163.40231499999999</v>
      </c>
      <c r="AC31" s="313">
        <v>170.228511</v>
      </c>
      <c r="AD31" s="313">
        <v>188.35041899999999</v>
      </c>
      <c r="AE31" s="313">
        <v>214.47302400000001</v>
      </c>
      <c r="AF31" s="313">
        <v>234.75323700000001</v>
      </c>
      <c r="AG31" s="313">
        <v>264.55737699999997</v>
      </c>
      <c r="AH31" s="313">
        <v>277.91525100000001</v>
      </c>
      <c r="AI31" s="313">
        <v>276.85161099999999</v>
      </c>
      <c r="AJ31" s="313">
        <v>269.48558000000003</v>
      </c>
      <c r="AK31" s="313">
        <v>253.66751099999999</v>
      </c>
      <c r="AL31" s="313">
        <v>225.71036000000001</v>
      </c>
      <c r="AM31" s="313">
        <v>184.688322</v>
      </c>
      <c r="AN31" s="313">
        <v>163.02121600000001</v>
      </c>
      <c r="AO31" s="313">
        <v>173.54224300000001</v>
      </c>
      <c r="AP31" s="313">
        <v>194.55259599999999</v>
      </c>
      <c r="AQ31" s="313">
        <v>225.49050600000001</v>
      </c>
      <c r="AR31" s="313">
        <v>252.639779</v>
      </c>
      <c r="AS31" s="313">
        <v>273.53508599999998</v>
      </c>
      <c r="AT31" s="313">
        <v>294.75440800000001</v>
      </c>
      <c r="AU31" s="313">
        <v>304.587783</v>
      </c>
      <c r="AV31" s="313">
        <v>305.49192599999998</v>
      </c>
      <c r="AW31" s="313">
        <v>292.18212899999997</v>
      </c>
      <c r="AX31" s="313">
        <v>271.65562199999999</v>
      </c>
      <c r="AY31" s="313">
        <v>232.48222699999999</v>
      </c>
      <c r="AZ31" s="895">
        <v>216.44171900000001</v>
      </c>
      <c r="BA31" s="895">
        <v>222.43143900000001</v>
      </c>
      <c r="BB31" s="895">
        <v>230.61070900000001</v>
      </c>
      <c r="BC31" s="895">
        <v>237.44086899999999</v>
      </c>
      <c r="BD31" s="895">
        <v>249.78804700000001</v>
      </c>
      <c r="BE31" s="895">
        <v>273.95557143000002</v>
      </c>
      <c r="BF31" s="895">
        <v>283.67789356999998</v>
      </c>
      <c r="BG31" s="437">
        <v>292.73149999999998</v>
      </c>
      <c r="BH31" s="437">
        <v>290.43029999999999</v>
      </c>
      <c r="BI31" s="437">
        <v>277.35520000000002</v>
      </c>
      <c r="BJ31" s="437">
        <v>252.84780000000001</v>
      </c>
      <c r="BK31" s="437">
        <v>226.26009999999999</v>
      </c>
      <c r="BL31" s="437">
        <v>206.42400000000001</v>
      </c>
      <c r="BM31" s="437">
        <v>210.0249</v>
      </c>
      <c r="BN31" s="437">
        <v>225.6164</v>
      </c>
      <c r="BO31" s="437">
        <v>247.5754</v>
      </c>
      <c r="BP31" s="437">
        <v>266.19659999999999</v>
      </c>
      <c r="BQ31" s="437">
        <v>285.13299999999998</v>
      </c>
      <c r="BR31" s="437">
        <v>304.01229999999998</v>
      </c>
      <c r="BS31" s="437">
        <v>312.81670000000003</v>
      </c>
      <c r="BT31" s="437">
        <v>311.6986</v>
      </c>
      <c r="BU31" s="437">
        <v>301.20819999999998</v>
      </c>
      <c r="BV31" s="437">
        <v>278.24880000000002</v>
      </c>
    </row>
    <row r="32" spans="1:74" x14ac:dyDescent="0.2">
      <c r="A32" s="270" t="s">
        <v>524</v>
      </c>
      <c r="B32" s="565" t="s">
        <v>1120</v>
      </c>
      <c r="C32" s="574">
        <v>54.59</v>
      </c>
      <c r="D32" s="574">
        <v>49.136000000000003</v>
      </c>
      <c r="E32" s="574">
        <v>49.643000000000001</v>
      </c>
      <c r="F32" s="574">
        <v>51.323999999999998</v>
      </c>
      <c r="G32" s="574">
        <v>53.750999999999998</v>
      </c>
      <c r="H32" s="574">
        <v>49.872999999999998</v>
      </c>
      <c r="I32" s="574">
        <v>47.518999999999998</v>
      </c>
      <c r="J32" s="574">
        <v>50.063000000000002</v>
      </c>
      <c r="K32" s="574">
        <v>52.158999999999999</v>
      </c>
      <c r="L32" s="574">
        <v>52.713000000000001</v>
      </c>
      <c r="M32" s="574">
        <v>56.796999999999997</v>
      </c>
      <c r="N32" s="574">
        <v>53.545999999999999</v>
      </c>
      <c r="O32" s="574">
        <v>52.497999999999998</v>
      </c>
      <c r="P32" s="574">
        <v>52.121000000000002</v>
      </c>
      <c r="Q32" s="574">
        <v>54.469000000000001</v>
      </c>
      <c r="R32" s="574">
        <v>56.710999999999999</v>
      </c>
      <c r="S32" s="574">
        <v>54.235999999999997</v>
      </c>
      <c r="T32" s="574">
        <v>51.518999999999998</v>
      </c>
      <c r="U32" s="574">
        <v>48.314999999999998</v>
      </c>
      <c r="V32" s="574">
        <v>51.042000000000002</v>
      </c>
      <c r="W32" s="574">
        <v>57.296999999999997</v>
      </c>
      <c r="X32" s="574">
        <v>66.185000000000002</v>
      </c>
      <c r="Y32" s="574">
        <v>72.043000000000006</v>
      </c>
      <c r="Z32" s="574">
        <v>65.796000000000006</v>
      </c>
      <c r="AA32" s="574">
        <v>57.378</v>
      </c>
      <c r="AB32" s="574">
        <v>53.912999999999997</v>
      </c>
      <c r="AC32" s="574">
        <v>59.557000000000002</v>
      </c>
      <c r="AD32" s="574">
        <v>66.554000000000002</v>
      </c>
      <c r="AE32" s="574">
        <v>72.093000000000004</v>
      </c>
      <c r="AF32" s="574">
        <v>75.277000000000001</v>
      </c>
      <c r="AG32" s="574">
        <v>80.905000000000001</v>
      </c>
      <c r="AH32" s="574">
        <v>79.543000000000006</v>
      </c>
      <c r="AI32" s="574">
        <v>77.191999999999993</v>
      </c>
      <c r="AJ32" s="574">
        <v>75.314999999999998</v>
      </c>
      <c r="AK32" s="574">
        <v>76.971999999999994</v>
      </c>
      <c r="AL32" s="574">
        <v>71.603999999999999</v>
      </c>
      <c r="AM32" s="574">
        <v>61.716000000000001</v>
      </c>
      <c r="AN32" s="574">
        <v>56.2</v>
      </c>
      <c r="AO32" s="574">
        <v>63.933</v>
      </c>
      <c r="AP32" s="574">
        <v>71.394999999999996</v>
      </c>
      <c r="AQ32" s="574">
        <v>77.409000000000006</v>
      </c>
      <c r="AR32" s="574">
        <v>81.567999999999998</v>
      </c>
      <c r="AS32" s="574">
        <v>80.575999999999993</v>
      </c>
      <c r="AT32" s="574">
        <v>78.162000000000006</v>
      </c>
      <c r="AU32" s="574">
        <v>80.665999999999997</v>
      </c>
      <c r="AV32" s="574">
        <v>82.968000000000004</v>
      </c>
      <c r="AW32" s="574">
        <v>83.795000000000002</v>
      </c>
      <c r="AX32" s="574">
        <v>80.915999999999997</v>
      </c>
      <c r="AY32" s="574">
        <v>70.962000000000003</v>
      </c>
      <c r="AZ32" s="873">
        <v>67.593999999999994</v>
      </c>
      <c r="BA32" s="873">
        <v>65.78</v>
      </c>
      <c r="BB32" s="873">
        <v>72.704999999999998</v>
      </c>
      <c r="BC32" s="873">
        <v>73.028999999999996</v>
      </c>
      <c r="BD32" s="873">
        <v>72.28</v>
      </c>
      <c r="BE32" s="873">
        <v>72.067041852000003</v>
      </c>
      <c r="BF32" s="873">
        <v>72.415572761000007</v>
      </c>
      <c r="BG32" s="354">
        <v>74.147890000000004</v>
      </c>
      <c r="BH32" s="354">
        <v>76.080340000000007</v>
      </c>
      <c r="BI32" s="354">
        <v>77.832610000000003</v>
      </c>
      <c r="BJ32" s="354">
        <v>75.089330000000004</v>
      </c>
      <c r="BK32" s="354">
        <v>72.973799999999997</v>
      </c>
      <c r="BL32" s="354">
        <v>72.18647</v>
      </c>
      <c r="BM32" s="354">
        <v>73.671620000000004</v>
      </c>
      <c r="BN32" s="354">
        <v>75.48921</v>
      </c>
      <c r="BO32" s="354">
        <v>76.531170000000003</v>
      </c>
      <c r="BP32" s="354">
        <v>76.411950000000004</v>
      </c>
      <c r="BQ32" s="354">
        <v>76.258480000000006</v>
      </c>
      <c r="BR32" s="354">
        <v>76.913920000000005</v>
      </c>
      <c r="BS32" s="354">
        <v>78.708420000000004</v>
      </c>
      <c r="BT32" s="354">
        <v>80.800179999999997</v>
      </c>
      <c r="BU32" s="354">
        <v>82.595079999999996</v>
      </c>
      <c r="BV32" s="354">
        <v>79.87294</v>
      </c>
    </row>
    <row r="33" spans="1:77" x14ac:dyDescent="0.2">
      <c r="A33" s="270" t="s">
        <v>569</v>
      </c>
      <c r="B33" s="565" t="s">
        <v>922</v>
      </c>
      <c r="C33" s="574">
        <v>48.018999999999998</v>
      </c>
      <c r="D33" s="574">
        <v>37.734000000000002</v>
      </c>
      <c r="E33" s="574">
        <v>36.265999999999998</v>
      </c>
      <c r="F33" s="574">
        <v>40.213999999999999</v>
      </c>
      <c r="G33" s="574">
        <v>49.670999999999999</v>
      </c>
      <c r="H33" s="574">
        <v>54.127000000000002</v>
      </c>
      <c r="I33" s="574">
        <v>64.161000000000001</v>
      </c>
      <c r="J33" s="574">
        <v>72.837999999999994</v>
      </c>
      <c r="K33" s="574">
        <v>81.98</v>
      </c>
      <c r="L33" s="574">
        <v>86.724000000000004</v>
      </c>
      <c r="M33" s="574">
        <v>87.671999999999997</v>
      </c>
      <c r="N33" s="574">
        <v>76.641999999999996</v>
      </c>
      <c r="O33" s="574">
        <v>68.543999999999997</v>
      </c>
      <c r="P33" s="574">
        <v>60.451999999999998</v>
      </c>
      <c r="Q33" s="574">
        <v>55.197000000000003</v>
      </c>
      <c r="R33" s="574">
        <v>60.600999999999999</v>
      </c>
      <c r="S33" s="574">
        <v>71.049000000000007</v>
      </c>
      <c r="T33" s="574">
        <v>79.191999999999993</v>
      </c>
      <c r="U33" s="574">
        <v>86.676000000000002</v>
      </c>
      <c r="V33" s="574">
        <v>96.358999999999995</v>
      </c>
      <c r="W33" s="574">
        <v>101.404</v>
      </c>
      <c r="X33" s="574">
        <v>97.908000000000001</v>
      </c>
      <c r="Y33" s="574">
        <v>90.122</v>
      </c>
      <c r="Z33" s="574">
        <v>79.64</v>
      </c>
      <c r="AA33" s="574">
        <v>59.95</v>
      </c>
      <c r="AB33" s="574">
        <v>49.584000000000003</v>
      </c>
      <c r="AC33" s="574">
        <v>51.591999999999999</v>
      </c>
      <c r="AD33" s="574">
        <v>57.13</v>
      </c>
      <c r="AE33" s="574">
        <v>66.498999999999995</v>
      </c>
      <c r="AF33" s="574">
        <v>74.856999999999999</v>
      </c>
      <c r="AG33" s="574">
        <v>87.069000000000003</v>
      </c>
      <c r="AH33" s="574">
        <v>93.796000000000006</v>
      </c>
      <c r="AI33" s="574">
        <v>97.305000000000007</v>
      </c>
      <c r="AJ33" s="574">
        <v>97.292000000000002</v>
      </c>
      <c r="AK33" s="574">
        <v>92.438999999999993</v>
      </c>
      <c r="AL33" s="574">
        <v>80.662999999999997</v>
      </c>
      <c r="AM33" s="574">
        <v>59.335999999999999</v>
      </c>
      <c r="AN33" s="574">
        <v>46.610999999999997</v>
      </c>
      <c r="AO33" s="574">
        <v>44.146000000000001</v>
      </c>
      <c r="AP33" s="574">
        <v>48.622</v>
      </c>
      <c r="AQ33" s="574">
        <v>62.601999999999997</v>
      </c>
      <c r="AR33" s="574">
        <v>75.200999999999993</v>
      </c>
      <c r="AS33" s="574">
        <v>82.350999999999999</v>
      </c>
      <c r="AT33" s="574">
        <v>94.1</v>
      </c>
      <c r="AU33" s="574">
        <v>100.09</v>
      </c>
      <c r="AV33" s="574">
        <v>103.905</v>
      </c>
      <c r="AW33" s="574">
        <v>103.247</v>
      </c>
      <c r="AX33" s="574">
        <v>96.777000000000001</v>
      </c>
      <c r="AY33" s="574">
        <v>79.960999999999999</v>
      </c>
      <c r="AZ33" s="873">
        <v>73.180000000000007</v>
      </c>
      <c r="BA33" s="873">
        <v>78.474000000000004</v>
      </c>
      <c r="BB33" s="873">
        <v>78.409000000000006</v>
      </c>
      <c r="BC33" s="873">
        <v>82.9</v>
      </c>
      <c r="BD33" s="873">
        <v>91.183999999999997</v>
      </c>
      <c r="BE33" s="873">
        <v>104.80514861</v>
      </c>
      <c r="BF33" s="873">
        <v>106.67035642</v>
      </c>
      <c r="BG33" s="354">
        <v>110.99630000000001</v>
      </c>
      <c r="BH33" s="354">
        <v>111.69880000000001</v>
      </c>
      <c r="BI33" s="354">
        <v>108.8128</v>
      </c>
      <c r="BJ33" s="354">
        <v>99.051140000000004</v>
      </c>
      <c r="BK33" s="354">
        <v>83.622240000000005</v>
      </c>
      <c r="BL33" s="354">
        <v>69.772599999999997</v>
      </c>
      <c r="BM33" s="354">
        <v>67.362729999999999</v>
      </c>
      <c r="BN33" s="354">
        <v>70.629040000000003</v>
      </c>
      <c r="BO33" s="354">
        <v>78.395189999999999</v>
      </c>
      <c r="BP33" s="354">
        <v>85.675960000000003</v>
      </c>
      <c r="BQ33" s="354">
        <v>93.091430000000003</v>
      </c>
      <c r="BR33" s="354">
        <v>101.0365</v>
      </c>
      <c r="BS33" s="354">
        <v>106.0438</v>
      </c>
      <c r="BT33" s="354">
        <v>107.7696</v>
      </c>
      <c r="BU33" s="354">
        <v>105.4376</v>
      </c>
      <c r="BV33" s="354">
        <v>95.216859999999997</v>
      </c>
    </row>
    <row r="34" spans="1:77" x14ac:dyDescent="0.2">
      <c r="A34" s="270" t="s">
        <v>570</v>
      </c>
      <c r="B34" s="565" t="s">
        <v>1133</v>
      </c>
      <c r="C34" s="574">
        <v>1.204</v>
      </c>
      <c r="D34" s="574">
        <v>1.1779999999999999</v>
      </c>
      <c r="E34" s="574">
        <v>1.071</v>
      </c>
      <c r="F34" s="574">
        <v>0.99099999999999999</v>
      </c>
      <c r="G34" s="574">
        <v>1.0940000000000001</v>
      </c>
      <c r="H34" s="574">
        <v>1.228</v>
      </c>
      <c r="I34" s="574">
        <v>1.2290000000000001</v>
      </c>
      <c r="J34" s="574">
        <v>1.091</v>
      </c>
      <c r="K34" s="574">
        <v>1.083</v>
      </c>
      <c r="L34" s="574">
        <v>1.0269999999999999</v>
      </c>
      <c r="M34" s="574">
        <v>1.1679999999999999</v>
      </c>
      <c r="N34" s="574">
        <v>1.3380000000000001</v>
      </c>
      <c r="O34" s="574">
        <v>0.96299999999999997</v>
      </c>
      <c r="P34" s="574">
        <v>0.84499999999999997</v>
      </c>
      <c r="Q34" s="574">
        <v>1.145</v>
      </c>
      <c r="R34" s="574">
        <v>1.2789999999999999</v>
      </c>
      <c r="S34" s="574">
        <v>1.1459999999999999</v>
      </c>
      <c r="T34" s="574">
        <v>1.1379999999999999</v>
      </c>
      <c r="U34" s="574">
        <v>1.2330000000000001</v>
      </c>
      <c r="V34" s="574">
        <v>1.1990000000000001</v>
      </c>
      <c r="W34" s="574">
        <v>1.218</v>
      </c>
      <c r="X34" s="574">
        <v>1.345</v>
      </c>
      <c r="Y34" s="574">
        <v>1.526</v>
      </c>
      <c r="Z34" s="574">
        <v>0.90900000000000003</v>
      </c>
      <c r="AA34" s="574">
        <v>0.77800000000000002</v>
      </c>
      <c r="AB34" s="574">
        <v>0.72599999999999998</v>
      </c>
      <c r="AC34" s="574">
        <v>0.88700000000000001</v>
      </c>
      <c r="AD34" s="574">
        <v>1.034</v>
      </c>
      <c r="AE34" s="574">
        <v>1.1379999999999999</v>
      </c>
      <c r="AF34" s="574">
        <v>1.341</v>
      </c>
      <c r="AG34" s="574">
        <v>1.2689999999999999</v>
      </c>
      <c r="AH34" s="574">
        <v>1.3240000000000001</v>
      </c>
      <c r="AI34" s="574">
        <v>1.3340000000000001</v>
      </c>
      <c r="AJ34" s="574">
        <v>1.49</v>
      </c>
      <c r="AK34" s="574">
        <v>1.4319999999999999</v>
      </c>
      <c r="AL34" s="574">
        <v>1.361</v>
      </c>
      <c r="AM34" s="574">
        <v>1.125</v>
      </c>
      <c r="AN34" s="574">
        <v>0.83399999999999996</v>
      </c>
      <c r="AO34" s="574">
        <v>1.117</v>
      </c>
      <c r="AP34" s="574">
        <v>0.88200000000000001</v>
      </c>
      <c r="AQ34" s="574">
        <v>1.05</v>
      </c>
      <c r="AR34" s="574">
        <v>1.1990000000000001</v>
      </c>
      <c r="AS34" s="574">
        <v>1.214</v>
      </c>
      <c r="AT34" s="574">
        <v>1.3480000000000001</v>
      </c>
      <c r="AU34" s="574">
        <v>1.24</v>
      </c>
      <c r="AV34" s="574">
        <v>1.24</v>
      </c>
      <c r="AW34" s="574">
        <v>1.3620000000000001</v>
      </c>
      <c r="AX34" s="574">
        <v>1.3</v>
      </c>
      <c r="AY34" s="574">
        <v>1.2050000000000001</v>
      </c>
      <c r="AZ34" s="873">
        <v>0.67700000000000005</v>
      </c>
      <c r="BA34" s="873">
        <v>0.99299999999999999</v>
      </c>
      <c r="BB34" s="873">
        <v>1.3260000000000001</v>
      </c>
      <c r="BC34" s="873">
        <v>1.2589999999999999</v>
      </c>
      <c r="BD34" s="873">
        <v>1.1379999999999999</v>
      </c>
      <c r="BE34" s="873">
        <v>1.3651371000000001</v>
      </c>
      <c r="BF34" s="873">
        <v>1.5510641999999999</v>
      </c>
      <c r="BG34" s="354">
        <v>1.4017809999999999</v>
      </c>
      <c r="BH34" s="354">
        <v>1.488664</v>
      </c>
      <c r="BI34" s="354">
        <v>1.438283</v>
      </c>
      <c r="BJ34" s="354">
        <v>1.3250120000000001</v>
      </c>
      <c r="BK34" s="354">
        <v>1.1070629999999999</v>
      </c>
      <c r="BL34" s="354">
        <v>1.1244559999999999</v>
      </c>
      <c r="BM34" s="354">
        <v>1.177516</v>
      </c>
      <c r="BN34" s="354">
        <v>1.235209</v>
      </c>
      <c r="BO34" s="354">
        <v>1.427378</v>
      </c>
      <c r="BP34" s="354">
        <v>1.481803</v>
      </c>
      <c r="BQ34" s="354">
        <v>1.683961</v>
      </c>
      <c r="BR34" s="354">
        <v>1.840743</v>
      </c>
      <c r="BS34" s="354">
        <v>1.665359</v>
      </c>
      <c r="BT34" s="354">
        <v>1.7235450000000001</v>
      </c>
      <c r="BU34" s="354">
        <v>1.6403460000000001</v>
      </c>
      <c r="BV34" s="354">
        <v>1.496996</v>
      </c>
    </row>
    <row r="35" spans="1:77" x14ac:dyDescent="0.2">
      <c r="A35" s="270" t="s">
        <v>525</v>
      </c>
      <c r="B35" s="565" t="s">
        <v>1126</v>
      </c>
      <c r="C35" s="574">
        <v>36.618000000000002</v>
      </c>
      <c r="D35" s="574">
        <v>34.167000000000002</v>
      </c>
      <c r="E35" s="574">
        <v>35.732999999999997</v>
      </c>
      <c r="F35" s="574">
        <v>41.741</v>
      </c>
      <c r="G35" s="574">
        <v>49.762</v>
      </c>
      <c r="H35" s="574">
        <v>58.811</v>
      </c>
      <c r="I35" s="574">
        <v>70.840999999999994</v>
      </c>
      <c r="J35" s="574">
        <v>80.811999999999998</v>
      </c>
      <c r="K35" s="574">
        <v>81.256</v>
      </c>
      <c r="L35" s="574">
        <v>75.587000000000003</v>
      </c>
      <c r="M35" s="574">
        <v>64.201999999999998</v>
      </c>
      <c r="N35" s="574">
        <v>54.493000000000002</v>
      </c>
      <c r="O35" s="574">
        <v>43.063000000000002</v>
      </c>
      <c r="P35" s="574">
        <v>39.097999999999999</v>
      </c>
      <c r="Q35" s="574">
        <v>40.268999999999998</v>
      </c>
      <c r="R35" s="574">
        <v>47.418999999999997</v>
      </c>
      <c r="S35" s="574">
        <v>59.024000000000001</v>
      </c>
      <c r="T35" s="574">
        <v>70.47</v>
      </c>
      <c r="U35" s="574">
        <v>79.897999999999996</v>
      </c>
      <c r="V35" s="574">
        <v>90.894000000000005</v>
      </c>
      <c r="W35" s="574">
        <v>90.040999999999997</v>
      </c>
      <c r="X35" s="574">
        <v>80.539000000000001</v>
      </c>
      <c r="Y35" s="574">
        <v>64.456000000000003</v>
      </c>
      <c r="Z35" s="574">
        <v>50.121000000000002</v>
      </c>
      <c r="AA35" s="574">
        <v>41.661000000000001</v>
      </c>
      <c r="AB35" s="574">
        <v>35.713000000000001</v>
      </c>
      <c r="AC35" s="574">
        <v>35.034999999999997</v>
      </c>
      <c r="AD35" s="574">
        <v>41.512</v>
      </c>
      <c r="AE35" s="574">
        <v>51.854999999999997</v>
      </c>
      <c r="AF35" s="574">
        <v>59.201999999999998</v>
      </c>
      <c r="AG35" s="574">
        <v>69.501999999999995</v>
      </c>
      <c r="AH35" s="574">
        <v>76.995999999999995</v>
      </c>
      <c r="AI35" s="574">
        <v>76.45</v>
      </c>
      <c r="AJ35" s="574">
        <v>71.018000000000001</v>
      </c>
      <c r="AK35" s="574">
        <v>59.993000000000002</v>
      </c>
      <c r="AL35" s="574">
        <v>49.06</v>
      </c>
      <c r="AM35" s="574">
        <v>40.823</v>
      </c>
      <c r="AN35" s="574">
        <v>38.39</v>
      </c>
      <c r="AO35" s="574">
        <v>42.762999999999998</v>
      </c>
      <c r="AP35" s="574">
        <v>50.588000000000001</v>
      </c>
      <c r="AQ35" s="574">
        <v>59.325000000000003</v>
      </c>
      <c r="AR35" s="574">
        <v>67.573999999999998</v>
      </c>
      <c r="AS35" s="574">
        <v>79.994</v>
      </c>
      <c r="AT35" s="574">
        <v>90.066000000000003</v>
      </c>
      <c r="AU35" s="574">
        <v>92.519000000000005</v>
      </c>
      <c r="AV35" s="574">
        <v>87.763000000000005</v>
      </c>
      <c r="AW35" s="574">
        <v>76.209000000000003</v>
      </c>
      <c r="AX35" s="574">
        <v>63.924999999999997</v>
      </c>
      <c r="AY35" s="574">
        <v>52.945</v>
      </c>
      <c r="AZ35" s="873">
        <v>47.335999999999999</v>
      </c>
      <c r="BA35" s="873">
        <v>50.953000000000003</v>
      </c>
      <c r="BB35" s="873">
        <v>53.170999999999999</v>
      </c>
      <c r="BC35" s="873">
        <v>56.506</v>
      </c>
      <c r="BD35" s="873">
        <v>60.965000000000003</v>
      </c>
      <c r="BE35" s="873">
        <v>70.385195663000005</v>
      </c>
      <c r="BF35" s="873">
        <v>77.270318040999996</v>
      </c>
      <c r="BG35" s="354">
        <v>80.800139999999999</v>
      </c>
      <c r="BH35" s="354">
        <v>76.028329999999997</v>
      </c>
      <c r="BI35" s="354">
        <v>64.679000000000002</v>
      </c>
      <c r="BJ35" s="354">
        <v>53.36215</v>
      </c>
      <c r="BK35" s="354">
        <v>45.624830000000003</v>
      </c>
      <c r="BL35" s="354">
        <v>41.631230000000002</v>
      </c>
      <c r="BM35" s="354">
        <v>46.427509999999998</v>
      </c>
      <c r="BN35" s="354">
        <v>56.673990000000003</v>
      </c>
      <c r="BO35" s="354">
        <v>68.639390000000006</v>
      </c>
      <c r="BP35" s="354">
        <v>79.38503</v>
      </c>
      <c r="BQ35" s="354">
        <v>89.631299999999996</v>
      </c>
      <c r="BR35" s="354">
        <v>99.275469999999999</v>
      </c>
      <c r="BS35" s="354">
        <v>101.8227</v>
      </c>
      <c r="BT35" s="354">
        <v>97.057130000000001</v>
      </c>
      <c r="BU35" s="354">
        <v>87.705979999999997</v>
      </c>
      <c r="BV35" s="354">
        <v>78.383619999999993</v>
      </c>
    </row>
    <row r="36" spans="1:77" x14ac:dyDescent="0.2">
      <c r="A36" s="270" t="s">
        <v>437</v>
      </c>
      <c r="B36" s="565" t="s">
        <v>1122</v>
      </c>
      <c r="C36" s="574">
        <v>20.446449000000001</v>
      </c>
      <c r="D36" s="574">
        <v>18.862762</v>
      </c>
      <c r="E36" s="574">
        <v>19.398157000000001</v>
      </c>
      <c r="F36" s="574">
        <v>20.023097</v>
      </c>
      <c r="G36" s="574">
        <v>23.205041000000001</v>
      </c>
      <c r="H36" s="574">
        <v>22.690176999999998</v>
      </c>
      <c r="I36" s="574">
        <v>24.791369</v>
      </c>
      <c r="J36" s="574">
        <v>25.970023000000001</v>
      </c>
      <c r="K36" s="574">
        <v>27.227350000000001</v>
      </c>
      <c r="L36" s="574">
        <v>26.968983999999999</v>
      </c>
      <c r="M36" s="574">
        <v>26.315905000000001</v>
      </c>
      <c r="N36" s="574">
        <v>25.130521000000002</v>
      </c>
      <c r="O36" s="574">
        <v>22.828444999999999</v>
      </c>
      <c r="P36" s="574">
        <v>22.169643000000001</v>
      </c>
      <c r="Q36" s="574">
        <v>22.869138</v>
      </c>
      <c r="R36" s="574">
        <v>21.923524</v>
      </c>
      <c r="S36" s="574">
        <v>21.604357</v>
      </c>
      <c r="T36" s="574">
        <v>23.398306000000002</v>
      </c>
      <c r="U36" s="574">
        <v>26.810476000000001</v>
      </c>
      <c r="V36" s="574">
        <v>27.499054000000001</v>
      </c>
      <c r="W36" s="574">
        <v>27.251473000000001</v>
      </c>
      <c r="X36" s="574">
        <v>28.037064000000001</v>
      </c>
      <c r="Y36" s="574">
        <v>26.654703999999999</v>
      </c>
      <c r="Z36" s="574">
        <v>26.832675999999999</v>
      </c>
      <c r="AA36" s="574">
        <v>24.737303000000001</v>
      </c>
      <c r="AB36" s="574">
        <v>23.466315000000002</v>
      </c>
      <c r="AC36" s="574">
        <v>23.157511</v>
      </c>
      <c r="AD36" s="574">
        <v>22.120418999999998</v>
      </c>
      <c r="AE36" s="574">
        <v>22.888024000000001</v>
      </c>
      <c r="AF36" s="574">
        <v>24.076236999999999</v>
      </c>
      <c r="AG36" s="574">
        <v>25.812377000000001</v>
      </c>
      <c r="AH36" s="574">
        <v>26.256250999999999</v>
      </c>
      <c r="AI36" s="574">
        <v>24.570611</v>
      </c>
      <c r="AJ36" s="574">
        <v>24.37058</v>
      </c>
      <c r="AK36" s="574">
        <v>22.831510999999999</v>
      </c>
      <c r="AL36" s="574">
        <v>23.022359999999999</v>
      </c>
      <c r="AM36" s="574">
        <v>21.688321999999999</v>
      </c>
      <c r="AN36" s="574">
        <v>20.986215999999999</v>
      </c>
      <c r="AO36" s="574">
        <v>21.583243</v>
      </c>
      <c r="AP36" s="574">
        <v>23.065595999999999</v>
      </c>
      <c r="AQ36" s="574">
        <v>25.104506000000001</v>
      </c>
      <c r="AR36" s="574">
        <v>27.097778999999999</v>
      </c>
      <c r="AS36" s="574">
        <v>29.400086000000002</v>
      </c>
      <c r="AT36" s="574">
        <v>31.078408</v>
      </c>
      <c r="AU36" s="574">
        <v>30.072783000000001</v>
      </c>
      <c r="AV36" s="574">
        <v>29.615926000000002</v>
      </c>
      <c r="AW36" s="574">
        <v>27.569129</v>
      </c>
      <c r="AX36" s="574">
        <v>28.737622000000002</v>
      </c>
      <c r="AY36" s="574">
        <v>27.409227000000001</v>
      </c>
      <c r="AZ36" s="873">
        <v>27.654719</v>
      </c>
      <c r="BA36" s="873">
        <v>26.231439000000002</v>
      </c>
      <c r="BB36" s="873">
        <v>24.999708999999999</v>
      </c>
      <c r="BC36" s="873">
        <v>23.746869</v>
      </c>
      <c r="BD36" s="873">
        <v>24.221046999999999</v>
      </c>
      <c r="BE36" s="873">
        <v>25.333048199</v>
      </c>
      <c r="BF36" s="873">
        <v>25.770582148999999</v>
      </c>
      <c r="BG36" s="354">
        <v>25.385380000000001</v>
      </c>
      <c r="BH36" s="354">
        <v>25.134180000000001</v>
      </c>
      <c r="BI36" s="354">
        <v>24.592569999999998</v>
      </c>
      <c r="BJ36" s="354">
        <v>24.020160000000001</v>
      </c>
      <c r="BK36" s="354">
        <v>22.932179999999999</v>
      </c>
      <c r="BL36" s="354">
        <v>21.70926</v>
      </c>
      <c r="BM36" s="354">
        <v>21.38551</v>
      </c>
      <c r="BN36" s="354">
        <v>21.588989999999999</v>
      </c>
      <c r="BO36" s="354">
        <v>22.582239999999999</v>
      </c>
      <c r="BP36" s="354">
        <v>23.241910000000001</v>
      </c>
      <c r="BQ36" s="354">
        <v>24.467790000000001</v>
      </c>
      <c r="BR36" s="354">
        <v>24.94566</v>
      </c>
      <c r="BS36" s="354">
        <v>24.576339999999998</v>
      </c>
      <c r="BT36" s="354">
        <v>24.348179999999999</v>
      </c>
      <c r="BU36" s="354">
        <v>23.829170000000001</v>
      </c>
      <c r="BV36" s="354">
        <v>23.27843</v>
      </c>
    </row>
    <row r="37" spans="1:77" x14ac:dyDescent="0.2">
      <c r="A37" s="269"/>
      <c r="B37" s="303"/>
      <c r="C37" s="574"/>
      <c r="D37" s="574"/>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74"/>
      <c r="AO37" s="574"/>
      <c r="AP37" s="574"/>
      <c r="AQ37" s="574"/>
      <c r="AR37" s="574"/>
      <c r="AS37" s="574"/>
      <c r="AT37" s="574"/>
      <c r="AU37" s="574"/>
      <c r="AV37" s="574"/>
      <c r="AW37" s="574"/>
      <c r="AX37" s="574"/>
      <c r="AY37" s="574"/>
      <c r="AZ37" s="873"/>
      <c r="BA37" s="873"/>
      <c r="BB37" s="873"/>
      <c r="BC37" s="873"/>
      <c r="BD37" s="873"/>
      <c r="BE37" s="873"/>
      <c r="BF37" s="873"/>
      <c r="BG37" s="354"/>
      <c r="BH37" s="354"/>
      <c r="BI37" s="354"/>
      <c r="BJ37" s="354"/>
      <c r="BK37" s="354"/>
      <c r="BL37" s="354"/>
      <c r="BM37" s="354"/>
      <c r="BN37" s="354"/>
      <c r="BO37" s="354"/>
      <c r="BP37" s="354"/>
      <c r="BQ37" s="354"/>
      <c r="BR37" s="354"/>
      <c r="BS37" s="354"/>
      <c r="BT37" s="354"/>
      <c r="BU37" s="354"/>
      <c r="BV37" s="354"/>
    </row>
    <row r="38" spans="1:77" x14ac:dyDescent="0.2">
      <c r="A38" s="269"/>
      <c r="B38" s="85" t="s">
        <v>1134</v>
      </c>
      <c r="C38" s="574"/>
      <c r="D38" s="574"/>
      <c r="E38" s="574"/>
      <c r="F38" s="574"/>
      <c r="G38" s="574"/>
      <c r="H38" s="574"/>
      <c r="I38" s="574"/>
      <c r="J38" s="574"/>
      <c r="K38" s="574"/>
      <c r="L38" s="574"/>
      <c r="M38" s="574"/>
      <c r="N38" s="574"/>
      <c r="O38" s="574"/>
      <c r="P38" s="574"/>
      <c r="Q38" s="574"/>
      <c r="R38" s="574"/>
      <c r="S38" s="574"/>
      <c r="T38" s="574"/>
      <c r="U38" s="574"/>
      <c r="V38" s="574"/>
      <c r="W38" s="574"/>
      <c r="X38" s="574"/>
      <c r="Y38" s="574"/>
      <c r="Z38" s="574"/>
      <c r="AA38" s="574"/>
      <c r="AB38" s="574"/>
      <c r="AC38" s="574"/>
      <c r="AD38" s="574"/>
      <c r="AE38" s="574"/>
      <c r="AF38" s="574"/>
      <c r="AG38" s="574"/>
      <c r="AH38" s="574"/>
      <c r="AI38" s="574"/>
      <c r="AJ38" s="574"/>
      <c r="AK38" s="574"/>
      <c r="AL38" s="574"/>
      <c r="AM38" s="574"/>
      <c r="AN38" s="574"/>
      <c r="AO38" s="574"/>
      <c r="AP38" s="574"/>
      <c r="AQ38" s="574"/>
      <c r="AR38" s="574"/>
      <c r="AS38" s="574"/>
      <c r="AT38" s="574"/>
      <c r="AU38" s="574"/>
      <c r="AV38" s="574"/>
      <c r="AW38" s="574"/>
      <c r="AX38" s="574"/>
      <c r="AY38" s="574"/>
      <c r="AZ38" s="873"/>
      <c r="BA38" s="873"/>
      <c r="BB38" s="873"/>
      <c r="BC38" s="873"/>
      <c r="BD38" s="873"/>
      <c r="BE38" s="873"/>
      <c r="BF38" s="873"/>
      <c r="BG38" s="354"/>
      <c r="BH38" s="354"/>
      <c r="BI38" s="354"/>
      <c r="BJ38" s="354"/>
      <c r="BK38" s="354"/>
      <c r="BL38" s="354"/>
      <c r="BM38" s="354"/>
      <c r="BN38" s="354"/>
      <c r="BO38" s="354"/>
      <c r="BP38" s="354"/>
      <c r="BQ38" s="354"/>
      <c r="BR38" s="354"/>
      <c r="BS38" s="354"/>
      <c r="BT38" s="354"/>
      <c r="BU38" s="354"/>
      <c r="BV38" s="354"/>
    </row>
    <row r="39" spans="1:77" s="274" customFormat="1" x14ac:dyDescent="0.2">
      <c r="A39" s="548" t="s">
        <v>445</v>
      </c>
      <c r="B39" s="566" t="s">
        <v>1135</v>
      </c>
      <c r="C39" s="100">
        <v>16.884741000000002</v>
      </c>
      <c r="D39" s="100">
        <v>17.518035999999999</v>
      </c>
      <c r="E39" s="100">
        <v>18.182839000000001</v>
      </c>
      <c r="F39" s="100">
        <v>18.4023</v>
      </c>
      <c r="G39" s="100">
        <v>18.963322999999999</v>
      </c>
      <c r="H39" s="100">
        <v>19.130033000000001</v>
      </c>
      <c r="I39" s="100">
        <v>18.854386999999999</v>
      </c>
      <c r="J39" s="100">
        <v>19.119451999999999</v>
      </c>
      <c r="K39" s="100">
        <v>18.749634</v>
      </c>
      <c r="L39" s="100">
        <v>18.232194</v>
      </c>
      <c r="M39" s="100">
        <v>18.623833999999999</v>
      </c>
      <c r="N39" s="100">
        <v>17.677872000000001</v>
      </c>
      <c r="O39" s="100">
        <v>17.084869999999999</v>
      </c>
      <c r="P39" s="100">
        <v>17.492929</v>
      </c>
      <c r="Q39" s="100">
        <v>18.167033</v>
      </c>
      <c r="R39" s="100">
        <v>18.492799999999999</v>
      </c>
      <c r="S39" s="100">
        <v>19.077418999999999</v>
      </c>
      <c r="T39" s="100">
        <v>19.100832</v>
      </c>
      <c r="U39" s="100">
        <v>19.049292000000001</v>
      </c>
      <c r="V39" s="100">
        <v>19.199742000000001</v>
      </c>
      <c r="W39" s="100">
        <v>18.477132999999998</v>
      </c>
      <c r="X39" s="100">
        <v>17.926323</v>
      </c>
      <c r="Y39" s="100">
        <v>18.359667999999999</v>
      </c>
      <c r="Z39" s="100">
        <v>18.445969000000002</v>
      </c>
      <c r="AA39" s="100">
        <v>17.220064000000001</v>
      </c>
      <c r="AB39" s="100">
        <v>17.253034</v>
      </c>
      <c r="AC39" s="100">
        <v>18.257033</v>
      </c>
      <c r="AD39" s="100">
        <v>18.565532999999999</v>
      </c>
      <c r="AE39" s="100">
        <v>19.217517000000001</v>
      </c>
      <c r="AF39" s="100">
        <v>19.330300000000001</v>
      </c>
      <c r="AG39" s="100">
        <v>19.326644999999999</v>
      </c>
      <c r="AH39" s="100">
        <v>19.366161999999999</v>
      </c>
      <c r="AI39" s="100">
        <v>18.480267999999999</v>
      </c>
      <c r="AJ39" s="100">
        <v>18.573162</v>
      </c>
      <c r="AK39" s="100">
        <v>18.477767</v>
      </c>
      <c r="AL39" s="100">
        <v>18.540773999999999</v>
      </c>
      <c r="AM39" s="100">
        <v>17.246708999999999</v>
      </c>
      <c r="AN39" s="100">
        <v>17.319213999999999</v>
      </c>
      <c r="AO39" s="100">
        <v>17.963097999999999</v>
      </c>
      <c r="AP39" s="100">
        <v>18.263832000000001</v>
      </c>
      <c r="AQ39" s="100">
        <v>18.988001000000001</v>
      </c>
      <c r="AR39" s="100">
        <v>19.320967</v>
      </c>
      <c r="AS39" s="100">
        <v>19.288</v>
      </c>
      <c r="AT39" s="100">
        <v>19.228902999999999</v>
      </c>
      <c r="AU39" s="100">
        <v>18.635166999999999</v>
      </c>
      <c r="AV39" s="100">
        <v>18.024643999999999</v>
      </c>
      <c r="AW39" s="100">
        <v>18.4404</v>
      </c>
      <c r="AX39" s="100">
        <v>18.518646</v>
      </c>
      <c r="AY39" s="100">
        <v>17.507453000000002</v>
      </c>
      <c r="AZ39" s="890">
        <v>17.778285</v>
      </c>
      <c r="BA39" s="890">
        <v>18.579742</v>
      </c>
      <c r="BB39" s="890">
        <v>18.819732999999999</v>
      </c>
      <c r="BC39" s="890">
        <v>18.855291000000001</v>
      </c>
      <c r="BD39" s="890">
        <v>19.5688</v>
      </c>
      <c r="BE39" s="890">
        <v>19.576694291999999</v>
      </c>
      <c r="BF39" s="890">
        <v>19.667842972999999</v>
      </c>
      <c r="BG39" s="559">
        <v>18.567319999999999</v>
      </c>
      <c r="BH39" s="559">
        <v>18.35521</v>
      </c>
      <c r="BI39" s="559">
        <v>18.496169999999999</v>
      </c>
      <c r="BJ39" s="559">
        <v>18.60239</v>
      </c>
      <c r="BK39" s="559">
        <v>17.556370000000001</v>
      </c>
      <c r="BL39" s="559">
        <v>17.581029999999998</v>
      </c>
      <c r="BM39" s="559">
        <v>18.138819999999999</v>
      </c>
      <c r="BN39" s="559">
        <v>18.541350000000001</v>
      </c>
      <c r="BO39" s="559">
        <v>18.94969</v>
      </c>
      <c r="BP39" s="559">
        <v>19.270769999999999</v>
      </c>
      <c r="BQ39" s="559">
        <v>19.269179999999999</v>
      </c>
      <c r="BR39" s="559">
        <v>19.28528</v>
      </c>
      <c r="BS39" s="559">
        <v>18.53124</v>
      </c>
      <c r="BT39" s="559">
        <v>18.21856</v>
      </c>
      <c r="BU39" s="559">
        <v>18.271429999999999</v>
      </c>
      <c r="BV39" s="559">
        <v>18.32874</v>
      </c>
    </row>
    <row r="40" spans="1:77" x14ac:dyDescent="0.2">
      <c r="A40" s="270" t="s">
        <v>237</v>
      </c>
      <c r="B40" s="565" t="s">
        <v>930</v>
      </c>
      <c r="C40" s="429">
        <v>15.467677</v>
      </c>
      <c r="D40" s="429">
        <v>15.397285999999999</v>
      </c>
      <c r="E40" s="429">
        <v>15.846807</v>
      </c>
      <c r="F40" s="429">
        <v>15.648300000000001</v>
      </c>
      <c r="G40" s="429">
        <v>16.238773999999999</v>
      </c>
      <c r="H40" s="429">
        <v>16.571000000000002</v>
      </c>
      <c r="I40" s="429">
        <v>16.358000000000001</v>
      </c>
      <c r="J40" s="429">
        <v>16.427676999999999</v>
      </c>
      <c r="K40" s="429">
        <v>16.141200000000001</v>
      </c>
      <c r="L40" s="429">
        <v>15.775807</v>
      </c>
      <c r="M40" s="429">
        <v>16.450467</v>
      </c>
      <c r="N40" s="429">
        <v>15.376936000000001</v>
      </c>
      <c r="O40" s="429">
        <v>15.086548000000001</v>
      </c>
      <c r="P40" s="429">
        <v>15.125607</v>
      </c>
      <c r="Q40" s="429">
        <v>15.512516</v>
      </c>
      <c r="R40" s="429">
        <v>15.839833</v>
      </c>
      <c r="S40" s="429">
        <v>16.215032000000001</v>
      </c>
      <c r="T40" s="429">
        <v>16.406133000000001</v>
      </c>
      <c r="U40" s="429">
        <v>16.627967999999999</v>
      </c>
      <c r="V40" s="429">
        <v>16.689484</v>
      </c>
      <c r="W40" s="429">
        <v>16.2393</v>
      </c>
      <c r="X40" s="429">
        <v>15.356903000000001</v>
      </c>
      <c r="Y40" s="429">
        <v>15.937167000000001</v>
      </c>
      <c r="Z40" s="429">
        <v>16.501839</v>
      </c>
      <c r="AA40" s="429">
        <v>15.394838999999999</v>
      </c>
      <c r="AB40" s="429">
        <v>14.881862</v>
      </c>
      <c r="AC40" s="429">
        <v>15.864613</v>
      </c>
      <c r="AD40" s="429">
        <v>15.881767</v>
      </c>
      <c r="AE40" s="429">
        <v>16.718516000000001</v>
      </c>
      <c r="AF40" s="429">
        <v>16.815632999999998</v>
      </c>
      <c r="AG40" s="429">
        <v>16.579903000000002</v>
      </c>
      <c r="AH40" s="429">
        <v>16.853031999999999</v>
      </c>
      <c r="AI40" s="429">
        <v>16.202500000000001</v>
      </c>
      <c r="AJ40" s="429">
        <v>16.116871</v>
      </c>
      <c r="AK40" s="429">
        <v>16.553699999999999</v>
      </c>
      <c r="AL40" s="429">
        <v>16.772129</v>
      </c>
      <c r="AM40" s="429">
        <v>15.737</v>
      </c>
      <c r="AN40" s="429">
        <v>15.357393</v>
      </c>
      <c r="AO40" s="429">
        <v>15.829644999999999</v>
      </c>
      <c r="AP40" s="429">
        <v>16.090599999999998</v>
      </c>
      <c r="AQ40" s="429">
        <v>16.723580999999999</v>
      </c>
      <c r="AR40" s="429">
        <v>17.095267</v>
      </c>
      <c r="AS40" s="429">
        <v>16.999580999999999</v>
      </c>
      <c r="AT40" s="429">
        <v>16.942257999999999</v>
      </c>
      <c r="AU40" s="429">
        <v>16.464433</v>
      </c>
      <c r="AV40" s="429">
        <v>15.525774</v>
      </c>
      <c r="AW40" s="429">
        <v>16.627600000000001</v>
      </c>
      <c r="AX40" s="429">
        <v>16.985451999999999</v>
      </c>
      <c r="AY40" s="429">
        <v>16.334773999999999</v>
      </c>
      <c r="AZ40" s="871">
        <v>15.908321000000001</v>
      </c>
      <c r="BA40" s="871">
        <v>16.39629</v>
      </c>
      <c r="BB40" s="871">
        <v>16.144632999999999</v>
      </c>
      <c r="BC40" s="871">
        <v>16.786839000000001</v>
      </c>
      <c r="BD40" s="871">
        <v>17.200267</v>
      </c>
      <c r="BE40" s="871">
        <v>17.160193547999999</v>
      </c>
      <c r="BF40" s="871">
        <v>17.314331613</v>
      </c>
      <c r="BG40" s="352">
        <v>16.487690000000001</v>
      </c>
      <c r="BH40" s="352">
        <v>16.079910000000002</v>
      </c>
      <c r="BI40" s="352">
        <v>16.627659999999999</v>
      </c>
      <c r="BJ40" s="352">
        <v>16.799440000000001</v>
      </c>
      <c r="BK40" s="352">
        <v>15.946099999999999</v>
      </c>
      <c r="BL40" s="352">
        <v>15.45173</v>
      </c>
      <c r="BM40" s="352">
        <v>15.77731</v>
      </c>
      <c r="BN40" s="352">
        <v>16.114850000000001</v>
      </c>
      <c r="BO40" s="352">
        <v>16.530110000000001</v>
      </c>
      <c r="BP40" s="352">
        <v>16.762460000000001</v>
      </c>
      <c r="BQ40" s="352">
        <v>16.75506</v>
      </c>
      <c r="BR40" s="352">
        <v>16.702870000000001</v>
      </c>
      <c r="BS40" s="352">
        <v>16.168060000000001</v>
      </c>
      <c r="BT40" s="352">
        <v>15.80527</v>
      </c>
      <c r="BU40" s="352">
        <v>16.287210000000002</v>
      </c>
      <c r="BV40" s="352">
        <v>16.434819999999998</v>
      </c>
    </row>
    <row r="41" spans="1:77" x14ac:dyDescent="0.2">
      <c r="A41" s="270" t="s">
        <v>531</v>
      </c>
      <c r="B41" s="565" t="s">
        <v>1136</v>
      </c>
      <c r="C41" s="429">
        <v>0.65322599999999997</v>
      </c>
      <c r="D41" s="429">
        <v>0.59253599999999995</v>
      </c>
      <c r="E41" s="429">
        <v>0.53151599999999999</v>
      </c>
      <c r="F41" s="429">
        <v>0.46949999999999997</v>
      </c>
      <c r="G41" s="429">
        <v>0.45261299999999999</v>
      </c>
      <c r="H41" s="429">
        <v>0.43890000000000001</v>
      </c>
      <c r="I41" s="429">
        <v>0.47387099999999999</v>
      </c>
      <c r="J41" s="429">
        <v>0.48696800000000001</v>
      </c>
      <c r="K41" s="429">
        <v>0.60746699999999998</v>
      </c>
      <c r="L41" s="429">
        <v>0.64980700000000002</v>
      </c>
      <c r="M41" s="429">
        <v>0.73766699999999996</v>
      </c>
      <c r="N41" s="429">
        <v>0.72506499999999996</v>
      </c>
      <c r="O41" s="429">
        <v>0.74316099999999996</v>
      </c>
      <c r="P41" s="429">
        <v>0.685643</v>
      </c>
      <c r="Q41" s="429">
        <v>0.55525800000000003</v>
      </c>
      <c r="R41" s="429">
        <v>0.4975</v>
      </c>
      <c r="S41" s="429">
        <v>0.47541899999999998</v>
      </c>
      <c r="T41" s="429">
        <v>0.50119999999999998</v>
      </c>
      <c r="U41" s="429">
        <v>0.46858100000000003</v>
      </c>
      <c r="V41" s="429">
        <v>0.52141899999999997</v>
      </c>
      <c r="W41" s="429">
        <v>0.68156700000000003</v>
      </c>
      <c r="X41" s="429">
        <v>0.75222599999999995</v>
      </c>
      <c r="Y41" s="429">
        <v>0.79616699999999996</v>
      </c>
      <c r="Z41" s="429">
        <v>0.79680700000000004</v>
      </c>
      <c r="AA41" s="429">
        <v>0.69238699999999997</v>
      </c>
      <c r="AB41" s="429">
        <v>0.692241</v>
      </c>
      <c r="AC41" s="429">
        <v>0.64025799999999999</v>
      </c>
      <c r="AD41" s="429">
        <v>0.59803300000000004</v>
      </c>
      <c r="AE41" s="429">
        <v>0.54193599999999997</v>
      </c>
      <c r="AF41" s="429">
        <v>0.52716700000000005</v>
      </c>
      <c r="AG41" s="429">
        <v>0.51461299999999999</v>
      </c>
      <c r="AH41" s="429">
        <v>0.57235499999999995</v>
      </c>
      <c r="AI41" s="429">
        <v>0.69546699999999995</v>
      </c>
      <c r="AJ41" s="429">
        <v>0.743807</v>
      </c>
      <c r="AK41" s="429">
        <v>0.79830000000000001</v>
      </c>
      <c r="AL41" s="429">
        <v>0.76106499999999999</v>
      </c>
      <c r="AM41" s="429">
        <v>0.66506500000000002</v>
      </c>
      <c r="AN41" s="429">
        <v>0.61832100000000001</v>
      </c>
      <c r="AO41" s="429">
        <v>0.52580700000000002</v>
      </c>
      <c r="AP41" s="429">
        <v>0.51033300000000004</v>
      </c>
      <c r="AQ41" s="429">
        <v>0.49593599999999999</v>
      </c>
      <c r="AR41" s="429">
        <v>0.50033300000000003</v>
      </c>
      <c r="AS41" s="429">
        <v>0.52667699999999995</v>
      </c>
      <c r="AT41" s="429">
        <v>0.53767699999999996</v>
      </c>
      <c r="AU41" s="429">
        <v>0.69926699999999997</v>
      </c>
      <c r="AV41" s="429">
        <v>0.75090299999999999</v>
      </c>
      <c r="AW41" s="429">
        <v>0.89313299999999995</v>
      </c>
      <c r="AX41" s="429">
        <v>0.90771000000000002</v>
      </c>
      <c r="AY41" s="429">
        <v>0.76680700000000002</v>
      </c>
      <c r="AZ41" s="871">
        <v>0.64075000000000004</v>
      </c>
      <c r="BA41" s="871">
        <v>0.59074199999999999</v>
      </c>
      <c r="BB41" s="871">
        <v>0.56553299999999995</v>
      </c>
      <c r="BC41" s="871">
        <v>0.50800000000000001</v>
      </c>
      <c r="BD41" s="871">
        <v>0.52449999999999997</v>
      </c>
      <c r="BE41" s="871">
        <v>0.53152379999999999</v>
      </c>
      <c r="BF41" s="871">
        <v>0.5457824</v>
      </c>
      <c r="BG41" s="352">
        <v>0.69045520000000005</v>
      </c>
      <c r="BH41" s="352">
        <v>0.76302329999999996</v>
      </c>
      <c r="BI41" s="352">
        <v>0.82929529999999996</v>
      </c>
      <c r="BJ41" s="352">
        <v>0.84077069999999998</v>
      </c>
      <c r="BK41" s="352">
        <v>0.78236589999999995</v>
      </c>
      <c r="BL41" s="352">
        <v>0.69597430000000005</v>
      </c>
      <c r="BM41" s="352">
        <v>0.61522779999999999</v>
      </c>
      <c r="BN41" s="352">
        <v>0.55207700000000004</v>
      </c>
      <c r="BO41" s="352">
        <v>0.49817529999999999</v>
      </c>
      <c r="BP41" s="352">
        <v>0.51126970000000005</v>
      </c>
      <c r="BQ41" s="352">
        <v>0.5148123</v>
      </c>
      <c r="BR41" s="352">
        <v>0.54549879999999995</v>
      </c>
      <c r="BS41" s="352">
        <v>0.68723270000000003</v>
      </c>
      <c r="BT41" s="352">
        <v>0.74970340000000002</v>
      </c>
      <c r="BU41" s="352">
        <v>0.82597240000000005</v>
      </c>
      <c r="BV41" s="352">
        <v>0.83757859999999995</v>
      </c>
    </row>
    <row r="42" spans="1:77" ht="11.1" customHeight="1" x14ac:dyDescent="0.2">
      <c r="A42" s="270" t="s">
        <v>494</v>
      </c>
      <c r="B42" s="565" t="s">
        <v>1137</v>
      </c>
      <c r="C42" s="429">
        <v>1.0839030000000001</v>
      </c>
      <c r="D42" s="429">
        <v>1.1350709999999999</v>
      </c>
      <c r="E42" s="429">
        <v>1.1663870000000001</v>
      </c>
      <c r="F42" s="429">
        <v>1.1906330000000001</v>
      </c>
      <c r="G42" s="429">
        <v>1.2010000000000001</v>
      </c>
      <c r="H42" s="429">
        <v>1.2102329999999999</v>
      </c>
      <c r="I42" s="429">
        <v>1.1805159999999999</v>
      </c>
      <c r="J42" s="429">
        <v>1.205452</v>
      </c>
      <c r="K42" s="429">
        <v>1.1923999999999999</v>
      </c>
      <c r="L42" s="429">
        <v>1.1802900000000001</v>
      </c>
      <c r="M42" s="429">
        <v>1.1786669999999999</v>
      </c>
      <c r="N42" s="429">
        <v>1.148129</v>
      </c>
      <c r="O42" s="429">
        <v>1.1026450000000001</v>
      </c>
      <c r="P42" s="429">
        <v>1.1352139999999999</v>
      </c>
      <c r="Q42" s="429">
        <v>1.1557740000000001</v>
      </c>
      <c r="R42" s="429">
        <v>1.1686000000000001</v>
      </c>
      <c r="S42" s="429">
        <v>1.218645</v>
      </c>
      <c r="T42" s="429">
        <v>1.2242</v>
      </c>
      <c r="U42" s="429">
        <v>1.198194</v>
      </c>
      <c r="V42" s="429">
        <v>1.235258</v>
      </c>
      <c r="W42" s="429">
        <v>1.193433</v>
      </c>
      <c r="X42" s="429">
        <v>1.1958709999999999</v>
      </c>
      <c r="Y42" s="429">
        <v>1.1888669999999999</v>
      </c>
      <c r="Z42" s="429">
        <v>1.1564190000000001</v>
      </c>
      <c r="AA42" s="429">
        <v>1.1015159999999999</v>
      </c>
      <c r="AB42" s="429">
        <v>1.1127929999999999</v>
      </c>
      <c r="AC42" s="429">
        <v>1.1611940000000001</v>
      </c>
      <c r="AD42" s="429">
        <v>1.2027330000000001</v>
      </c>
      <c r="AE42" s="429">
        <v>1.2130650000000001</v>
      </c>
      <c r="AF42" s="429">
        <v>1.2009000000000001</v>
      </c>
      <c r="AG42" s="429">
        <v>1.199419</v>
      </c>
      <c r="AH42" s="429">
        <v>1.2143870000000001</v>
      </c>
      <c r="AI42" s="429">
        <v>1.1751</v>
      </c>
      <c r="AJ42" s="429">
        <v>1.2002900000000001</v>
      </c>
      <c r="AK42" s="429">
        <v>1.1693</v>
      </c>
      <c r="AL42" s="429">
        <v>1.169516</v>
      </c>
      <c r="AM42" s="429">
        <v>1.093161</v>
      </c>
      <c r="AN42" s="429">
        <v>1.1087499999999999</v>
      </c>
      <c r="AO42" s="429">
        <v>1.1333549999999999</v>
      </c>
      <c r="AP42" s="429">
        <v>1.1593329999999999</v>
      </c>
      <c r="AQ42" s="429">
        <v>1.1822900000000001</v>
      </c>
      <c r="AR42" s="429">
        <v>1.177667</v>
      </c>
      <c r="AS42" s="429">
        <v>1.174871</v>
      </c>
      <c r="AT42" s="429">
        <v>1.1768069999999999</v>
      </c>
      <c r="AU42" s="429">
        <v>1.1613</v>
      </c>
      <c r="AV42" s="429">
        <v>1.161516</v>
      </c>
      <c r="AW42" s="429">
        <v>1.1456999999999999</v>
      </c>
      <c r="AX42" s="429">
        <v>1.163613</v>
      </c>
      <c r="AY42" s="429">
        <v>1.0981939999999999</v>
      </c>
      <c r="AZ42" s="871">
        <v>1.135643</v>
      </c>
      <c r="BA42" s="871">
        <v>1.1558710000000001</v>
      </c>
      <c r="BB42" s="871">
        <v>1.169567</v>
      </c>
      <c r="BC42" s="871">
        <v>1.184774</v>
      </c>
      <c r="BD42" s="871">
        <v>1.2105999999999999</v>
      </c>
      <c r="BE42" s="871">
        <v>1.2020019548</v>
      </c>
      <c r="BF42" s="871">
        <v>1.207684371</v>
      </c>
      <c r="BG42" s="352">
        <v>1.1884509999999999</v>
      </c>
      <c r="BH42" s="352">
        <v>1.194974</v>
      </c>
      <c r="BI42" s="352">
        <v>1.160074</v>
      </c>
      <c r="BJ42" s="352">
        <v>1.1778519999999999</v>
      </c>
      <c r="BK42" s="352">
        <v>1.1364860000000001</v>
      </c>
      <c r="BL42" s="352">
        <v>1.1532519999999999</v>
      </c>
      <c r="BM42" s="352">
        <v>1.169843</v>
      </c>
      <c r="BN42" s="352">
        <v>1.217006</v>
      </c>
      <c r="BO42" s="352">
        <v>1.201878</v>
      </c>
      <c r="BP42" s="352">
        <v>1.223608</v>
      </c>
      <c r="BQ42" s="352">
        <v>1.2224280000000001</v>
      </c>
      <c r="BR42" s="352">
        <v>1.2283850000000001</v>
      </c>
      <c r="BS42" s="352">
        <v>1.194259</v>
      </c>
      <c r="BT42" s="352">
        <v>1.2047969999999999</v>
      </c>
      <c r="BU42" s="352">
        <v>1.1661090000000001</v>
      </c>
      <c r="BV42" s="352">
        <v>1.181897</v>
      </c>
      <c r="BX42" s="303"/>
      <c r="BY42" s="303"/>
    </row>
    <row r="43" spans="1:77" ht="11.1" customHeight="1" x14ac:dyDescent="0.2">
      <c r="A43" s="270" t="s">
        <v>443</v>
      </c>
      <c r="B43" s="565" t="s">
        <v>1098</v>
      </c>
      <c r="C43" s="429">
        <v>-3.5418999999999999E-2</v>
      </c>
      <c r="D43" s="429">
        <v>-0.124643</v>
      </c>
      <c r="E43" s="429">
        <v>-3.6354999999999998E-2</v>
      </c>
      <c r="F43" s="429">
        <v>0.26826699999999998</v>
      </c>
      <c r="G43" s="429">
        <v>9.2710000000000001E-2</v>
      </c>
      <c r="H43" s="429">
        <v>0.27839999999999998</v>
      </c>
      <c r="I43" s="429">
        <v>0.33796799999999999</v>
      </c>
      <c r="J43" s="429">
        <v>0.164742</v>
      </c>
      <c r="K43" s="429">
        <v>0.222467</v>
      </c>
      <c r="L43" s="429">
        <v>0.14651600000000001</v>
      </c>
      <c r="M43" s="429">
        <v>0.20039999999999999</v>
      </c>
      <c r="N43" s="429">
        <v>0.106548</v>
      </c>
      <c r="O43" s="429">
        <v>0.27996799999999999</v>
      </c>
      <c r="P43" s="429">
        <v>0.19900000000000001</v>
      </c>
      <c r="Q43" s="429">
        <v>9.6064999999999998E-2</v>
      </c>
      <c r="R43" s="429">
        <v>0.1172</v>
      </c>
      <c r="S43" s="429">
        <v>0.27161299999999999</v>
      </c>
      <c r="T43" s="429">
        <v>0.19703300000000001</v>
      </c>
      <c r="U43" s="429">
        <v>8.6999999999999994E-2</v>
      </c>
      <c r="V43" s="429">
        <v>1.0742E-2</v>
      </c>
      <c r="W43" s="429">
        <v>-0.13206699999999999</v>
      </c>
      <c r="X43" s="429">
        <v>-0.12664500000000001</v>
      </c>
      <c r="Y43" s="429">
        <v>0.17313300000000001</v>
      </c>
      <c r="Z43" s="429">
        <v>0.29932300000000001</v>
      </c>
      <c r="AA43" s="429">
        <v>0.122548</v>
      </c>
      <c r="AB43" s="429">
        <v>-0.26713799999999999</v>
      </c>
      <c r="AC43" s="429">
        <v>6.1483999999999997E-2</v>
      </c>
      <c r="AD43" s="429">
        <v>7.1099999999999997E-2</v>
      </c>
      <c r="AE43" s="429">
        <v>5.2290000000000003E-2</v>
      </c>
      <c r="AF43" s="429">
        <v>0.1426</v>
      </c>
      <c r="AG43" s="429">
        <v>0.242452</v>
      </c>
      <c r="AH43" s="429">
        <v>0.103807</v>
      </c>
      <c r="AI43" s="429">
        <v>-9.1633000000000006E-2</v>
      </c>
      <c r="AJ43" s="429">
        <v>-0.156774</v>
      </c>
      <c r="AK43" s="429">
        <v>-8.9732999999999993E-2</v>
      </c>
      <c r="AL43" s="429">
        <v>-2.7968E-2</v>
      </c>
      <c r="AM43" s="429">
        <v>-8.5355E-2</v>
      </c>
      <c r="AN43" s="429">
        <v>-0.18625</v>
      </c>
      <c r="AO43" s="429">
        <v>-0.22425800000000001</v>
      </c>
      <c r="AP43" s="429">
        <v>-0.26136700000000002</v>
      </c>
      <c r="AQ43" s="429">
        <v>-3.3548000000000001E-2</v>
      </c>
      <c r="AR43" s="429">
        <v>0.13883300000000001</v>
      </c>
      <c r="AS43" s="429">
        <v>0.12506500000000001</v>
      </c>
      <c r="AT43" s="429">
        <v>2.5516E-2</v>
      </c>
      <c r="AU43" s="429">
        <v>6.9400000000000003E-2</v>
      </c>
      <c r="AV43" s="429">
        <v>-0.24171000000000001</v>
      </c>
      <c r="AW43" s="429">
        <v>-1.9332999999999999E-2</v>
      </c>
      <c r="AX43" s="429">
        <v>3.4000000000000002E-2</v>
      </c>
      <c r="AY43" s="429">
        <v>-0.16028999999999999</v>
      </c>
      <c r="AZ43" s="871">
        <v>-0.26164300000000001</v>
      </c>
      <c r="BA43" s="871">
        <v>-1.0418999999999999E-2</v>
      </c>
      <c r="BB43" s="871">
        <v>6.8866999999999998E-2</v>
      </c>
      <c r="BC43" s="871">
        <v>-0.138548</v>
      </c>
      <c r="BD43" s="871">
        <v>2.5832999999999998E-2</v>
      </c>
      <c r="BE43" s="871">
        <v>0.29133806911999999</v>
      </c>
      <c r="BF43" s="871">
        <v>4.5865576349000001E-2</v>
      </c>
      <c r="BG43" s="352">
        <v>-5.5811600000000003E-2</v>
      </c>
      <c r="BH43" s="352">
        <v>-0.1424155</v>
      </c>
      <c r="BI43" s="352">
        <v>-3.5075299999999997E-2</v>
      </c>
      <c r="BJ43" s="352">
        <v>-2.4725400000000002E-2</v>
      </c>
      <c r="BK43" s="352">
        <v>-0.1544962</v>
      </c>
      <c r="BL43" s="352">
        <v>-0.1560928</v>
      </c>
      <c r="BM43" s="352">
        <v>-4.8858699999999998E-2</v>
      </c>
      <c r="BN43" s="352">
        <v>2.2064199999999999E-2</v>
      </c>
      <c r="BO43" s="352">
        <v>8.7277499999999994E-2</v>
      </c>
      <c r="BP43" s="352">
        <v>0.17613699999999999</v>
      </c>
      <c r="BQ43" s="352">
        <v>0.22797790000000001</v>
      </c>
      <c r="BR43" s="352">
        <v>0.17259540000000001</v>
      </c>
      <c r="BS43" s="352">
        <v>9.0776499999999996E-2</v>
      </c>
      <c r="BT43" s="352">
        <v>-6.9908899999999996E-2</v>
      </c>
      <c r="BU43" s="352">
        <v>2.8844899999999998E-4</v>
      </c>
      <c r="BV43" s="352">
        <v>-8.8945199999999995E-3</v>
      </c>
      <c r="BX43" s="304"/>
      <c r="BY43" s="304"/>
    </row>
    <row r="44" spans="1:77" ht="11.1" customHeight="1" x14ac:dyDescent="0.2">
      <c r="A44" s="270" t="s">
        <v>444</v>
      </c>
      <c r="B44" s="565" t="s">
        <v>1100</v>
      </c>
      <c r="C44" s="429">
        <v>-0.28480699999999998</v>
      </c>
      <c r="D44" s="429">
        <v>0.51778599999999997</v>
      </c>
      <c r="E44" s="429">
        <v>0.67396800000000001</v>
      </c>
      <c r="F44" s="429">
        <v>0.82523299999999999</v>
      </c>
      <c r="G44" s="429">
        <v>0.97796799999999995</v>
      </c>
      <c r="H44" s="429">
        <v>0.63149999999999995</v>
      </c>
      <c r="I44" s="429">
        <v>0.504</v>
      </c>
      <c r="J44" s="429">
        <v>0.83390299999999995</v>
      </c>
      <c r="K44" s="429">
        <v>0.58553299999999997</v>
      </c>
      <c r="L44" s="429">
        <v>0.47912900000000003</v>
      </c>
      <c r="M44" s="429">
        <v>5.6333000000000001E-2</v>
      </c>
      <c r="N44" s="429">
        <v>0.32074200000000003</v>
      </c>
      <c r="O44" s="429">
        <v>-0.128</v>
      </c>
      <c r="P44" s="429">
        <v>0.34667900000000001</v>
      </c>
      <c r="Q44" s="429">
        <v>0.84722600000000003</v>
      </c>
      <c r="R44" s="429">
        <v>0.86990000000000001</v>
      </c>
      <c r="S44" s="429">
        <v>0.89632299999999998</v>
      </c>
      <c r="T44" s="429">
        <v>0.771733</v>
      </c>
      <c r="U44" s="429">
        <v>0.66674199999999995</v>
      </c>
      <c r="V44" s="429">
        <v>0.74212900000000004</v>
      </c>
      <c r="W44" s="429">
        <v>0.49440000000000001</v>
      </c>
      <c r="X44" s="429">
        <v>0.747807</v>
      </c>
      <c r="Y44" s="429">
        <v>0.26436700000000002</v>
      </c>
      <c r="Z44" s="429">
        <v>-0.308645</v>
      </c>
      <c r="AA44" s="429">
        <v>-9.171E-2</v>
      </c>
      <c r="AB44" s="429">
        <v>0.83282800000000001</v>
      </c>
      <c r="AC44" s="429">
        <v>0.52880700000000003</v>
      </c>
      <c r="AD44" s="429">
        <v>0.81163300000000005</v>
      </c>
      <c r="AE44" s="429">
        <v>0.69106500000000004</v>
      </c>
      <c r="AF44" s="429">
        <v>0.64403299999999997</v>
      </c>
      <c r="AG44" s="429">
        <v>0.78958099999999998</v>
      </c>
      <c r="AH44" s="429">
        <v>0.62238700000000002</v>
      </c>
      <c r="AI44" s="429">
        <v>0.49776700000000002</v>
      </c>
      <c r="AJ44" s="429">
        <v>0.66848399999999997</v>
      </c>
      <c r="AK44" s="429">
        <v>4.5366999999999998E-2</v>
      </c>
      <c r="AL44" s="429">
        <v>-0.13461300000000001</v>
      </c>
      <c r="AM44" s="429">
        <v>-0.163323</v>
      </c>
      <c r="AN44" s="429">
        <v>0.420429</v>
      </c>
      <c r="AO44" s="429">
        <v>0.69796800000000003</v>
      </c>
      <c r="AP44" s="429">
        <v>0.76483299999999999</v>
      </c>
      <c r="AQ44" s="429">
        <v>0.619807</v>
      </c>
      <c r="AR44" s="429">
        <v>0.408667</v>
      </c>
      <c r="AS44" s="429">
        <v>0.46090300000000001</v>
      </c>
      <c r="AT44" s="429">
        <v>0.545516</v>
      </c>
      <c r="AU44" s="429">
        <v>0.240367</v>
      </c>
      <c r="AV44" s="429">
        <v>0.82803199999999999</v>
      </c>
      <c r="AW44" s="429">
        <v>-0.20693300000000001</v>
      </c>
      <c r="AX44" s="429">
        <v>-0.57245199999999996</v>
      </c>
      <c r="AY44" s="429">
        <v>-0.53225800000000001</v>
      </c>
      <c r="AZ44" s="871">
        <v>0.35521399999999997</v>
      </c>
      <c r="BA44" s="871">
        <v>0.44658100000000001</v>
      </c>
      <c r="BB44" s="871">
        <v>0.87073299999999998</v>
      </c>
      <c r="BC44" s="871">
        <v>0.51387099999999997</v>
      </c>
      <c r="BD44" s="871">
        <v>0.60746699999999998</v>
      </c>
      <c r="BE44" s="871">
        <v>0.39119354838999998</v>
      </c>
      <c r="BF44" s="871">
        <v>0.55373563870999998</v>
      </c>
      <c r="BG44" s="352">
        <v>0.2560849</v>
      </c>
      <c r="BH44" s="352">
        <v>0.4592773</v>
      </c>
      <c r="BI44" s="352">
        <v>-8.6225599999999999E-2</v>
      </c>
      <c r="BJ44" s="352">
        <v>-0.19139229999999999</v>
      </c>
      <c r="BK44" s="352">
        <v>-0.1545327</v>
      </c>
      <c r="BL44" s="352">
        <v>0.43572420000000001</v>
      </c>
      <c r="BM44" s="352">
        <v>0.62484879999999998</v>
      </c>
      <c r="BN44" s="352">
        <v>0.63491189999999997</v>
      </c>
      <c r="BO44" s="352">
        <v>0.63180740000000002</v>
      </c>
      <c r="BP44" s="352">
        <v>0.59685500000000002</v>
      </c>
      <c r="BQ44" s="352">
        <v>0.54845869999999997</v>
      </c>
      <c r="BR44" s="352">
        <v>0.63548570000000004</v>
      </c>
      <c r="BS44" s="352">
        <v>0.39046750000000002</v>
      </c>
      <c r="BT44" s="352">
        <v>0.52825089999999997</v>
      </c>
      <c r="BU44" s="352">
        <v>-8.5989699999999992E-3</v>
      </c>
      <c r="BV44" s="352">
        <v>-0.1170988</v>
      </c>
      <c r="BX44" s="304"/>
      <c r="BY44" s="304"/>
    </row>
    <row r="45" spans="1:77" ht="11.1" customHeight="1" x14ac:dyDescent="0.2">
      <c r="A45" s="270"/>
      <c r="B45" s="567"/>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871"/>
      <c r="BA45" s="871"/>
      <c r="BB45" s="871"/>
      <c r="BC45" s="871"/>
      <c r="BD45" s="871"/>
      <c r="BE45" s="871"/>
      <c r="BF45" s="871"/>
      <c r="BG45" s="352"/>
      <c r="BH45" s="352"/>
      <c r="BI45" s="352"/>
      <c r="BJ45" s="352"/>
      <c r="BK45" s="352"/>
      <c r="BL45" s="352"/>
      <c r="BM45" s="352"/>
      <c r="BN45" s="352"/>
      <c r="BO45" s="352"/>
      <c r="BP45" s="352"/>
      <c r="BQ45" s="352"/>
      <c r="BR45" s="352"/>
      <c r="BS45" s="352"/>
      <c r="BT45" s="352"/>
      <c r="BU45" s="352"/>
      <c r="BV45" s="352"/>
      <c r="BX45" s="304"/>
      <c r="BY45" s="304"/>
    </row>
    <row r="46" spans="1:77" s="274" customFormat="1" ht="11.1" customHeight="1" x14ac:dyDescent="0.2">
      <c r="A46" s="548" t="s">
        <v>239</v>
      </c>
      <c r="B46" s="566" t="s">
        <v>1138</v>
      </c>
      <c r="C46" s="100">
        <v>0.98848599999999998</v>
      </c>
      <c r="D46" s="100">
        <v>0.92403500000000005</v>
      </c>
      <c r="E46" s="100">
        <v>1.004067</v>
      </c>
      <c r="F46" s="100">
        <v>1.0501659999999999</v>
      </c>
      <c r="G46" s="100">
        <v>1.0867089999999999</v>
      </c>
      <c r="H46" s="100">
        <v>1.1109009999999999</v>
      </c>
      <c r="I46" s="100">
        <v>1.100482</v>
      </c>
      <c r="J46" s="100">
        <v>1.01013</v>
      </c>
      <c r="K46" s="100">
        <v>1.081998</v>
      </c>
      <c r="L46" s="100">
        <v>1.0138050000000001</v>
      </c>
      <c r="M46" s="100">
        <v>1.023299</v>
      </c>
      <c r="N46" s="100">
        <v>0.98570899999999995</v>
      </c>
      <c r="O46" s="100">
        <v>1.0314540000000001</v>
      </c>
      <c r="P46" s="100">
        <v>0.95485799999999998</v>
      </c>
      <c r="Q46" s="100">
        <v>0.92438900000000002</v>
      </c>
      <c r="R46" s="100">
        <v>1.008634</v>
      </c>
      <c r="S46" s="100">
        <v>0.93196699999999999</v>
      </c>
      <c r="T46" s="100">
        <v>1.049633</v>
      </c>
      <c r="U46" s="100">
        <v>1.04413</v>
      </c>
      <c r="V46" s="100">
        <v>1.0708070000000001</v>
      </c>
      <c r="W46" s="100">
        <v>1.0710679999999999</v>
      </c>
      <c r="X46" s="100">
        <v>1.0310319999999999</v>
      </c>
      <c r="Y46" s="100">
        <v>1.054665</v>
      </c>
      <c r="Z46" s="100">
        <v>1.065612</v>
      </c>
      <c r="AA46" s="100">
        <v>0.96887199999999996</v>
      </c>
      <c r="AB46" s="100">
        <v>0.83903499999999998</v>
      </c>
      <c r="AC46" s="100">
        <v>0.92435500000000004</v>
      </c>
      <c r="AD46" s="100">
        <v>0.97323400000000004</v>
      </c>
      <c r="AE46" s="100">
        <v>0.97599999999999998</v>
      </c>
      <c r="AF46" s="100">
        <v>0.97896799999999995</v>
      </c>
      <c r="AG46" s="100">
        <v>0.91967699999999997</v>
      </c>
      <c r="AH46" s="100">
        <v>1.0033570000000001</v>
      </c>
      <c r="AI46" s="100">
        <v>0.98699800000000004</v>
      </c>
      <c r="AJ46" s="100">
        <v>1.008645</v>
      </c>
      <c r="AK46" s="100">
        <v>1.0306649999999999</v>
      </c>
      <c r="AL46" s="100">
        <v>1.020035</v>
      </c>
      <c r="AM46" s="100">
        <v>0.96013099999999996</v>
      </c>
      <c r="AN46" s="100">
        <v>0.94250100000000003</v>
      </c>
      <c r="AO46" s="100">
        <v>0.91890300000000003</v>
      </c>
      <c r="AP46" s="100">
        <v>0.93333500000000003</v>
      </c>
      <c r="AQ46" s="100">
        <v>1.065742</v>
      </c>
      <c r="AR46" s="100">
        <v>1.023166</v>
      </c>
      <c r="AS46" s="100">
        <v>1.0159050000000001</v>
      </c>
      <c r="AT46" s="100">
        <v>1.0369360000000001</v>
      </c>
      <c r="AU46" s="100">
        <v>0.98656600000000005</v>
      </c>
      <c r="AV46" s="100">
        <v>0.87158199999999997</v>
      </c>
      <c r="AW46" s="100">
        <v>0.91706699999999997</v>
      </c>
      <c r="AX46" s="100">
        <v>0.99409800000000004</v>
      </c>
      <c r="AY46" s="100">
        <v>0.95867599999999997</v>
      </c>
      <c r="AZ46" s="890">
        <v>0.96760599999999997</v>
      </c>
      <c r="BA46" s="890">
        <v>0.95858299999999996</v>
      </c>
      <c r="BB46" s="890">
        <v>0.9173</v>
      </c>
      <c r="BC46" s="890">
        <v>0.95551600000000003</v>
      </c>
      <c r="BD46" s="890">
        <v>0.93876700000000002</v>
      </c>
      <c r="BE46" s="890">
        <v>1.0077910000000001</v>
      </c>
      <c r="BF46" s="890">
        <v>1.034376</v>
      </c>
      <c r="BG46" s="559">
        <v>0.99231749999999996</v>
      </c>
      <c r="BH46" s="559">
        <v>0.99951849999999998</v>
      </c>
      <c r="BI46" s="559">
        <v>1.0304530000000001</v>
      </c>
      <c r="BJ46" s="559">
        <v>1.0346519999999999</v>
      </c>
      <c r="BK46" s="559">
        <v>0.98937059999999999</v>
      </c>
      <c r="BL46" s="559">
        <v>0.91978740000000003</v>
      </c>
      <c r="BM46" s="559">
        <v>0.93012329999999999</v>
      </c>
      <c r="BN46" s="559">
        <v>0.97243520000000006</v>
      </c>
      <c r="BO46" s="559">
        <v>0.97957470000000002</v>
      </c>
      <c r="BP46" s="559">
        <v>1.005509</v>
      </c>
      <c r="BQ46" s="559">
        <v>1.00258</v>
      </c>
      <c r="BR46" s="559">
        <v>1.013325</v>
      </c>
      <c r="BS46" s="559">
        <v>0.97700759999999998</v>
      </c>
      <c r="BT46" s="559">
        <v>0.97950369999999998</v>
      </c>
      <c r="BU46" s="559">
        <v>1.001916</v>
      </c>
      <c r="BV46" s="559">
        <v>1.002758</v>
      </c>
      <c r="BX46" s="576"/>
      <c r="BY46" s="576"/>
    </row>
    <row r="47" spans="1:77" ht="11.1" customHeight="1" x14ac:dyDescent="0.2">
      <c r="A47" s="270"/>
      <c r="B47" s="568"/>
      <c r="C47" s="429"/>
      <c r="D47" s="429"/>
      <c r="E47" s="429"/>
      <c r="F47" s="429"/>
      <c r="G47" s="429"/>
      <c r="H47" s="429"/>
      <c r="I47" s="429"/>
      <c r="J47" s="429"/>
      <c r="K47" s="429"/>
      <c r="L47" s="429"/>
      <c r="M47" s="429"/>
      <c r="N47" s="429"/>
      <c r="O47" s="429"/>
      <c r="P47" s="429"/>
      <c r="Q47" s="429"/>
      <c r="R47" s="429"/>
      <c r="S47" s="429"/>
      <c r="T47" s="429"/>
      <c r="U47" s="429"/>
      <c r="V47" s="429"/>
      <c r="W47" s="429"/>
      <c r="X47" s="429"/>
      <c r="Y47" s="429"/>
      <c r="Z47" s="429"/>
      <c r="AA47" s="429"/>
      <c r="AB47" s="429"/>
      <c r="AC47" s="429"/>
      <c r="AD47" s="429"/>
      <c r="AE47" s="429"/>
      <c r="AF47" s="429"/>
      <c r="AG47" s="429"/>
      <c r="AH47" s="429"/>
      <c r="AI47" s="429"/>
      <c r="AJ47" s="429"/>
      <c r="AK47" s="429"/>
      <c r="AL47" s="429"/>
      <c r="AM47" s="429"/>
      <c r="AN47" s="429"/>
      <c r="AO47" s="429"/>
      <c r="AP47" s="429"/>
      <c r="AQ47" s="429"/>
      <c r="AR47" s="429"/>
      <c r="AS47" s="429"/>
      <c r="AT47" s="429"/>
      <c r="AU47" s="429"/>
      <c r="AV47" s="429"/>
      <c r="AW47" s="429"/>
      <c r="AX47" s="429"/>
      <c r="AY47" s="429"/>
      <c r="AZ47" s="871"/>
      <c r="BA47" s="871"/>
      <c r="BB47" s="871"/>
      <c r="BC47" s="871"/>
      <c r="BD47" s="871"/>
      <c r="BE47" s="871"/>
      <c r="BF47" s="871"/>
      <c r="BG47" s="352"/>
      <c r="BH47" s="352"/>
      <c r="BI47" s="352"/>
      <c r="BJ47" s="352"/>
      <c r="BK47" s="352"/>
      <c r="BL47" s="352"/>
      <c r="BM47" s="352"/>
      <c r="BN47" s="352"/>
      <c r="BO47" s="352"/>
      <c r="BP47" s="352"/>
      <c r="BQ47" s="352"/>
      <c r="BR47" s="352"/>
      <c r="BS47" s="352"/>
      <c r="BT47" s="352"/>
      <c r="BU47" s="352"/>
      <c r="BV47" s="352"/>
      <c r="BX47" s="304"/>
      <c r="BY47" s="304"/>
    </row>
    <row r="48" spans="1:77" s="274" customFormat="1" ht="11.1" customHeight="1" x14ac:dyDescent="0.2">
      <c r="A48" s="548" t="s">
        <v>451</v>
      </c>
      <c r="B48" s="566" t="s">
        <v>1139</v>
      </c>
      <c r="C48" s="100">
        <v>17.873227</v>
      </c>
      <c r="D48" s="100">
        <v>18.442070999999999</v>
      </c>
      <c r="E48" s="100">
        <v>19.186906</v>
      </c>
      <c r="F48" s="100">
        <v>19.452466000000001</v>
      </c>
      <c r="G48" s="100">
        <v>20.050032000000002</v>
      </c>
      <c r="H48" s="100">
        <v>20.240933999999999</v>
      </c>
      <c r="I48" s="100">
        <v>19.954868999999999</v>
      </c>
      <c r="J48" s="100">
        <v>20.129581999999999</v>
      </c>
      <c r="K48" s="100">
        <v>19.831631999999999</v>
      </c>
      <c r="L48" s="100">
        <v>19.245999000000001</v>
      </c>
      <c r="M48" s="100">
        <v>19.647133</v>
      </c>
      <c r="N48" s="100">
        <v>18.663581000000001</v>
      </c>
      <c r="O48" s="100">
        <v>18.116323999999999</v>
      </c>
      <c r="P48" s="100">
        <v>18.447787000000002</v>
      </c>
      <c r="Q48" s="100">
        <v>19.091422000000001</v>
      </c>
      <c r="R48" s="100">
        <v>19.501434</v>
      </c>
      <c r="S48" s="100">
        <v>20.009385999999999</v>
      </c>
      <c r="T48" s="100">
        <v>20.150465000000001</v>
      </c>
      <c r="U48" s="100">
        <v>20.093422</v>
      </c>
      <c r="V48" s="100">
        <v>20.270548999999999</v>
      </c>
      <c r="W48" s="100">
        <v>19.548200999999999</v>
      </c>
      <c r="X48" s="100">
        <v>18.957355</v>
      </c>
      <c r="Y48" s="100">
        <v>19.414332999999999</v>
      </c>
      <c r="Z48" s="100">
        <v>19.511581</v>
      </c>
      <c r="AA48" s="100">
        <v>18.188936000000002</v>
      </c>
      <c r="AB48" s="100">
        <v>18.092068999999999</v>
      </c>
      <c r="AC48" s="100">
        <v>19.181387999999998</v>
      </c>
      <c r="AD48" s="100">
        <v>19.538767</v>
      </c>
      <c r="AE48" s="100">
        <v>20.193517</v>
      </c>
      <c r="AF48" s="100">
        <v>20.309267999999999</v>
      </c>
      <c r="AG48" s="100">
        <v>20.246321999999999</v>
      </c>
      <c r="AH48" s="100">
        <v>20.369519</v>
      </c>
      <c r="AI48" s="100">
        <v>19.467265999999999</v>
      </c>
      <c r="AJ48" s="100">
        <v>19.581807000000001</v>
      </c>
      <c r="AK48" s="100">
        <v>19.508431999999999</v>
      </c>
      <c r="AL48" s="100">
        <v>19.560808999999999</v>
      </c>
      <c r="AM48" s="100">
        <v>18.20684</v>
      </c>
      <c r="AN48" s="100">
        <v>18.261714999999999</v>
      </c>
      <c r="AO48" s="100">
        <v>18.882000999999999</v>
      </c>
      <c r="AP48" s="100">
        <v>19.197167</v>
      </c>
      <c r="AQ48" s="100">
        <v>20.053743000000001</v>
      </c>
      <c r="AR48" s="100">
        <v>20.344132999999999</v>
      </c>
      <c r="AS48" s="100">
        <v>20.303905</v>
      </c>
      <c r="AT48" s="100">
        <v>20.265839</v>
      </c>
      <c r="AU48" s="100">
        <v>19.621732999999999</v>
      </c>
      <c r="AV48" s="100">
        <v>18.896225999999999</v>
      </c>
      <c r="AW48" s="100">
        <v>19.357467</v>
      </c>
      <c r="AX48" s="100">
        <v>19.512744000000001</v>
      </c>
      <c r="AY48" s="100">
        <v>18.466128999999999</v>
      </c>
      <c r="AZ48" s="890">
        <v>18.745891</v>
      </c>
      <c r="BA48" s="890">
        <v>19.538325</v>
      </c>
      <c r="BB48" s="890">
        <v>19.737033</v>
      </c>
      <c r="BC48" s="890">
        <v>19.810807</v>
      </c>
      <c r="BD48" s="890">
        <v>20.507567000000002</v>
      </c>
      <c r="BE48" s="890">
        <v>20.584485292</v>
      </c>
      <c r="BF48" s="890">
        <v>20.702218973000001</v>
      </c>
      <c r="BG48" s="559">
        <v>19.559629999999999</v>
      </c>
      <c r="BH48" s="559">
        <v>19.35473</v>
      </c>
      <c r="BI48" s="559">
        <v>19.526630000000001</v>
      </c>
      <c r="BJ48" s="559">
        <v>19.637039999999999</v>
      </c>
      <c r="BK48" s="559">
        <v>18.545739999999999</v>
      </c>
      <c r="BL48" s="559">
        <v>18.500820000000001</v>
      </c>
      <c r="BM48" s="559">
        <v>19.068940000000001</v>
      </c>
      <c r="BN48" s="559">
        <v>19.513780000000001</v>
      </c>
      <c r="BO48" s="559">
        <v>19.929269999999999</v>
      </c>
      <c r="BP48" s="559">
        <v>20.27628</v>
      </c>
      <c r="BQ48" s="559">
        <v>20.27176</v>
      </c>
      <c r="BR48" s="559">
        <v>20.29861</v>
      </c>
      <c r="BS48" s="559">
        <v>19.50825</v>
      </c>
      <c r="BT48" s="559">
        <v>19.198060000000002</v>
      </c>
      <c r="BU48" s="559">
        <v>19.273340000000001</v>
      </c>
      <c r="BV48" s="559">
        <v>19.331499999999998</v>
      </c>
      <c r="BX48" s="576"/>
      <c r="BY48" s="576"/>
    </row>
    <row r="49" spans="1:79" s="87" customFormat="1" ht="11.1" customHeight="1" x14ac:dyDescent="0.2">
      <c r="A49" s="270" t="s">
        <v>532</v>
      </c>
      <c r="B49" s="565" t="s">
        <v>1136</v>
      </c>
      <c r="C49" s="429">
        <v>0.38187100000000002</v>
      </c>
      <c r="D49" s="429">
        <v>0.45410699999999998</v>
      </c>
      <c r="E49" s="429">
        <v>0.63132299999999997</v>
      </c>
      <c r="F49" s="429">
        <v>0.81006699999999998</v>
      </c>
      <c r="G49" s="429">
        <v>0.84948400000000002</v>
      </c>
      <c r="H49" s="429">
        <v>0.86146699999999998</v>
      </c>
      <c r="I49" s="429">
        <v>0.84690299999999996</v>
      </c>
      <c r="J49" s="429">
        <v>0.80006500000000003</v>
      </c>
      <c r="K49" s="429">
        <v>0.61103300000000005</v>
      </c>
      <c r="L49" s="429">
        <v>0.40428999999999998</v>
      </c>
      <c r="M49" s="429">
        <v>0.33843299999999998</v>
      </c>
      <c r="N49" s="429">
        <v>0.33712900000000001</v>
      </c>
      <c r="O49" s="429">
        <v>0.35154800000000003</v>
      </c>
      <c r="P49" s="429">
        <v>0.40953600000000001</v>
      </c>
      <c r="Q49" s="429">
        <v>0.63306499999999999</v>
      </c>
      <c r="R49" s="429">
        <v>0.80659999999999998</v>
      </c>
      <c r="S49" s="429">
        <v>0.843032</v>
      </c>
      <c r="T49" s="429">
        <v>0.84703300000000004</v>
      </c>
      <c r="U49" s="429">
        <v>0.80932300000000001</v>
      </c>
      <c r="V49" s="429">
        <v>0.82580699999999996</v>
      </c>
      <c r="W49" s="429">
        <v>0.61286700000000005</v>
      </c>
      <c r="X49" s="429">
        <v>0.414742</v>
      </c>
      <c r="Y49" s="429">
        <v>0.33316699999999999</v>
      </c>
      <c r="Z49" s="429">
        <v>0.34525800000000001</v>
      </c>
      <c r="AA49" s="429">
        <v>0.337258</v>
      </c>
      <c r="AB49" s="429">
        <v>0.34672399999999998</v>
      </c>
      <c r="AC49" s="429">
        <v>0.62938700000000003</v>
      </c>
      <c r="AD49" s="429">
        <v>0.79643299999999995</v>
      </c>
      <c r="AE49" s="429">
        <v>0.83364499999999997</v>
      </c>
      <c r="AF49" s="429">
        <v>0.82150000000000001</v>
      </c>
      <c r="AG49" s="429">
        <v>0.77729000000000004</v>
      </c>
      <c r="AH49" s="429">
        <v>0.793323</v>
      </c>
      <c r="AI49" s="429">
        <v>0.60389999999999999</v>
      </c>
      <c r="AJ49" s="429">
        <v>0.39564500000000002</v>
      </c>
      <c r="AK49" s="429">
        <v>0.30763299999999999</v>
      </c>
      <c r="AL49" s="429">
        <v>0.31032300000000002</v>
      </c>
      <c r="AM49" s="429">
        <v>0.29048400000000002</v>
      </c>
      <c r="AN49" s="429">
        <v>0.39821400000000001</v>
      </c>
      <c r="AO49" s="429">
        <v>0.62716099999999997</v>
      </c>
      <c r="AP49" s="429">
        <v>0.755</v>
      </c>
      <c r="AQ49" s="429">
        <v>0.80474199999999996</v>
      </c>
      <c r="AR49" s="429">
        <v>0.82476700000000003</v>
      </c>
      <c r="AS49" s="429">
        <v>0.82080699999999995</v>
      </c>
      <c r="AT49" s="429">
        <v>0.78374200000000005</v>
      </c>
      <c r="AU49" s="429">
        <v>0.59253299999999998</v>
      </c>
      <c r="AV49" s="429">
        <v>0.37438700000000003</v>
      </c>
      <c r="AW49" s="429">
        <v>0.31966699999999998</v>
      </c>
      <c r="AX49" s="429">
        <v>0.34487099999999998</v>
      </c>
      <c r="AY49" s="429">
        <v>0.346161</v>
      </c>
      <c r="AZ49" s="871">
        <v>0.43589299999999997</v>
      </c>
      <c r="BA49" s="871">
        <v>0.60199999999999998</v>
      </c>
      <c r="BB49" s="871">
        <v>0.71643299999999999</v>
      </c>
      <c r="BC49" s="871">
        <v>0.76593599999999995</v>
      </c>
      <c r="BD49" s="871">
        <v>0.76070000000000004</v>
      </c>
      <c r="BE49" s="871">
        <v>0.80104830000000005</v>
      </c>
      <c r="BF49" s="871">
        <v>0.77332109999999998</v>
      </c>
      <c r="BG49" s="352">
        <v>0.55818469999999998</v>
      </c>
      <c r="BH49" s="352">
        <v>0.38636740000000003</v>
      </c>
      <c r="BI49" s="352">
        <v>0.28051779999999998</v>
      </c>
      <c r="BJ49" s="352">
        <v>0.30151549999999999</v>
      </c>
      <c r="BK49" s="352">
        <v>0.3221598</v>
      </c>
      <c r="BL49" s="352">
        <v>0.37601099999999998</v>
      </c>
      <c r="BM49" s="352">
        <v>0.59257769999999999</v>
      </c>
      <c r="BN49" s="352">
        <v>0.73811700000000002</v>
      </c>
      <c r="BO49" s="352">
        <v>0.81755929999999999</v>
      </c>
      <c r="BP49" s="352">
        <v>0.81672140000000004</v>
      </c>
      <c r="BQ49" s="352">
        <v>0.80257639999999997</v>
      </c>
      <c r="BR49" s="352">
        <v>0.77185959999999998</v>
      </c>
      <c r="BS49" s="352">
        <v>0.56840100000000005</v>
      </c>
      <c r="BT49" s="352">
        <v>0.3939568</v>
      </c>
      <c r="BU49" s="352">
        <v>0.28504620000000003</v>
      </c>
      <c r="BV49" s="352">
        <v>0.3055908</v>
      </c>
      <c r="BX49" s="304"/>
      <c r="BY49" s="304"/>
      <c r="BZ49" s="306"/>
      <c r="CA49" s="305"/>
    </row>
    <row r="50" spans="1:79" s="87" customFormat="1" ht="11.1" customHeight="1" x14ac:dyDescent="0.2">
      <c r="A50" s="270" t="s">
        <v>446</v>
      </c>
      <c r="B50" s="569" t="s">
        <v>1101</v>
      </c>
      <c r="C50" s="429">
        <v>8.7581939999999996</v>
      </c>
      <c r="D50" s="429">
        <v>9.3725710000000007</v>
      </c>
      <c r="E50" s="429">
        <v>9.5245809999999995</v>
      </c>
      <c r="F50" s="429">
        <v>9.5468329999999995</v>
      </c>
      <c r="G50" s="429">
        <v>9.8254190000000001</v>
      </c>
      <c r="H50" s="429">
        <v>9.8343000000000007</v>
      </c>
      <c r="I50" s="429">
        <v>9.5799029999999998</v>
      </c>
      <c r="J50" s="429">
        <v>9.8724519999999991</v>
      </c>
      <c r="K50" s="429">
        <v>9.7598669999999998</v>
      </c>
      <c r="L50" s="429">
        <v>9.6538389999999996</v>
      </c>
      <c r="M50" s="429">
        <v>9.6821000000000002</v>
      </c>
      <c r="N50" s="429">
        <v>9.4153549999999999</v>
      </c>
      <c r="O50" s="429">
        <v>8.9510000000000005</v>
      </c>
      <c r="P50" s="429">
        <v>9.3166069999999994</v>
      </c>
      <c r="Q50" s="429">
        <v>9.6073229999999992</v>
      </c>
      <c r="R50" s="429">
        <v>9.6836669999999998</v>
      </c>
      <c r="S50" s="429">
        <v>9.8768390000000004</v>
      </c>
      <c r="T50" s="429">
        <v>9.929767</v>
      </c>
      <c r="U50" s="429">
        <v>9.8277420000000006</v>
      </c>
      <c r="V50" s="429">
        <v>9.9122900000000005</v>
      </c>
      <c r="W50" s="429">
        <v>9.6816999999999993</v>
      </c>
      <c r="X50" s="429">
        <v>9.7320320000000002</v>
      </c>
      <c r="Y50" s="429">
        <v>9.7075669999999992</v>
      </c>
      <c r="Z50" s="429">
        <v>9.508032</v>
      </c>
      <c r="AA50" s="429">
        <v>8.9771289999999997</v>
      </c>
      <c r="AB50" s="429">
        <v>9.2889309999999998</v>
      </c>
      <c r="AC50" s="429">
        <v>9.4607740000000007</v>
      </c>
      <c r="AD50" s="429">
        <v>9.6956330000000008</v>
      </c>
      <c r="AE50" s="429">
        <v>9.8917420000000007</v>
      </c>
      <c r="AF50" s="429">
        <v>9.8408669999999994</v>
      </c>
      <c r="AG50" s="429">
        <v>9.7810000000000006</v>
      </c>
      <c r="AH50" s="429">
        <v>9.8608390000000004</v>
      </c>
      <c r="AI50" s="429">
        <v>9.5347329999999992</v>
      </c>
      <c r="AJ50" s="429">
        <v>9.8685480000000005</v>
      </c>
      <c r="AK50" s="429">
        <v>9.6075330000000001</v>
      </c>
      <c r="AL50" s="429">
        <v>9.6141939999999995</v>
      </c>
      <c r="AM50" s="429">
        <v>8.9884839999999997</v>
      </c>
      <c r="AN50" s="429">
        <v>9.1571429999999996</v>
      </c>
      <c r="AO50" s="429">
        <v>9.3456770000000002</v>
      </c>
      <c r="AP50" s="429">
        <v>9.4744670000000006</v>
      </c>
      <c r="AQ50" s="429">
        <v>9.7170970000000008</v>
      </c>
      <c r="AR50" s="429">
        <v>9.6909329999999994</v>
      </c>
      <c r="AS50" s="429">
        <v>9.6786770000000004</v>
      </c>
      <c r="AT50" s="429">
        <v>9.6371289999999998</v>
      </c>
      <c r="AU50" s="429">
        <v>9.4713670000000008</v>
      </c>
      <c r="AV50" s="429">
        <v>9.6105809999999998</v>
      </c>
      <c r="AW50" s="429">
        <v>9.374333</v>
      </c>
      <c r="AX50" s="429">
        <v>9.3706449999999997</v>
      </c>
      <c r="AY50" s="429">
        <v>8.8027739999999994</v>
      </c>
      <c r="AZ50" s="871">
        <v>9.1779639999999993</v>
      </c>
      <c r="BA50" s="871">
        <v>9.3429680000000008</v>
      </c>
      <c r="BB50" s="871">
        <v>9.4761330000000008</v>
      </c>
      <c r="BC50" s="871">
        <v>9.3455480000000009</v>
      </c>
      <c r="BD50" s="871">
        <v>9.7032330000000009</v>
      </c>
      <c r="BE50" s="871">
        <v>9.6292258064999992</v>
      </c>
      <c r="BF50" s="871">
        <v>9.7911015484000004</v>
      </c>
      <c r="BG50" s="352">
        <v>9.3836790000000008</v>
      </c>
      <c r="BH50" s="352">
        <v>9.6216799999999996</v>
      </c>
      <c r="BI50" s="352">
        <v>9.4060089999999992</v>
      </c>
      <c r="BJ50" s="352">
        <v>9.4523150000000005</v>
      </c>
      <c r="BK50" s="352">
        <v>8.9716920000000009</v>
      </c>
      <c r="BL50" s="352">
        <v>9.2277140000000006</v>
      </c>
      <c r="BM50" s="352">
        <v>9.3313780000000008</v>
      </c>
      <c r="BN50" s="352">
        <v>9.4770579999999995</v>
      </c>
      <c r="BO50" s="352">
        <v>9.5089269999999999</v>
      </c>
      <c r="BP50" s="352">
        <v>9.6838139999999999</v>
      </c>
      <c r="BQ50" s="352">
        <v>9.7069770000000002</v>
      </c>
      <c r="BR50" s="352">
        <v>9.7610170000000007</v>
      </c>
      <c r="BS50" s="352">
        <v>9.4900789999999997</v>
      </c>
      <c r="BT50" s="352">
        <v>9.6596530000000005</v>
      </c>
      <c r="BU50" s="352">
        <v>9.3949739999999995</v>
      </c>
      <c r="BV50" s="352">
        <v>9.4186639999999997</v>
      </c>
    </row>
    <row r="51" spans="1:79" ht="11.1" customHeight="1" x14ac:dyDescent="0.2">
      <c r="A51" s="270" t="s">
        <v>447</v>
      </c>
      <c r="B51" s="569" t="s">
        <v>1102</v>
      </c>
      <c r="C51" s="429">
        <v>1.516548</v>
      </c>
      <c r="D51" s="429">
        <v>1.503679</v>
      </c>
      <c r="E51" s="429">
        <v>1.4359360000000001</v>
      </c>
      <c r="F51" s="429">
        <v>1.699233</v>
      </c>
      <c r="G51" s="429">
        <v>1.740677</v>
      </c>
      <c r="H51" s="429">
        <v>1.6862330000000001</v>
      </c>
      <c r="I51" s="429">
        <v>1.7235480000000001</v>
      </c>
      <c r="J51" s="429">
        <v>1.6833229999999999</v>
      </c>
      <c r="K51" s="429">
        <v>1.6012</v>
      </c>
      <c r="L51" s="429">
        <v>1.567839</v>
      </c>
      <c r="M51" s="429">
        <v>1.6588000000000001</v>
      </c>
      <c r="N51" s="429">
        <v>1.5615159999999999</v>
      </c>
      <c r="O51" s="429">
        <v>1.623097</v>
      </c>
      <c r="P51" s="429">
        <v>1.565679</v>
      </c>
      <c r="Q51" s="429">
        <v>1.6793229999999999</v>
      </c>
      <c r="R51" s="429">
        <v>1.7016</v>
      </c>
      <c r="S51" s="429">
        <v>1.6905159999999999</v>
      </c>
      <c r="T51" s="429">
        <v>1.775733</v>
      </c>
      <c r="U51" s="429">
        <v>1.7797419999999999</v>
      </c>
      <c r="V51" s="429">
        <v>1.823742</v>
      </c>
      <c r="W51" s="429">
        <v>1.7496670000000001</v>
      </c>
      <c r="X51" s="429">
        <v>1.611677</v>
      </c>
      <c r="Y51" s="429">
        <v>1.699767</v>
      </c>
      <c r="Z51" s="429">
        <v>1.8280650000000001</v>
      </c>
      <c r="AA51" s="429">
        <v>1.691516</v>
      </c>
      <c r="AB51" s="429">
        <v>1.6443449999999999</v>
      </c>
      <c r="AC51" s="429">
        <v>1.757903</v>
      </c>
      <c r="AD51" s="429">
        <v>1.7538670000000001</v>
      </c>
      <c r="AE51" s="429">
        <v>1.8348070000000001</v>
      </c>
      <c r="AF51" s="429">
        <v>1.9300330000000001</v>
      </c>
      <c r="AG51" s="429">
        <v>1.9210970000000001</v>
      </c>
      <c r="AH51" s="429">
        <v>1.9073230000000001</v>
      </c>
      <c r="AI51" s="429">
        <v>1.785533</v>
      </c>
      <c r="AJ51" s="429">
        <v>1.7623230000000001</v>
      </c>
      <c r="AK51" s="429">
        <v>1.8255669999999999</v>
      </c>
      <c r="AL51" s="429">
        <v>1.839871</v>
      </c>
      <c r="AM51" s="429">
        <v>1.7193229999999999</v>
      </c>
      <c r="AN51" s="429">
        <v>1.642679</v>
      </c>
      <c r="AO51" s="429">
        <v>1.690258</v>
      </c>
      <c r="AP51" s="429">
        <v>1.826233</v>
      </c>
      <c r="AQ51" s="429">
        <v>1.9287099999999999</v>
      </c>
      <c r="AR51" s="429">
        <v>1.9968330000000001</v>
      </c>
      <c r="AS51" s="429">
        <v>1.9198390000000001</v>
      </c>
      <c r="AT51" s="429">
        <v>1.8904190000000001</v>
      </c>
      <c r="AU51" s="429">
        <v>1.8229329999999999</v>
      </c>
      <c r="AV51" s="429">
        <v>1.715516</v>
      </c>
      <c r="AW51" s="429">
        <v>1.863767</v>
      </c>
      <c r="AX51" s="429">
        <v>1.872903</v>
      </c>
      <c r="AY51" s="429">
        <v>1.7723230000000001</v>
      </c>
      <c r="AZ51" s="871">
        <v>1.7473209999999999</v>
      </c>
      <c r="BA51" s="871">
        <v>2.0040969999999998</v>
      </c>
      <c r="BB51" s="871">
        <v>2.0577329999999998</v>
      </c>
      <c r="BC51" s="871">
        <v>2.041903</v>
      </c>
      <c r="BD51" s="871">
        <v>2.1739329999999999</v>
      </c>
      <c r="BE51" s="871">
        <v>2.1127741935</v>
      </c>
      <c r="BF51" s="871">
        <v>2.0480300644999998</v>
      </c>
      <c r="BG51" s="352">
        <v>1.8858919999999999</v>
      </c>
      <c r="BH51" s="352">
        <v>1.7960499999999999</v>
      </c>
      <c r="BI51" s="352">
        <v>1.8988860000000001</v>
      </c>
      <c r="BJ51" s="352">
        <v>1.947684</v>
      </c>
      <c r="BK51" s="352">
        <v>1.8357730000000001</v>
      </c>
      <c r="BL51" s="352">
        <v>1.770032</v>
      </c>
      <c r="BM51" s="352">
        <v>1.8053589999999999</v>
      </c>
      <c r="BN51" s="352">
        <v>1.8664339999999999</v>
      </c>
      <c r="BO51" s="352">
        <v>1.9133089999999999</v>
      </c>
      <c r="BP51" s="352">
        <v>1.952453</v>
      </c>
      <c r="BQ51" s="352">
        <v>1.949568</v>
      </c>
      <c r="BR51" s="352">
        <v>1.926968</v>
      </c>
      <c r="BS51" s="352">
        <v>1.8326150000000001</v>
      </c>
      <c r="BT51" s="352">
        <v>1.7536430000000001</v>
      </c>
      <c r="BU51" s="352">
        <v>1.8466670000000001</v>
      </c>
      <c r="BV51" s="352">
        <v>1.876506</v>
      </c>
    </row>
    <row r="52" spans="1:79" ht="11.1" customHeight="1" x14ac:dyDescent="0.2">
      <c r="A52" s="270" t="s">
        <v>448</v>
      </c>
      <c r="B52" s="569" t="s">
        <v>1103</v>
      </c>
      <c r="C52" s="429">
        <v>4.6704189999999999</v>
      </c>
      <c r="D52" s="429">
        <v>4.6821429999999999</v>
      </c>
      <c r="E52" s="429">
        <v>5.0040969999999998</v>
      </c>
      <c r="F52" s="429">
        <v>4.835267</v>
      </c>
      <c r="G52" s="429">
        <v>4.9879030000000002</v>
      </c>
      <c r="H52" s="429">
        <v>5.1965000000000003</v>
      </c>
      <c r="I52" s="429">
        <v>5.1244839999999998</v>
      </c>
      <c r="J52" s="429">
        <v>5.1423870000000003</v>
      </c>
      <c r="K52" s="429">
        <v>5.1832330000000004</v>
      </c>
      <c r="L52" s="429">
        <v>5.0771610000000003</v>
      </c>
      <c r="M52" s="429">
        <v>5.3384</v>
      </c>
      <c r="N52" s="429">
        <v>4.872871</v>
      </c>
      <c r="O52" s="429">
        <v>4.7022899999999996</v>
      </c>
      <c r="P52" s="429">
        <v>4.6969289999999999</v>
      </c>
      <c r="Q52" s="429">
        <v>4.6824519999999996</v>
      </c>
      <c r="R52" s="429">
        <v>4.743233</v>
      </c>
      <c r="S52" s="429">
        <v>4.9480969999999997</v>
      </c>
      <c r="T52" s="429">
        <v>4.975867</v>
      </c>
      <c r="U52" s="429">
        <v>4.9784519999999999</v>
      </c>
      <c r="V52" s="429">
        <v>5.0175159999999996</v>
      </c>
      <c r="W52" s="429">
        <v>4.8967000000000001</v>
      </c>
      <c r="X52" s="429">
        <v>4.7347419999999998</v>
      </c>
      <c r="Y52" s="429">
        <v>5.1009669999999998</v>
      </c>
      <c r="Z52" s="429">
        <v>5.2440319999999998</v>
      </c>
      <c r="AA52" s="429">
        <v>4.6423870000000003</v>
      </c>
      <c r="AB52" s="429">
        <v>4.3183449999999999</v>
      </c>
      <c r="AC52" s="429">
        <v>4.7288069999999998</v>
      </c>
      <c r="AD52" s="429">
        <v>4.7907330000000004</v>
      </c>
      <c r="AE52" s="429">
        <v>5.0102260000000003</v>
      </c>
      <c r="AF52" s="429">
        <v>5.0438999999999998</v>
      </c>
      <c r="AG52" s="429">
        <v>5.1375479999999998</v>
      </c>
      <c r="AH52" s="429">
        <v>5.1275810000000002</v>
      </c>
      <c r="AI52" s="429">
        <v>4.9915669999999999</v>
      </c>
      <c r="AJ52" s="429">
        <v>5.0198710000000002</v>
      </c>
      <c r="AK52" s="429">
        <v>5.1835329999999997</v>
      </c>
      <c r="AL52" s="429">
        <v>5.2071940000000003</v>
      </c>
      <c r="AM52" s="429">
        <v>4.7412900000000002</v>
      </c>
      <c r="AN52" s="429">
        <v>4.6119289999999999</v>
      </c>
      <c r="AO52" s="429">
        <v>4.739903</v>
      </c>
      <c r="AP52" s="429">
        <v>4.7369329999999996</v>
      </c>
      <c r="AQ52" s="429">
        <v>5.0063550000000001</v>
      </c>
      <c r="AR52" s="429">
        <v>5.1342999999999996</v>
      </c>
      <c r="AS52" s="429">
        <v>5.199516</v>
      </c>
      <c r="AT52" s="429">
        <v>5.2809999999999997</v>
      </c>
      <c r="AU52" s="429">
        <v>5.0714329999999999</v>
      </c>
      <c r="AV52" s="429">
        <v>4.8089029999999999</v>
      </c>
      <c r="AW52" s="429">
        <v>5.2332999999999998</v>
      </c>
      <c r="AX52" s="429">
        <v>5.3293229999999996</v>
      </c>
      <c r="AY52" s="429">
        <v>4.9845480000000002</v>
      </c>
      <c r="AZ52" s="871">
        <v>4.8579639999999999</v>
      </c>
      <c r="BA52" s="871">
        <v>5.0047420000000002</v>
      </c>
      <c r="BB52" s="871">
        <v>4.9300670000000002</v>
      </c>
      <c r="BC52" s="871">
        <v>5.0705159999999996</v>
      </c>
      <c r="BD52" s="871">
        <v>5.220167</v>
      </c>
      <c r="BE52" s="871">
        <v>5.3175161290000004</v>
      </c>
      <c r="BF52" s="871">
        <v>5.2829909677</v>
      </c>
      <c r="BG52" s="352">
        <v>5.1415660000000001</v>
      </c>
      <c r="BH52" s="352">
        <v>5.0491250000000001</v>
      </c>
      <c r="BI52" s="352">
        <v>5.3383079999999996</v>
      </c>
      <c r="BJ52" s="352">
        <v>5.3316660000000002</v>
      </c>
      <c r="BK52" s="352">
        <v>4.9474479999999996</v>
      </c>
      <c r="BL52" s="352">
        <v>4.6944990000000004</v>
      </c>
      <c r="BM52" s="352">
        <v>4.858492</v>
      </c>
      <c r="BN52" s="352">
        <v>4.8940089999999996</v>
      </c>
      <c r="BO52" s="352">
        <v>5.063923</v>
      </c>
      <c r="BP52" s="352">
        <v>5.1495689999999996</v>
      </c>
      <c r="BQ52" s="352">
        <v>5.0924820000000004</v>
      </c>
      <c r="BR52" s="352">
        <v>5.1336870000000001</v>
      </c>
      <c r="BS52" s="352">
        <v>5.0091140000000003</v>
      </c>
      <c r="BT52" s="352">
        <v>4.902291</v>
      </c>
      <c r="BU52" s="352">
        <v>5.1847770000000004</v>
      </c>
      <c r="BV52" s="352">
        <v>5.1779590000000004</v>
      </c>
    </row>
    <row r="53" spans="1:79" ht="11.1" customHeight="1" x14ac:dyDescent="0.2">
      <c r="A53" s="270" t="s">
        <v>449</v>
      </c>
      <c r="B53" s="569" t="s">
        <v>1104</v>
      </c>
      <c r="C53" s="429">
        <v>0.27035500000000001</v>
      </c>
      <c r="D53" s="429">
        <v>0.22800000000000001</v>
      </c>
      <c r="E53" s="429">
        <v>0.30058099999999999</v>
      </c>
      <c r="F53" s="429">
        <v>0.23169999999999999</v>
      </c>
      <c r="G53" s="429">
        <v>0.24512900000000001</v>
      </c>
      <c r="H53" s="429">
        <v>0.20536699999999999</v>
      </c>
      <c r="I53" s="429">
        <v>0.217387</v>
      </c>
      <c r="J53" s="429">
        <v>0.27419399999999999</v>
      </c>
      <c r="K53" s="429">
        <v>0.29573300000000002</v>
      </c>
      <c r="L53" s="429">
        <v>0.25316100000000002</v>
      </c>
      <c r="M53" s="429">
        <v>0.21890000000000001</v>
      </c>
      <c r="N53" s="429">
        <v>0.27238699999999999</v>
      </c>
      <c r="O53" s="429">
        <v>0.26148399999999999</v>
      </c>
      <c r="P53" s="429">
        <v>0.27592899999999998</v>
      </c>
      <c r="Q53" s="429">
        <v>0.276194</v>
      </c>
      <c r="R53" s="429">
        <v>0.2873</v>
      </c>
      <c r="S53" s="429">
        <v>0.27777400000000002</v>
      </c>
      <c r="T53" s="429">
        <v>0.22983300000000001</v>
      </c>
      <c r="U53" s="429">
        <v>0.264484</v>
      </c>
      <c r="V53" s="429">
        <v>0.26922600000000002</v>
      </c>
      <c r="W53" s="429">
        <v>0.26166699999999998</v>
      </c>
      <c r="X53" s="429">
        <v>0.27061299999999999</v>
      </c>
      <c r="Y53" s="429">
        <v>0.29049999999999998</v>
      </c>
      <c r="Z53" s="429">
        <v>0.287387</v>
      </c>
      <c r="AA53" s="429">
        <v>0.32032300000000002</v>
      </c>
      <c r="AB53" s="429">
        <v>0.39865499999999998</v>
      </c>
      <c r="AC53" s="429">
        <v>0.40632299999999999</v>
      </c>
      <c r="AD53" s="429">
        <v>0.29609999999999997</v>
      </c>
      <c r="AE53" s="429">
        <v>0.32267699999999999</v>
      </c>
      <c r="AF53" s="429">
        <v>0.29506700000000002</v>
      </c>
      <c r="AG53" s="429">
        <v>0.30729000000000001</v>
      </c>
      <c r="AH53" s="429">
        <v>0.302452</v>
      </c>
      <c r="AI53" s="429">
        <v>0.26490000000000002</v>
      </c>
      <c r="AJ53" s="429">
        <v>0.32222600000000001</v>
      </c>
      <c r="AK53" s="429">
        <v>0.26736700000000002</v>
      </c>
      <c r="AL53" s="429">
        <v>0.29235499999999998</v>
      </c>
      <c r="AM53" s="429">
        <v>0.30738700000000002</v>
      </c>
      <c r="AN53" s="429">
        <v>0.324071</v>
      </c>
      <c r="AO53" s="429">
        <v>0.31822600000000001</v>
      </c>
      <c r="AP53" s="429">
        <v>0.24996699999999999</v>
      </c>
      <c r="AQ53" s="429">
        <v>0.28000000000000003</v>
      </c>
      <c r="AR53" s="429">
        <v>0.31566699999999998</v>
      </c>
      <c r="AS53" s="429">
        <v>0.33145200000000002</v>
      </c>
      <c r="AT53" s="429">
        <v>0.325936</v>
      </c>
      <c r="AU53" s="429">
        <v>0.33286700000000002</v>
      </c>
      <c r="AV53" s="429">
        <v>0.32116099999999997</v>
      </c>
      <c r="AW53" s="429">
        <v>0.32876699999999998</v>
      </c>
      <c r="AX53" s="429">
        <v>0.30548399999999998</v>
      </c>
      <c r="AY53" s="429">
        <v>0.29612899999999998</v>
      </c>
      <c r="AZ53" s="871">
        <v>0.30682100000000001</v>
      </c>
      <c r="BA53" s="871">
        <v>0.345387</v>
      </c>
      <c r="BB53" s="871">
        <v>0.3286</v>
      </c>
      <c r="BC53" s="871">
        <v>0.27828999999999998</v>
      </c>
      <c r="BD53" s="871">
        <v>0.30296699999999999</v>
      </c>
      <c r="BE53" s="871">
        <v>0.30638709676999998</v>
      </c>
      <c r="BF53" s="871">
        <v>0.34437950967999997</v>
      </c>
      <c r="BG53" s="352">
        <v>0.34088279999999999</v>
      </c>
      <c r="BH53" s="352">
        <v>0.33994419999999997</v>
      </c>
      <c r="BI53" s="352">
        <v>0.33364389999999999</v>
      </c>
      <c r="BJ53" s="352">
        <v>0.32140809999999997</v>
      </c>
      <c r="BK53" s="352">
        <v>0.3359548</v>
      </c>
      <c r="BL53" s="352">
        <v>0.33721879999999999</v>
      </c>
      <c r="BM53" s="352">
        <v>0.3373236</v>
      </c>
      <c r="BN53" s="352">
        <v>0.31264940000000002</v>
      </c>
      <c r="BO53" s="352">
        <v>0.31161660000000002</v>
      </c>
      <c r="BP53" s="352">
        <v>0.30871769999999998</v>
      </c>
      <c r="BQ53" s="352">
        <v>0.32099509999999998</v>
      </c>
      <c r="BR53" s="352">
        <v>0.32457999999999998</v>
      </c>
      <c r="BS53" s="352">
        <v>0.32144539999999999</v>
      </c>
      <c r="BT53" s="352">
        <v>0.31782660000000001</v>
      </c>
      <c r="BU53" s="352">
        <v>0.30820219999999998</v>
      </c>
      <c r="BV53" s="352">
        <v>0.2929042</v>
      </c>
    </row>
    <row r="54" spans="1:79" ht="11.1" customHeight="1" x14ac:dyDescent="0.2">
      <c r="A54" s="270" t="s">
        <v>450</v>
      </c>
      <c r="B54" s="569" t="s">
        <v>1140</v>
      </c>
      <c r="C54" s="429">
        <v>2.2758400000000001</v>
      </c>
      <c r="D54" s="429">
        <v>2.2015709999999999</v>
      </c>
      <c r="E54" s="429">
        <v>2.2903880000000001</v>
      </c>
      <c r="F54" s="429">
        <v>2.3293659999999998</v>
      </c>
      <c r="G54" s="429">
        <v>2.4014199999999999</v>
      </c>
      <c r="H54" s="429">
        <v>2.4570669999999999</v>
      </c>
      <c r="I54" s="429">
        <v>2.4626440000000001</v>
      </c>
      <c r="J54" s="429">
        <v>2.3571610000000001</v>
      </c>
      <c r="K54" s="429">
        <v>2.380566</v>
      </c>
      <c r="L54" s="429">
        <v>2.2897090000000002</v>
      </c>
      <c r="M54" s="429">
        <v>2.4104999999999999</v>
      </c>
      <c r="N54" s="429">
        <v>2.204323</v>
      </c>
      <c r="O54" s="429">
        <v>2.2269049999999999</v>
      </c>
      <c r="P54" s="429">
        <v>2.1831070000000001</v>
      </c>
      <c r="Q54" s="429">
        <v>2.2130649999999998</v>
      </c>
      <c r="R54" s="429">
        <v>2.2790339999999998</v>
      </c>
      <c r="S54" s="429">
        <v>2.3731279999999999</v>
      </c>
      <c r="T54" s="429">
        <v>2.3922319999999999</v>
      </c>
      <c r="U54" s="429">
        <v>2.4336790000000001</v>
      </c>
      <c r="V54" s="429">
        <v>2.4219680000000001</v>
      </c>
      <c r="W54" s="429">
        <v>2.3456000000000001</v>
      </c>
      <c r="X54" s="429">
        <v>2.193549</v>
      </c>
      <c r="Y54" s="429">
        <v>2.282365</v>
      </c>
      <c r="Z54" s="429">
        <v>2.298807</v>
      </c>
      <c r="AA54" s="429">
        <v>2.220323</v>
      </c>
      <c r="AB54" s="429">
        <v>2.0950690000000001</v>
      </c>
      <c r="AC54" s="429">
        <v>2.198194</v>
      </c>
      <c r="AD54" s="429">
        <v>2.2060010000000001</v>
      </c>
      <c r="AE54" s="429">
        <v>2.3004199999999999</v>
      </c>
      <c r="AF54" s="429">
        <v>2.377901</v>
      </c>
      <c r="AG54" s="429">
        <v>2.3220969999999999</v>
      </c>
      <c r="AH54" s="429">
        <v>2.3780009999999998</v>
      </c>
      <c r="AI54" s="429">
        <v>2.2866330000000001</v>
      </c>
      <c r="AJ54" s="429">
        <v>2.2131940000000001</v>
      </c>
      <c r="AK54" s="429">
        <v>2.3167990000000001</v>
      </c>
      <c r="AL54" s="429">
        <v>2.296872</v>
      </c>
      <c r="AM54" s="429">
        <v>2.159872</v>
      </c>
      <c r="AN54" s="429">
        <v>2.1276790000000001</v>
      </c>
      <c r="AO54" s="429">
        <v>2.1607759999999998</v>
      </c>
      <c r="AP54" s="429">
        <v>2.1545670000000001</v>
      </c>
      <c r="AQ54" s="429">
        <v>2.3168389999999999</v>
      </c>
      <c r="AR54" s="429">
        <v>2.3816329999999999</v>
      </c>
      <c r="AS54" s="429">
        <v>2.3536139999999999</v>
      </c>
      <c r="AT54" s="429">
        <v>2.3476129999999999</v>
      </c>
      <c r="AU54" s="429">
        <v>2.3306</v>
      </c>
      <c r="AV54" s="429">
        <v>2.0656780000000001</v>
      </c>
      <c r="AW54" s="429">
        <v>2.2376330000000002</v>
      </c>
      <c r="AX54" s="429">
        <v>2.2895180000000002</v>
      </c>
      <c r="AY54" s="429">
        <v>2.2641939999999998</v>
      </c>
      <c r="AZ54" s="871">
        <v>2.2199279999999999</v>
      </c>
      <c r="BA54" s="871">
        <v>2.239131</v>
      </c>
      <c r="BB54" s="871">
        <v>2.2280669999999998</v>
      </c>
      <c r="BC54" s="871">
        <v>2.3086139999999999</v>
      </c>
      <c r="BD54" s="871">
        <v>2.3465669999999998</v>
      </c>
      <c r="BE54" s="871">
        <v>2.4175337659</v>
      </c>
      <c r="BF54" s="871">
        <v>2.4623957825999998</v>
      </c>
      <c r="BG54" s="352">
        <v>2.2494299999999998</v>
      </c>
      <c r="BH54" s="352">
        <v>2.1615669999999998</v>
      </c>
      <c r="BI54" s="352">
        <v>2.2692610000000002</v>
      </c>
      <c r="BJ54" s="352">
        <v>2.2824499999999999</v>
      </c>
      <c r="BK54" s="352">
        <v>2.1327099999999999</v>
      </c>
      <c r="BL54" s="352">
        <v>2.095345</v>
      </c>
      <c r="BM54" s="352">
        <v>2.1438090000000001</v>
      </c>
      <c r="BN54" s="352">
        <v>2.225517</v>
      </c>
      <c r="BO54" s="352">
        <v>2.3139349999999999</v>
      </c>
      <c r="BP54" s="352">
        <v>2.3650030000000002</v>
      </c>
      <c r="BQ54" s="352">
        <v>2.3991609999999999</v>
      </c>
      <c r="BR54" s="352">
        <v>2.3804949999999998</v>
      </c>
      <c r="BS54" s="352">
        <v>2.286591</v>
      </c>
      <c r="BT54" s="352">
        <v>2.1706919999999998</v>
      </c>
      <c r="BU54" s="352">
        <v>2.2536770000000002</v>
      </c>
      <c r="BV54" s="352">
        <v>2.2598739999999999</v>
      </c>
    </row>
    <row r="55" spans="1:79" ht="11.1" customHeight="1" x14ac:dyDescent="0.2">
      <c r="A55" s="32"/>
      <c r="B55" s="86"/>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c r="AE55" s="429"/>
      <c r="AF55" s="429"/>
      <c r="AG55" s="429"/>
      <c r="AH55" s="429"/>
      <c r="AI55" s="429"/>
      <c r="AJ55" s="429"/>
      <c r="AK55" s="429"/>
      <c r="AL55" s="429"/>
      <c r="AM55" s="429"/>
      <c r="AN55" s="429"/>
      <c r="AO55" s="429"/>
      <c r="AP55" s="429"/>
      <c r="AQ55" s="429"/>
      <c r="AR55" s="429"/>
      <c r="AS55" s="429"/>
      <c r="AT55" s="429"/>
      <c r="AU55" s="429"/>
      <c r="AV55" s="429"/>
      <c r="AW55" s="429"/>
      <c r="AX55" s="429"/>
      <c r="AY55" s="429"/>
      <c r="AZ55" s="871"/>
      <c r="BA55" s="871"/>
      <c r="BB55" s="871"/>
      <c r="BC55" s="871"/>
      <c r="BD55" s="871"/>
      <c r="BE55" s="871"/>
      <c r="BF55" s="871"/>
      <c r="BG55" s="352"/>
      <c r="BH55" s="352"/>
      <c r="BI55" s="352"/>
      <c r="BJ55" s="352"/>
      <c r="BK55" s="352"/>
      <c r="BL55" s="352"/>
      <c r="BM55" s="352"/>
      <c r="BN55" s="352"/>
      <c r="BO55" s="352"/>
      <c r="BP55" s="352"/>
      <c r="BQ55" s="352"/>
      <c r="BR55" s="352"/>
      <c r="BS55" s="352"/>
      <c r="BT55" s="352"/>
      <c r="BU55" s="352"/>
      <c r="BV55" s="352"/>
    </row>
    <row r="56" spans="1:79" s="274" customFormat="1" ht="11.1" customHeight="1" x14ac:dyDescent="0.2">
      <c r="A56" s="548" t="s">
        <v>454</v>
      </c>
      <c r="B56" s="570" t="s">
        <v>1141</v>
      </c>
      <c r="C56" s="100">
        <v>15.969548</v>
      </c>
      <c r="D56" s="100">
        <v>15.946963999999999</v>
      </c>
      <c r="E56" s="100">
        <v>16.414290000000001</v>
      </c>
      <c r="F56" s="100">
        <v>16.121867000000002</v>
      </c>
      <c r="G56" s="100">
        <v>16.734128999999999</v>
      </c>
      <c r="H56" s="100">
        <v>17.1082</v>
      </c>
      <c r="I56" s="100">
        <v>16.887225999999998</v>
      </c>
      <c r="J56" s="100">
        <v>16.903419</v>
      </c>
      <c r="K56" s="100">
        <v>16.660900000000002</v>
      </c>
      <c r="L56" s="100">
        <v>16.265871000000001</v>
      </c>
      <c r="M56" s="100">
        <v>16.939966999999999</v>
      </c>
      <c r="N56" s="100">
        <v>15.842936</v>
      </c>
      <c r="O56" s="100">
        <v>15.625194</v>
      </c>
      <c r="P56" s="100">
        <v>15.627071000000001</v>
      </c>
      <c r="Q56" s="100">
        <v>16.026257999999999</v>
      </c>
      <c r="R56" s="100">
        <v>16.463032999999999</v>
      </c>
      <c r="S56" s="100">
        <v>16.756613000000002</v>
      </c>
      <c r="T56" s="100">
        <v>17.014433</v>
      </c>
      <c r="U56" s="100">
        <v>17.135580999999998</v>
      </c>
      <c r="V56" s="100">
        <v>17.200548000000001</v>
      </c>
      <c r="W56" s="100">
        <v>16.711500000000001</v>
      </c>
      <c r="X56" s="100">
        <v>15.835936</v>
      </c>
      <c r="Y56" s="100">
        <v>16.487133</v>
      </c>
      <c r="Z56" s="100">
        <v>17.074387000000002</v>
      </c>
      <c r="AA56" s="100">
        <v>15.831968</v>
      </c>
      <c r="AB56" s="100">
        <v>15.204862</v>
      </c>
      <c r="AC56" s="100">
        <v>16.257936000000001</v>
      </c>
      <c r="AD56" s="100">
        <v>16.394500000000001</v>
      </c>
      <c r="AE56" s="100">
        <v>17.13571</v>
      </c>
      <c r="AF56" s="100">
        <v>17.2728</v>
      </c>
      <c r="AG56" s="100">
        <v>16.945516000000001</v>
      </c>
      <c r="AH56" s="100">
        <v>17.231290000000001</v>
      </c>
      <c r="AI56" s="100">
        <v>16.582166999999998</v>
      </c>
      <c r="AJ56" s="100">
        <v>16.462</v>
      </c>
      <c r="AK56" s="100">
        <v>16.817767</v>
      </c>
      <c r="AL56" s="100">
        <v>17.077000000000002</v>
      </c>
      <c r="AM56" s="100">
        <v>16.004999999999999</v>
      </c>
      <c r="AN56" s="100">
        <v>15.628857</v>
      </c>
      <c r="AO56" s="100">
        <v>16.152515999999999</v>
      </c>
      <c r="AP56" s="100">
        <v>16.428933000000001</v>
      </c>
      <c r="AQ56" s="100">
        <v>17.125871</v>
      </c>
      <c r="AR56" s="100">
        <v>17.362732999999999</v>
      </c>
      <c r="AS56" s="100">
        <v>17.387936</v>
      </c>
      <c r="AT56" s="100">
        <v>17.324580999999998</v>
      </c>
      <c r="AU56" s="100">
        <v>16.921633</v>
      </c>
      <c r="AV56" s="100">
        <v>16.003354999999999</v>
      </c>
      <c r="AW56" s="100">
        <v>16.8339</v>
      </c>
      <c r="AX56" s="100">
        <v>17.247257999999999</v>
      </c>
      <c r="AY56" s="100">
        <v>16.602741999999999</v>
      </c>
      <c r="AZ56" s="890">
        <v>16.156786</v>
      </c>
      <c r="BA56" s="890">
        <v>16.505870999999999</v>
      </c>
      <c r="BB56" s="890">
        <v>16.229766999999999</v>
      </c>
      <c r="BC56" s="890">
        <v>16.935516</v>
      </c>
      <c r="BD56" s="890">
        <v>17.387567000000001</v>
      </c>
      <c r="BE56" s="890">
        <v>17.375258065000001</v>
      </c>
      <c r="BF56" s="890">
        <v>17.499741934999999</v>
      </c>
      <c r="BG56" s="559">
        <v>16.890160000000002</v>
      </c>
      <c r="BH56" s="559">
        <v>16.459489999999999</v>
      </c>
      <c r="BI56" s="559">
        <v>16.996459999999999</v>
      </c>
      <c r="BJ56" s="559">
        <v>17.177160000000001</v>
      </c>
      <c r="BK56" s="559">
        <v>16.352</v>
      </c>
      <c r="BL56" s="559">
        <v>15.849130000000001</v>
      </c>
      <c r="BM56" s="559">
        <v>16.16695</v>
      </c>
      <c r="BN56" s="559">
        <v>16.515779999999999</v>
      </c>
      <c r="BO56" s="559">
        <v>16.908609999999999</v>
      </c>
      <c r="BP56" s="559">
        <v>17.180689999999998</v>
      </c>
      <c r="BQ56" s="559">
        <v>17.184460000000001</v>
      </c>
      <c r="BR56" s="559">
        <v>17.130130000000001</v>
      </c>
      <c r="BS56" s="559">
        <v>16.580870000000001</v>
      </c>
      <c r="BT56" s="559">
        <v>16.195519999999998</v>
      </c>
      <c r="BU56" s="559">
        <v>16.67107</v>
      </c>
      <c r="BV56" s="559">
        <v>16.829409999999999</v>
      </c>
    </row>
    <row r="57" spans="1:79" s="274" customFormat="1" ht="11.1" customHeight="1" x14ac:dyDescent="0.2">
      <c r="A57" s="548" t="s">
        <v>452</v>
      </c>
      <c r="B57" s="570" t="s">
        <v>1142</v>
      </c>
      <c r="C57" s="100">
        <v>17.93431</v>
      </c>
      <c r="D57" s="100">
        <v>17.93431</v>
      </c>
      <c r="E57" s="100">
        <v>17.93431</v>
      </c>
      <c r="F57" s="100">
        <v>17.93431</v>
      </c>
      <c r="G57" s="100">
        <v>17.93431</v>
      </c>
      <c r="H57" s="100">
        <v>17.93431</v>
      </c>
      <c r="I57" s="100">
        <v>17.955310000000001</v>
      </c>
      <c r="J57" s="100">
        <v>17.955310000000001</v>
      </c>
      <c r="K57" s="100">
        <v>18.01661</v>
      </c>
      <c r="L57" s="100">
        <v>18.01661</v>
      </c>
      <c r="M57" s="100">
        <v>18.003609999999998</v>
      </c>
      <c r="N57" s="100">
        <v>18.003609999999998</v>
      </c>
      <c r="O57" s="100">
        <v>18.060369000000001</v>
      </c>
      <c r="P57" s="100">
        <v>18.030369</v>
      </c>
      <c r="Q57" s="100">
        <v>18.270368999999999</v>
      </c>
      <c r="R57" s="100">
        <v>18.270368999999999</v>
      </c>
      <c r="S57" s="100">
        <v>18.270368999999999</v>
      </c>
      <c r="T57" s="100">
        <v>18.270368999999999</v>
      </c>
      <c r="U57" s="100">
        <v>18.272248999999999</v>
      </c>
      <c r="V57" s="100">
        <v>18.272248999999999</v>
      </c>
      <c r="W57" s="100">
        <v>18.272248999999999</v>
      </c>
      <c r="X57" s="100">
        <v>18.272248999999999</v>
      </c>
      <c r="Y57" s="100">
        <v>18.346249</v>
      </c>
      <c r="Z57" s="100">
        <v>18.347978000000001</v>
      </c>
      <c r="AA57" s="100">
        <v>18.384228</v>
      </c>
      <c r="AB57" s="100">
        <v>18.384228</v>
      </c>
      <c r="AC57" s="100">
        <v>18.326028000000001</v>
      </c>
      <c r="AD57" s="100">
        <v>18.326028000000001</v>
      </c>
      <c r="AE57" s="100">
        <v>18.326028000000001</v>
      </c>
      <c r="AF57" s="100">
        <v>18.336528000000001</v>
      </c>
      <c r="AG57" s="100">
        <v>18.336528000000001</v>
      </c>
      <c r="AH57" s="100">
        <v>18.336528000000001</v>
      </c>
      <c r="AI57" s="100">
        <v>18.336528000000001</v>
      </c>
      <c r="AJ57" s="100">
        <v>18.35746</v>
      </c>
      <c r="AK57" s="100">
        <v>18.36496</v>
      </c>
      <c r="AL57" s="100">
        <v>18.36496</v>
      </c>
      <c r="AM57" s="100">
        <v>18.416072</v>
      </c>
      <c r="AN57" s="100">
        <v>18.406472000000001</v>
      </c>
      <c r="AO57" s="100">
        <v>18.159717000000001</v>
      </c>
      <c r="AP57" s="100">
        <v>18.089366999999999</v>
      </c>
      <c r="AQ57" s="100">
        <v>18.159717000000001</v>
      </c>
      <c r="AR57" s="100">
        <v>18.159717000000001</v>
      </c>
      <c r="AS57" s="100">
        <v>18.159717000000001</v>
      </c>
      <c r="AT57" s="100">
        <v>18.159717000000001</v>
      </c>
      <c r="AU57" s="100">
        <v>18.160717000000002</v>
      </c>
      <c r="AV57" s="100">
        <v>18.160717000000002</v>
      </c>
      <c r="AW57" s="100">
        <v>18.022017000000002</v>
      </c>
      <c r="AX57" s="100">
        <v>18.022017000000002</v>
      </c>
      <c r="AY57" s="100">
        <v>18.162493000000001</v>
      </c>
      <c r="AZ57" s="890">
        <v>18.162493000000001</v>
      </c>
      <c r="BA57" s="890">
        <v>18.015492999999999</v>
      </c>
      <c r="BB57" s="890">
        <v>18.015492999999999</v>
      </c>
      <c r="BC57" s="890">
        <v>18.026893000000001</v>
      </c>
      <c r="BD57" s="890">
        <v>18.026893000000001</v>
      </c>
      <c r="BE57" s="890">
        <v>18.018000000000001</v>
      </c>
      <c r="BF57" s="890">
        <v>18.018000000000001</v>
      </c>
      <c r="BG57" s="559">
        <v>18.018000000000001</v>
      </c>
      <c r="BH57" s="559">
        <v>18.018000000000001</v>
      </c>
      <c r="BI57" s="559">
        <v>18.018000000000001</v>
      </c>
      <c r="BJ57" s="559">
        <v>18.018000000000001</v>
      </c>
      <c r="BK57" s="559">
        <v>18.018000000000001</v>
      </c>
      <c r="BL57" s="559">
        <v>18.018000000000001</v>
      </c>
      <c r="BM57" s="559">
        <v>18.018000000000001</v>
      </c>
      <c r="BN57" s="559">
        <v>18.018000000000001</v>
      </c>
      <c r="BO57" s="559">
        <v>18.018000000000001</v>
      </c>
      <c r="BP57" s="559">
        <v>18.018000000000001</v>
      </c>
      <c r="BQ57" s="559">
        <v>18.018000000000001</v>
      </c>
      <c r="BR57" s="559">
        <v>18.018000000000001</v>
      </c>
      <c r="BS57" s="559">
        <v>18.018000000000001</v>
      </c>
      <c r="BT57" s="559">
        <v>18.018000000000001</v>
      </c>
      <c r="BU57" s="559">
        <v>18.018000000000001</v>
      </c>
      <c r="BV57" s="559">
        <v>18.018000000000001</v>
      </c>
    </row>
    <row r="58" spans="1:79" s="274" customFormat="1" ht="11.1" customHeight="1" x14ac:dyDescent="0.2">
      <c r="A58" s="548" t="s">
        <v>453</v>
      </c>
      <c r="B58" s="571" t="s">
        <v>1143</v>
      </c>
      <c r="C58" s="101">
        <v>0.89044674705000004</v>
      </c>
      <c r="D58" s="101">
        <v>0.88918748476999998</v>
      </c>
      <c r="E58" s="101">
        <v>0.91524513628000004</v>
      </c>
      <c r="F58" s="101">
        <v>0.89893990902999998</v>
      </c>
      <c r="G58" s="101">
        <v>0.93307905349999998</v>
      </c>
      <c r="H58" s="101">
        <v>0.95393689526000003</v>
      </c>
      <c r="I58" s="101">
        <v>0.94051431024999999</v>
      </c>
      <c r="J58" s="101">
        <v>0.94141616045999998</v>
      </c>
      <c r="K58" s="101">
        <v>0.92475221476000002</v>
      </c>
      <c r="L58" s="101">
        <v>0.90282639187000002</v>
      </c>
      <c r="M58" s="101">
        <v>0.94092057093000003</v>
      </c>
      <c r="N58" s="101">
        <v>0.87998662490000001</v>
      </c>
      <c r="O58" s="101">
        <v>0.86516471507000003</v>
      </c>
      <c r="P58" s="101">
        <v>0.86670832971</v>
      </c>
      <c r="Q58" s="101">
        <v>0.87717210309000004</v>
      </c>
      <c r="R58" s="101">
        <v>0.90107829787000004</v>
      </c>
      <c r="S58" s="101">
        <v>0.91714693884999998</v>
      </c>
      <c r="T58" s="101">
        <v>0.9312583123</v>
      </c>
      <c r="U58" s="101">
        <v>0.93779266032999997</v>
      </c>
      <c r="V58" s="101">
        <v>0.94134816135999999</v>
      </c>
      <c r="W58" s="101">
        <v>0.91458363992000002</v>
      </c>
      <c r="X58" s="101">
        <v>0.86666594790999996</v>
      </c>
      <c r="Y58" s="101">
        <v>0.89866506226999998</v>
      </c>
      <c r="Z58" s="101">
        <v>0.93058684722999996</v>
      </c>
      <c r="AA58" s="101">
        <v>0.86117121697999999</v>
      </c>
      <c r="AB58" s="101">
        <v>0.82706013002000001</v>
      </c>
      <c r="AC58" s="101">
        <v>0.88715001417999995</v>
      </c>
      <c r="AD58" s="101">
        <v>0.89460192902000002</v>
      </c>
      <c r="AE58" s="101">
        <v>0.93504768190999998</v>
      </c>
      <c r="AF58" s="101">
        <v>0.94198858147999998</v>
      </c>
      <c r="AG58" s="101">
        <v>0.92413983716000003</v>
      </c>
      <c r="AH58" s="101">
        <v>0.93972479413999999</v>
      </c>
      <c r="AI58" s="101">
        <v>0.90432425375000003</v>
      </c>
      <c r="AJ58" s="101">
        <v>0.89674715347</v>
      </c>
      <c r="AK58" s="101">
        <v>0.91575298829999996</v>
      </c>
      <c r="AL58" s="101">
        <v>0.92986861936999998</v>
      </c>
      <c r="AM58" s="101">
        <v>0.86907783592999999</v>
      </c>
      <c r="AN58" s="101">
        <v>0.84909574198000004</v>
      </c>
      <c r="AO58" s="101">
        <v>0.88946958809999999</v>
      </c>
      <c r="AP58" s="101">
        <v>0.90820939174000004</v>
      </c>
      <c r="AQ58" s="101">
        <v>0.94306926699000004</v>
      </c>
      <c r="AR58" s="101">
        <v>0.95611253193000001</v>
      </c>
      <c r="AS58" s="101">
        <v>0.95750038395000003</v>
      </c>
      <c r="AT58" s="101">
        <v>0.95401161813000002</v>
      </c>
      <c r="AU58" s="101">
        <v>0.93177119604000003</v>
      </c>
      <c r="AV58" s="101">
        <v>0.88120722326000001</v>
      </c>
      <c r="AW58" s="101">
        <v>0.93407413831999997</v>
      </c>
      <c r="AX58" s="101">
        <v>0.95701041675999998</v>
      </c>
      <c r="AY58" s="101">
        <v>0.91412241700999997</v>
      </c>
      <c r="AZ58" s="896">
        <v>0.88956873927000002</v>
      </c>
      <c r="BA58" s="896">
        <v>0.91620423599</v>
      </c>
      <c r="BB58" s="896">
        <v>0.90087831624000003</v>
      </c>
      <c r="BC58" s="896">
        <v>0.93945839696</v>
      </c>
      <c r="BD58" s="896">
        <v>0.96453487574999996</v>
      </c>
      <c r="BE58" s="896">
        <v>0.96432778690999998</v>
      </c>
      <c r="BF58" s="896">
        <v>0.97123664866000003</v>
      </c>
      <c r="BG58" s="577">
        <v>0.93740489999999999</v>
      </c>
      <c r="BH58" s="577">
        <v>0.9135025</v>
      </c>
      <c r="BI58" s="577">
        <v>0.94330460000000005</v>
      </c>
      <c r="BJ58" s="577">
        <v>0.9533336</v>
      </c>
      <c r="BK58" s="577">
        <v>0.90753660000000003</v>
      </c>
      <c r="BL58" s="577">
        <v>0.87962759999999995</v>
      </c>
      <c r="BM58" s="577">
        <v>0.89726649999999997</v>
      </c>
      <c r="BN58" s="577">
        <v>0.91662639999999995</v>
      </c>
      <c r="BO58" s="577">
        <v>0.93842879999999995</v>
      </c>
      <c r="BP58" s="577">
        <v>0.95352950000000003</v>
      </c>
      <c r="BQ58" s="577">
        <v>0.95373830000000004</v>
      </c>
      <c r="BR58" s="577">
        <v>0.95072299999999998</v>
      </c>
      <c r="BS58" s="577">
        <v>0.92023920000000003</v>
      </c>
      <c r="BT58" s="577">
        <v>0.89885250000000005</v>
      </c>
      <c r="BU58" s="577">
        <v>0.9252456</v>
      </c>
      <c r="BV58" s="577">
        <v>0.93403309999999995</v>
      </c>
    </row>
    <row r="59" spans="1:79" s="164" customFormat="1" ht="22.35" customHeight="1" x14ac:dyDescent="0.25">
      <c r="A59" s="163"/>
      <c r="B59" s="1052" t="s">
        <v>1144</v>
      </c>
      <c r="C59" s="1053"/>
      <c r="D59" s="1053"/>
      <c r="E59" s="1053"/>
      <c r="F59" s="1053"/>
      <c r="G59" s="1053"/>
      <c r="H59" s="1053"/>
      <c r="I59" s="1053"/>
      <c r="J59" s="1053"/>
      <c r="K59" s="1053"/>
      <c r="L59" s="1053"/>
      <c r="M59" s="1053"/>
      <c r="N59" s="1053"/>
      <c r="O59" s="1053"/>
      <c r="P59" s="1053"/>
      <c r="Q59" s="1053"/>
      <c r="AY59" s="643"/>
      <c r="AZ59" s="643"/>
      <c r="BA59" s="643"/>
      <c r="BB59" s="643"/>
      <c r="BC59" s="643"/>
      <c r="BD59" s="643"/>
      <c r="BE59" s="643"/>
      <c r="BF59" s="643"/>
      <c r="BG59" s="643"/>
      <c r="BH59" s="643"/>
      <c r="BI59" s="643"/>
      <c r="BJ59" s="218"/>
    </row>
    <row r="60" spans="1:79" ht="12" customHeight="1" x14ac:dyDescent="0.25">
      <c r="A60" s="32"/>
      <c r="B60" s="774" t="s">
        <v>808</v>
      </c>
      <c r="C60" s="786"/>
      <c r="D60" s="786"/>
      <c r="E60" s="786"/>
      <c r="F60" s="786"/>
      <c r="G60" s="786"/>
      <c r="H60" s="786"/>
      <c r="I60" s="786"/>
      <c r="J60" s="786"/>
      <c r="K60" s="786"/>
      <c r="L60" s="786"/>
      <c r="M60" s="786"/>
      <c r="N60" s="786"/>
      <c r="O60" s="786"/>
      <c r="P60" s="786"/>
      <c r="Q60" s="786"/>
      <c r="BD60" s="644"/>
      <c r="BE60" s="644"/>
      <c r="BF60" s="644"/>
      <c r="BH60" s="644"/>
    </row>
    <row r="61" spans="1:79" s="336" customFormat="1" ht="12" customHeight="1" x14ac:dyDescent="0.25">
      <c r="A61" s="335"/>
      <c r="B61" s="971" t="str">
        <f>Dates!$G$2</f>
        <v>EIA completed modeling and analysis for this report on Thursday, September 3, 2026.</v>
      </c>
      <c r="C61" s="972"/>
      <c r="D61" s="972"/>
      <c r="E61" s="972"/>
      <c r="F61" s="972"/>
      <c r="G61" s="972"/>
      <c r="H61" s="972"/>
      <c r="I61" s="972"/>
      <c r="J61" s="972"/>
      <c r="K61" s="972"/>
      <c r="L61" s="972"/>
      <c r="M61" s="972"/>
      <c r="N61" s="972"/>
      <c r="O61" s="972"/>
      <c r="P61" s="972"/>
      <c r="Q61" s="972"/>
      <c r="AY61" s="339"/>
      <c r="AZ61" s="339"/>
      <c r="BA61" s="339"/>
      <c r="BB61" s="339"/>
      <c r="BC61" s="339"/>
      <c r="BD61" s="339"/>
      <c r="BE61" s="339"/>
      <c r="BF61" s="339"/>
      <c r="BG61" s="339"/>
      <c r="BH61" s="339"/>
      <c r="BI61" s="339"/>
    </row>
    <row r="62" spans="1:79" s="164" customFormat="1" ht="12" customHeight="1" x14ac:dyDescent="0.25">
      <c r="A62" s="163"/>
      <c r="B62" s="1054" t="s">
        <v>481</v>
      </c>
      <c r="C62" s="1055"/>
      <c r="D62" s="1055"/>
      <c r="E62" s="1055"/>
      <c r="F62" s="1055"/>
      <c r="G62" s="1055"/>
      <c r="H62" s="1055"/>
      <c r="I62" s="1055"/>
      <c r="J62" s="1055"/>
      <c r="K62" s="1055"/>
      <c r="L62" s="1055"/>
      <c r="M62" s="1055"/>
      <c r="N62" s="1055"/>
      <c r="O62" s="1055"/>
      <c r="P62" s="1055"/>
      <c r="Q62" s="1055"/>
      <c r="AY62" s="643"/>
      <c r="AZ62" s="643"/>
      <c r="BA62" s="643"/>
      <c r="BB62" s="643"/>
      <c r="BC62" s="643"/>
      <c r="BD62" s="643"/>
      <c r="BE62" s="643"/>
      <c r="BF62" s="643"/>
      <c r="BG62" s="643"/>
      <c r="BH62" s="643"/>
      <c r="BI62" s="643"/>
      <c r="BJ62" s="218"/>
    </row>
    <row r="63" spans="1:79" s="164" customFormat="1" ht="12" customHeight="1" x14ac:dyDescent="0.25">
      <c r="A63" s="163"/>
      <c r="B63" s="1007" t="s">
        <v>1402</v>
      </c>
      <c r="C63" s="974"/>
      <c r="D63" s="974"/>
      <c r="E63" s="974"/>
      <c r="F63" s="974"/>
      <c r="G63" s="974"/>
      <c r="H63" s="974"/>
      <c r="I63" s="974"/>
      <c r="J63" s="974"/>
      <c r="K63" s="974"/>
      <c r="L63" s="974"/>
      <c r="M63" s="974"/>
      <c r="N63" s="974"/>
      <c r="O63" s="974"/>
      <c r="P63" s="974"/>
      <c r="Q63" s="974"/>
      <c r="AY63" s="643"/>
      <c r="AZ63" s="643"/>
      <c r="BA63" s="643"/>
      <c r="BB63" s="643"/>
      <c r="BC63" s="643"/>
      <c r="BD63" s="643"/>
      <c r="BE63" s="643"/>
      <c r="BF63" s="643"/>
      <c r="BG63" s="643"/>
      <c r="BH63" s="643"/>
      <c r="BI63" s="643"/>
      <c r="BJ63" s="218"/>
    </row>
    <row r="64" spans="1:79" s="164" customFormat="1" ht="12" customHeight="1" x14ac:dyDescent="0.25">
      <c r="A64" s="163"/>
      <c r="B64" s="1002" t="s">
        <v>489</v>
      </c>
      <c r="C64" s="1004"/>
      <c r="D64" s="1004"/>
      <c r="E64" s="1004"/>
      <c r="F64" s="1004"/>
      <c r="G64" s="1004"/>
      <c r="H64" s="1004"/>
      <c r="I64" s="1004"/>
      <c r="J64" s="1004"/>
      <c r="K64" s="1004"/>
      <c r="L64" s="1004"/>
      <c r="M64" s="1004"/>
      <c r="N64" s="1004"/>
      <c r="O64" s="1004"/>
      <c r="P64" s="1004"/>
      <c r="Q64" s="1046"/>
      <c r="AY64" s="643"/>
      <c r="AZ64" s="643"/>
      <c r="BA64" s="643"/>
      <c r="BB64" s="643"/>
      <c r="BC64" s="643"/>
      <c r="BD64" s="643"/>
      <c r="BE64" s="643"/>
      <c r="BF64" s="643"/>
      <c r="BG64" s="643"/>
      <c r="BH64" s="643"/>
      <c r="BI64" s="643"/>
      <c r="BJ64" s="218"/>
    </row>
    <row r="65" spans="1:74" s="164" customFormat="1" ht="12" customHeight="1" x14ac:dyDescent="0.2">
      <c r="A65" s="163"/>
      <c r="B65" s="773" t="s">
        <v>821</v>
      </c>
      <c r="C65" s="303"/>
      <c r="D65" s="303"/>
      <c r="E65" s="303"/>
      <c r="F65" s="303"/>
      <c r="G65" s="303"/>
      <c r="H65" s="303"/>
      <c r="I65" s="303"/>
      <c r="J65" s="303"/>
      <c r="K65" s="303"/>
      <c r="L65" s="303"/>
      <c r="M65" s="303"/>
      <c r="N65" s="303"/>
      <c r="O65" s="303"/>
      <c r="P65" s="303"/>
      <c r="Q65" s="303"/>
      <c r="AY65" s="643"/>
      <c r="AZ65" s="643"/>
      <c r="BA65" s="643"/>
      <c r="BB65" s="643"/>
      <c r="BC65" s="643"/>
      <c r="BD65" s="643"/>
      <c r="BE65" s="643"/>
      <c r="BF65" s="643"/>
      <c r="BG65" s="643"/>
      <c r="BH65" s="643"/>
      <c r="BI65" s="643"/>
      <c r="BJ65" s="218"/>
    </row>
    <row r="66" spans="1:74" s="164" customFormat="1" ht="12" customHeight="1" x14ac:dyDescent="0.25">
      <c r="A66" s="163"/>
      <c r="B66" s="1002" t="s">
        <v>1593</v>
      </c>
      <c r="C66" s="1051"/>
      <c r="D66" s="1051"/>
      <c r="E66" s="1051"/>
      <c r="F66" s="1051"/>
      <c r="G66" s="1051"/>
      <c r="H66" s="1051"/>
      <c r="I66" s="1051"/>
      <c r="J66" s="1051"/>
      <c r="K66" s="1051"/>
      <c r="L66" s="1051"/>
      <c r="M66" s="1051"/>
      <c r="N66" s="1051"/>
      <c r="O66" s="1051"/>
      <c r="P66" s="1051"/>
      <c r="Q66" s="1046"/>
      <c r="AY66" s="643"/>
      <c r="AZ66" s="643"/>
      <c r="BA66" s="643"/>
      <c r="BB66" s="643"/>
      <c r="BC66" s="643"/>
      <c r="BD66" s="643"/>
      <c r="BE66" s="643"/>
      <c r="BF66" s="643"/>
      <c r="BG66" s="643"/>
      <c r="BH66" s="643"/>
      <c r="BI66" s="643"/>
      <c r="BJ66" s="218"/>
    </row>
    <row r="67" spans="1:74" s="164" customFormat="1" ht="12" customHeight="1" x14ac:dyDescent="0.25">
      <c r="A67" s="158"/>
      <c r="B67" s="1005" t="s">
        <v>1535</v>
      </c>
      <c r="C67" s="1004"/>
      <c r="D67" s="1004"/>
      <c r="E67" s="1004"/>
      <c r="F67" s="1004"/>
      <c r="G67" s="1004"/>
      <c r="H67" s="1004"/>
      <c r="I67" s="1004"/>
      <c r="J67" s="1004"/>
      <c r="K67" s="1004"/>
      <c r="L67" s="1004"/>
      <c r="M67" s="1004"/>
      <c r="N67" s="1004"/>
      <c r="O67" s="1004"/>
      <c r="P67" s="1004"/>
      <c r="Q67" s="1046"/>
      <c r="AY67" s="643"/>
      <c r="AZ67" s="643"/>
      <c r="BA67" s="643"/>
      <c r="BB67" s="643"/>
      <c r="BC67" s="643"/>
      <c r="BD67" s="643"/>
      <c r="BE67" s="643"/>
      <c r="BF67" s="643"/>
      <c r="BG67" s="643"/>
      <c r="BH67" s="643"/>
      <c r="BI67" s="643"/>
      <c r="BJ67" s="218"/>
    </row>
    <row r="68" spans="1:74" ht="13.2" x14ac:dyDescent="0.25">
      <c r="A68" s="158"/>
      <c r="B68" s="1050" t="s">
        <v>1069</v>
      </c>
      <c r="C68" s="1046"/>
      <c r="D68" s="1046"/>
      <c r="E68" s="1046"/>
      <c r="F68" s="1046"/>
      <c r="G68" s="1046"/>
      <c r="H68" s="1046"/>
      <c r="I68" s="1046"/>
      <c r="J68" s="1046"/>
      <c r="K68" s="1046"/>
      <c r="L68" s="1046"/>
      <c r="M68" s="1046"/>
      <c r="N68" s="1046"/>
      <c r="O68" s="1046"/>
      <c r="P68" s="1046"/>
      <c r="Q68" s="1046"/>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645"/>
      <c r="AZ68" s="645"/>
      <c r="BA68" s="645"/>
      <c r="BB68" s="645"/>
      <c r="BC68" s="645"/>
      <c r="BD68" s="645"/>
      <c r="BE68" s="645"/>
      <c r="BF68" s="645"/>
      <c r="BG68" s="645"/>
      <c r="BH68" s="645"/>
      <c r="BI68" s="645"/>
      <c r="BJ68" s="147"/>
      <c r="BK68" s="147"/>
      <c r="BL68" s="147"/>
      <c r="BM68" s="147"/>
      <c r="BN68" s="147"/>
      <c r="BO68" s="147"/>
      <c r="BP68" s="147"/>
      <c r="BQ68" s="147"/>
      <c r="BR68" s="147"/>
      <c r="BS68" s="147"/>
      <c r="BT68" s="147"/>
      <c r="BU68" s="147"/>
      <c r="BV68" s="147"/>
    </row>
    <row r="69" spans="1:74" x14ac:dyDescent="0.2">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645"/>
      <c r="AZ69" s="645"/>
      <c r="BA69" s="645"/>
      <c r="BB69" s="645"/>
      <c r="BC69" s="645"/>
      <c r="BD69" s="645"/>
      <c r="BE69" s="645"/>
      <c r="BF69" s="645"/>
      <c r="BG69" s="645"/>
      <c r="BH69" s="645"/>
      <c r="BI69" s="645"/>
      <c r="BJ69" s="147"/>
      <c r="BK69" s="147"/>
      <c r="BL69" s="147"/>
      <c r="BM69" s="147"/>
      <c r="BN69" s="147"/>
      <c r="BO69" s="147"/>
      <c r="BP69" s="147"/>
      <c r="BQ69" s="147"/>
      <c r="BR69" s="147"/>
      <c r="BS69" s="147"/>
      <c r="BT69" s="147"/>
      <c r="BU69" s="147"/>
      <c r="BV69" s="147"/>
    </row>
    <row r="70" spans="1:74" x14ac:dyDescent="0.2">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645"/>
      <c r="AZ70" s="645"/>
      <c r="BA70" s="645"/>
      <c r="BB70" s="645"/>
      <c r="BC70" s="645"/>
      <c r="BD70" s="645"/>
      <c r="BE70" s="645"/>
      <c r="BF70" s="645"/>
      <c r="BG70" s="645"/>
      <c r="BH70" s="645"/>
      <c r="BI70" s="645"/>
      <c r="BJ70" s="147"/>
      <c r="BK70" s="147"/>
      <c r="BL70" s="147"/>
      <c r="BM70" s="147"/>
      <c r="BN70" s="147"/>
      <c r="BO70" s="147"/>
      <c r="BP70" s="147"/>
      <c r="BQ70" s="147"/>
      <c r="BR70" s="147"/>
      <c r="BS70" s="147"/>
      <c r="BT70" s="147"/>
      <c r="BU70" s="147"/>
      <c r="BV70" s="147"/>
    </row>
    <row r="71" spans="1:74" x14ac:dyDescent="0.2">
      <c r="C71" s="88"/>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645"/>
      <c r="AZ71" s="645"/>
      <c r="BA71" s="645"/>
      <c r="BB71" s="645"/>
      <c r="BC71" s="645"/>
      <c r="BD71" s="645"/>
      <c r="BE71" s="645"/>
      <c r="BF71" s="645"/>
      <c r="BG71" s="645"/>
      <c r="BH71" s="645"/>
      <c r="BI71" s="645"/>
      <c r="BJ71" s="147"/>
      <c r="BK71" s="147"/>
      <c r="BL71" s="147"/>
      <c r="BM71" s="147"/>
      <c r="BN71" s="147"/>
      <c r="BO71" s="147"/>
      <c r="BP71" s="147"/>
      <c r="BQ71" s="147"/>
      <c r="BR71" s="147"/>
      <c r="BS71" s="147"/>
      <c r="BT71" s="147"/>
      <c r="BU71" s="147"/>
      <c r="BV71" s="147"/>
    </row>
    <row r="72" spans="1:74" x14ac:dyDescent="0.2">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645"/>
      <c r="AZ72" s="645"/>
      <c r="BA72" s="645"/>
      <c r="BB72" s="645"/>
      <c r="BC72" s="645"/>
      <c r="BD72" s="645"/>
      <c r="BE72" s="645"/>
      <c r="BF72" s="645"/>
      <c r="BG72" s="645"/>
      <c r="BH72" s="645"/>
      <c r="BI72" s="645"/>
      <c r="BJ72" s="147"/>
      <c r="BK72" s="147"/>
      <c r="BL72" s="147"/>
      <c r="BM72" s="147"/>
      <c r="BN72" s="147"/>
      <c r="BO72" s="147"/>
      <c r="BP72" s="147"/>
      <c r="BQ72" s="147"/>
      <c r="BR72" s="147"/>
      <c r="BS72" s="147"/>
      <c r="BT72" s="147"/>
      <c r="BU72" s="147"/>
      <c r="BV72" s="147"/>
    </row>
    <row r="73" spans="1:74" x14ac:dyDescent="0.2">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645"/>
      <c r="AZ73" s="645"/>
      <c r="BA73" s="645"/>
      <c r="BB73" s="645"/>
      <c r="BC73" s="645"/>
      <c r="BD73" s="645"/>
      <c r="BE73" s="645"/>
      <c r="BF73" s="645"/>
      <c r="BG73" s="645"/>
      <c r="BH73" s="645"/>
      <c r="BI73" s="645"/>
      <c r="BJ73" s="147"/>
      <c r="BK73" s="147"/>
      <c r="BL73" s="147"/>
      <c r="BM73" s="147"/>
      <c r="BN73" s="147"/>
      <c r="BO73" s="147"/>
      <c r="BP73" s="147"/>
      <c r="BQ73" s="147"/>
      <c r="BR73" s="147"/>
      <c r="BS73" s="147"/>
      <c r="BT73" s="147"/>
      <c r="BU73" s="147"/>
      <c r="BV73" s="147"/>
    </row>
    <row r="74" spans="1:74" x14ac:dyDescent="0.2">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645"/>
      <c r="AZ74" s="645"/>
      <c r="BA74" s="645"/>
      <c r="BB74" s="645"/>
      <c r="BC74" s="645"/>
      <c r="BD74" s="645"/>
      <c r="BE74" s="645"/>
      <c r="BF74" s="645"/>
      <c r="BG74" s="645"/>
      <c r="BH74" s="645"/>
      <c r="BI74" s="645"/>
      <c r="BJ74" s="147"/>
      <c r="BK74" s="147"/>
      <c r="BL74" s="147"/>
      <c r="BM74" s="147"/>
      <c r="BN74" s="147"/>
      <c r="BO74" s="147"/>
      <c r="BP74" s="147"/>
      <c r="BQ74" s="147"/>
      <c r="BR74" s="147"/>
      <c r="BS74" s="147"/>
      <c r="BT74" s="147"/>
      <c r="BU74" s="147"/>
      <c r="BV74" s="147"/>
    </row>
    <row r="75" spans="1:74" x14ac:dyDescent="0.2">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645"/>
      <c r="AZ75" s="645"/>
      <c r="BA75" s="645"/>
      <c r="BB75" s="645"/>
      <c r="BC75" s="645"/>
      <c r="BD75" s="645"/>
      <c r="BE75" s="645"/>
      <c r="BF75" s="645"/>
      <c r="BG75" s="645"/>
      <c r="BH75" s="645"/>
      <c r="BI75" s="645"/>
      <c r="BJ75" s="147"/>
      <c r="BK75" s="147"/>
      <c r="BL75" s="147"/>
      <c r="BM75" s="147"/>
      <c r="BN75" s="147"/>
      <c r="BO75" s="147"/>
      <c r="BP75" s="147"/>
      <c r="BQ75" s="147"/>
      <c r="BR75" s="147"/>
      <c r="BS75" s="147"/>
      <c r="BT75" s="147"/>
      <c r="BU75" s="147"/>
      <c r="BV75" s="147"/>
    </row>
    <row r="76" spans="1:74" x14ac:dyDescent="0.2">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645"/>
      <c r="AZ76" s="645"/>
      <c r="BA76" s="645"/>
      <c r="BB76" s="645"/>
      <c r="BC76" s="645"/>
      <c r="BD76" s="645"/>
      <c r="BE76" s="645"/>
      <c r="BF76" s="645"/>
      <c r="BG76" s="645"/>
      <c r="BH76" s="645"/>
      <c r="BI76" s="645"/>
      <c r="BJ76" s="147"/>
      <c r="BK76" s="147"/>
      <c r="BL76" s="147"/>
      <c r="BM76" s="147"/>
      <c r="BN76" s="147"/>
      <c r="BO76" s="147"/>
      <c r="BP76" s="147"/>
      <c r="BQ76" s="147"/>
      <c r="BR76" s="147"/>
      <c r="BS76" s="147"/>
      <c r="BT76" s="147"/>
      <c r="BU76" s="147"/>
      <c r="BV76" s="147"/>
    </row>
    <row r="77" spans="1:74" x14ac:dyDescent="0.2">
      <c r="BD77" s="644"/>
      <c r="BE77" s="644"/>
      <c r="BF77" s="644"/>
      <c r="BH77" s="644"/>
      <c r="BK77" s="148"/>
      <c r="BL77" s="148"/>
      <c r="BM77" s="148"/>
      <c r="BN77" s="148"/>
      <c r="BO77" s="148"/>
      <c r="BP77" s="148"/>
      <c r="BQ77" s="148"/>
      <c r="BR77" s="148"/>
      <c r="BS77" s="148"/>
      <c r="BT77" s="148"/>
      <c r="BU77" s="148"/>
      <c r="BV77" s="148"/>
    </row>
    <row r="78" spans="1:74" x14ac:dyDescent="0.2">
      <c r="BD78" s="644"/>
      <c r="BE78" s="644"/>
      <c r="BF78" s="644"/>
      <c r="BH78" s="644"/>
      <c r="BK78" s="148"/>
      <c r="BL78" s="148"/>
      <c r="BM78" s="148"/>
      <c r="BN78" s="148"/>
      <c r="BO78" s="148"/>
      <c r="BP78" s="148"/>
      <c r="BQ78" s="148"/>
      <c r="BR78" s="148"/>
      <c r="BS78" s="148"/>
      <c r="BT78" s="148"/>
      <c r="BU78" s="148"/>
      <c r="BV78" s="148"/>
    </row>
    <row r="79" spans="1:74" x14ac:dyDescent="0.2">
      <c r="BD79" s="644"/>
      <c r="BE79" s="644"/>
      <c r="BF79" s="644"/>
      <c r="BH79" s="644"/>
      <c r="BK79" s="148"/>
      <c r="BL79" s="148"/>
      <c r="BM79" s="148"/>
      <c r="BN79" s="148"/>
      <c r="BO79" s="148"/>
      <c r="BP79" s="148"/>
      <c r="BQ79" s="148"/>
      <c r="BR79" s="148"/>
      <c r="BS79" s="148"/>
      <c r="BT79" s="148"/>
      <c r="BU79" s="148"/>
      <c r="BV79" s="148"/>
    </row>
    <row r="80" spans="1:74" x14ac:dyDescent="0.2">
      <c r="BD80" s="644"/>
      <c r="BE80" s="644"/>
      <c r="BF80" s="644"/>
      <c r="BH80" s="644"/>
      <c r="BK80" s="148"/>
      <c r="BL80" s="148"/>
      <c r="BM80" s="148"/>
      <c r="BN80" s="148"/>
      <c r="BO80" s="148"/>
      <c r="BP80" s="148"/>
      <c r="BQ80" s="148"/>
      <c r="BR80" s="148"/>
      <c r="BS80" s="148"/>
      <c r="BT80" s="148"/>
      <c r="BU80" s="148"/>
      <c r="BV80" s="148"/>
    </row>
    <row r="81" spans="56:74" x14ac:dyDescent="0.2">
      <c r="BD81" s="644"/>
      <c r="BE81" s="644"/>
      <c r="BF81" s="644"/>
      <c r="BH81" s="644"/>
      <c r="BK81" s="148"/>
      <c r="BL81" s="148"/>
      <c r="BM81" s="148"/>
      <c r="BN81" s="148"/>
      <c r="BO81" s="148"/>
      <c r="BP81" s="148"/>
      <c r="BQ81" s="148"/>
      <c r="BR81" s="148"/>
      <c r="BS81" s="148"/>
      <c r="BT81" s="148"/>
      <c r="BU81" s="148"/>
      <c r="BV81" s="148"/>
    </row>
    <row r="82" spans="56:74" x14ac:dyDescent="0.2">
      <c r="BD82" s="644"/>
      <c r="BE82" s="644"/>
      <c r="BF82" s="644"/>
      <c r="BH82" s="644"/>
      <c r="BK82" s="148"/>
      <c r="BL82" s="148"/>
      <c r="BM82" s="148"/>
      <c r="BN82" s="148"/>
      <c r="BO82" s="148"/>
      <c r="BP82" s="148"/>
      <c r="BQ82" s="148"/>
      <c r="BR82" s="148"/>
      <c r="BS82" s="148"/>
      <c r="BT82" s="148"/>
      <c r="BU82" s="148"/>
      <c r="BV82" s="148"/>
    </row>
    <row r="83" spans="56:74" x14ac:dyDescent="0.2">
      <c r="BD83" s="644"/>
      <c r="BE83" s="644"/>
      <c r="BF83" s="644"/>
      <c r="BH83" s="644"/>
      <c r="BK83" s="148"/>
      <c r="BL83" s="148"/>
      <c r="BM83" s="148"/>
      <c r="BN83" s="148"/>
      <c r="BO83" s="148"/>
      <c r="BP83" s="148"/>
      <c r="BQ83" s="148"/>
      <c r="BR83" s="148"/>
      <c r="BS83" s="148"/>
      <c r="BT83" s="148"/>
      <c r="BU83" s="148"/>
      <c r="BV83" s="148"/>
    </row>
    <row r="84" spans="56:74" x14ac:dyDescent="0.2">
      <c r="BD84" s="644"/>
      <c r="BE84" s="644"/>
      <c r="BF84" s="644"/>
      <c r="BH84" s="644"/>
      <c r="BK84" s="148"/>
      <c r="BL84" s="148"/>
      <c r="BM84" s="148"/>
      <c r="BN84" s="148"/>
      <c r="BO84" s="148"/>
      <c r="BP84" s="148"/>
      <c r="BQ84" s="148"/>
      <c r="BR84" s="148"/>
      <c r="BS84" s="148"/>
      <c r="BT84" s="148"/>
      <c r="BU84" s="148"/>
      <c r="BV84" s="148"/>
    </row>
    <row r="85" spans="56:74" x14ac:dyDescent="0.2">
      <c r="BD85" s="644"/>
      <c r="BE85" s="644"/>
      <c r="BF85" s="644"/>
      <c r="BH85" s="644"/>
      <c r="BK85" s="148"/>
      <c r="BL85" s="148"/>
      <c r="BM85" s="148"/>
      <c r="BN85" s="148"/>
      <c r="BO85" s="148"/>
      <c r="BP85" s="148"/>
      <c r="BQ85" s="148"/>
      <c r="BR85" s="148"/>
      <c r="BS85" s="148"/>
      <c r="BT85" s="148"/>
      <c r="BU85" s="148"/>
      <c r="BV85" s="148"/>
    </row>
    <row r="86" spans="56:74" x14ac:dyDescent="0.2">
      <c r="BD86" s="644"/>
      <c r="BE86" s="644"/>
      <c r="BF86" s="644"/>
      <c r="BH86" s="644"/>
      <c r="BK86" s="148"/>
      <c r="BL86" s="148"/>
      <c r="BM86" s="148"/>
      <c r="BN86" s="148"/>
      <c r="BO86" s="148"/>
      <c r="BP86" s="148"/>
      <c r="BQ86" s="148"/>
      <c r="BR86" s="148"/>
      <c r="BS86" s="148"/>
      <c r="BT86" s="148"/>
      <c r="BU86" s="148"/>
      <c r="BV86" s="148"/>
    </row>
    <row r="87" spans="56:74" x14ac:dyDescent="0.2">
      <c r="BD87" s="644"/>
      <c r="BE87" s="644"/>
      <c r="BF87" s="644"/>
      <c r="BH87" s="644"/>
      <c r="BK87" s="148"/>
      <c r="BL87" s="148"/>
      <c r="BM87" s="148"/>
      <c r="BN87" s="148"/>
      <c r="BO87" s="148"/>
      <c r="BP87" s="148"/>
      <c r="BQ87" s="148"/>
      <c r="BR87" s="148"/>
      <c r="BS87" s="148"/>
      <c r="BT87" s="148"/>
      <c r="BU87" s="148"/>
      <c r="BV87" s="148"/>
    </row>
    <row r="88" spans="56:74" x14ac:dyDescent="0.2">
      <c r="BD88" s="644"/>
      <c r="BE88" s="644"/>
      <c r="BF88" s="644"/>
      <c r="BH88" s="644"/>
      <c r="BK88" s="148"/>
      <c r="BL88" s="148"/>
      <c r="BM88" s="148"/>
      <c r="BN88" s="148"/>
      <c r="BO88" s="148"/>
      <c r="BP88" s="148"/>
      <c r="BQ88" s="148"/>
      <c r="BR88" s="148"/>
      <c r="BS88" s="148"/>
      <c r="BT88" s="148"/>
      <c r="BU88" s="148"/>
      <c r="BV88" s="148"/>
    </row>
    <row r="89" spans="56:74" x14ac:dyDescent="0.2">
      <c r="BD89" s="644"/>
      <c r="BE89" s="644"/>
      <c r="BF89" s="644"/>
      <c r="BH89" s="644"/>
      <c r="BK89" s="148"/>
      <c r="BL89" s="148"/>
      <c r="BM89" s="148"/>
      <c r="BN89" s="148"/>
      <c r="BO89" s="148"/>
      <c r="BP89" s="148"/>
      <c r="BQ89" s="148"/>
      <c r="BR89" s="148"/>
      <c r="BS89" s="148"/>
      <c r="BT89" s="148"/>
      <c r="BU89" s="148"/>
      <c r="BV89" s="148"/>
    </row>
    <row r="90" spans="56:74" x14ac:dyDescent="0.2">
      <c r="BD90" s="644"/>
      <c r="BE90" s="644"/>
      <c r="BF90" s="644"/>
      <c r="BH90" s="644"/>
      <c r="BK90" s="148"/>
      <c r="BL90" s="148"/>
      <c r="BM90" s="148"/>
      <c r="BN90" s="148"/>
      <c r="BO90" s="148"/>
      <c r="BP90" s="148"/>
      <c r="BQ90" s="148"/>
      <c r="BR90" s="148"/>
      <c r="BS90" s="148"/>
      <c r="BT90" s="148"/>
      <c r="BU90" s="148"/>
      <c r="BV90" s="148"/>
    </row>
    <row r="91" spans="56:74" x14ac:dyDescent="0.2">
      <c r="BD91" s="644"/>
      <c r="BE91" s="644"/>
      <c r="BF91" s="644"/>
      <c r="BH91" s="644"/>
      <c r="BK91" s="148"/>
      <c r="BL91" s="148"/>
      <c r="BM91" s="148"/>
      <c r="BN91" s="148"/>
      <c r="BO91" s="148"/>
      <c r="BP91" s="148"/>
      <c r="BQ91" s="148"/>
      <c r="BR91" s="148"/>
      <c r="BS91" s="148"/>
      <c r="BT91" s="148"/>
      <c r="BU91" s="148"/>
      <c r="BV91" s="148"/>
    </row>
    <row r="92" spans="56:74" x14ac:dyDescent="0.2">
      <c r="BD92" s="644"/>
      <c r="BE92" s="644"/>
      <c r="BF92" s="644"/>
      <c r="BH92" s="644"/>
      <c r="BK92" s="148"/>
      <c r="BL92" s="148"/>
      <c r="BM92" s="148"/>
      <c r="BN92" s="148"/>
      <c r="BO92" s="148"/>
      <c r="BP92" s="148"/>
      <c r="BQ92" s="148"/>
      <c r="BR92" s="148"/>
      <c r="BS92" s="148"/>
      <c r="BT92" s="148"/>
      <c r="BU92" s="148"/>
      <c r="BV92" s="148"/>
    </row>
    <row r="93" spans="56:74" x14ac:dyDescent="0.2">
      <c r="BD93" s="644"/>
      <c r="BE93" s="644"/>
      <c r="BF93" s="644"/>
      <c r="BH93" s="644"/>
      <c r="BK93" s="148"/>
      <c r="BL93" s="148"/>
      <c r="BM93" s="148"/>
      <c r="BN93" s="148"/>
      <c r="BO93" s="148"/>
      <c r="BP93" s="148"/>
      <c r="BQ93" s="148"/>
      <c r="BR93" s="148"/>
      <c r="BS93" s="148"/>
      <c r="BT93" s="148"/>
      <c r="BU93" s="148"/>
      <c r="BV93" s="148"/>
    </row>
    <row r="94" spans="56:74" x14ac:dyDescent="0.2">
      <c r="BD94" s="644"/>
      <c r="BE94" s="644"/>
      <c r="BF94" s="644"/>
      <c r="BH94" s="644"/>
      <c r="BK94" s="148"/>
      <c r="BL94" s="148"/>
      <c r="BM94" s="148"/>
      <c r="BN94" s="148"/>
      <c r="BO94" s="148"/>
      <c r="BP94" s="148"/>
      <c r="BQ94" s="148"/>
      <c r="BR94" s="148"/>
      <c r="BS94" s="148"/>
      <c r="BT94" s="148"/>
      <c r="BU94" s="148"/>
      <c r="BV94" s="148"/>
    </row>
    <row r="95" spans="56:74" x14ac:dyDescent="0.2">
      <c r="BD95" s="644"/>
      <c r="BE95" s="644"/>
      <c r="BF95" s="644"/>
      <c r="BH95" s="644"/>
      <c r="BK95" s="148"/>
      <c r="BL95" s="148"/>
      <c r="BM95" s="148"/>
      <c r="BN95" s="148"/>
      <c r="BO95" s="148"/>
      <c r="BP95" s="148"/>
      <c r="BQ95" s="148"/>
      <c r="BR95" s="148"/>
      <c r="BS95" s="148"/>
      <c r="BT95" s="148"/>
      <c r="BU95" s="148"/>
      <c r="BV95" s="148"/>
    </row>
    <row r="96" spans="56:74" x14ac:dyDescent="0.2">
      <c r="BD96" s="644"/>
      <c r="BE96" s="644"/>
      <c r="BF96" s="644"/>
      <c r="BH96" s="644"/>
      <c r="BK96" s="148"/>
      <c r="BL96" s="148"/>
      <c r="BM96" s="148"/>
      <c r="BN96" s="148"/>
      <c r="BO96" s="148"/>
      <c r="BP96" s="148"/>
      <c r="BQ96" s="148"/>
      <c r="BR96" s="148"/>
      <c r="BS96" s="148"/>
      <c r="BT96" s="148"/>
      <c r="BU96" s="148"/>
      <c r="BV96" s="148"/>
    </row>
    <row r="97" spans="56:74" x14ac:dyDescent="0.2">
      <c r="BD97" s="644"/>
      <c r="BE97" s="644"/>
      <c r="BF97" s="644"/>
      <c r="BH97" s="644"/>
      <c r="BK97" s="148"/>
      <c r="BL97" s="148"/>
      <c r="BM97" s="148"/>
      <c r="BN97" s="148"/>
      <c r="BO97" s="148"/>
      <c r="BP97" s="148"/>
      <c r="BQ97" s="148"/>
      <c r="BR97" s="148"/>
      <c r="BS97" s="148"/>
      <c r="BT97" s="148"/>
      <c r="BU97" s="148"/>
      <c r="BV97" s="148"/>
    </row>
    <row r="98" spans="56:74" x14ac:dyDescent="0.2">
      <c r="BD98" s="644"/>
      <c r="BE98" s="644"/>
      <c r="BF98" s="644"/>
      <c r="BH98" s="644"/>
      <c r="BK98" s="148"/>
      <c r="BL98" s="148"/>
      <c r="BM98" s="148"/>
      <c r="BN98" s="148"/>
      <c r="BO98" s="148"/>
      <c r="BP98" s="148"/>
      <c r="BQ98" s="148"/>
      <c r="BR98" s="148"/>
      <c r="BS98" s="148"/>
      <c r="BT98" s="148"/>
      <c r="BU98" s="148"/>
      <c r="BV98" s="148"/>
    </row>
    <row r="99" spans="56:74" x14ac:dyDescent="0.2">
      <c r="BD99" s="644"/>
      <c r="BE99" s="644"/>
      <c r="BF99" s="644"/>
      <c r="BH99" s="644"/>
      <c r="BK99" s="148"/>
      <c r="BL99" s="148"/>
      <c r="BM99" s="148"/>
      <c r="BN99" s="148"/>
      <c r="BO99" s="148"/>
      <c r="BP99" s="148"/>
      <c r="BQ99" s="148"/>
      <c r="BR99" s="148"/>
      <c r="BS99" s="148"/>
      <c r="BT99" s="148"/>
      <c r="BU99" s="148"/>
      <c r="BV99" s="148"/>
    </row>
    <row r="100" spans="56:74" x14ac:dyDescent="0.2">
      <c r="BD100" s="644"/>
      <c r="BE100" s="644"/>
      <c r="BF100" s="644"/>
      <c r="BH100" s="644"/>
      <c r="BK100" s="148"/>
      <c r="BL100" s="148"/>
      <c r="BM100" s="148"/>
      <c r="BN100" s="148"/>
      <c r="BO100" s="148"/>
      <c r="BP100" s="148"/>
      <c r="BQ100" s="148"/>
      <c r="BR100" s="148"/>
      <c r="BS100" s="148"/>
      <c r="BT100" s="148"/>
      <c r="BU100" s="148"/>
      <c r="BV100" s="148"/>
    </row>
    <row r="101" spans="56:74" x14ac:dyDescent="0.2">
      <c r="BD101" s="644"/>
      <c r="BE101" s="644"/>
      <c r="BF101" s="644"/>
      <c r="BK101" s="148"/>
      <c r="BL101" s="148"/>
      <c r="BM101" s="148"/>
      <c r="BN101" s="148"/>
      <c r="BO101" s="148"/>
      <c r="BP101" s="148"/>
      <c r="BQ101" s="148"/>
      <c r="BR101" s="148"/>
      <c r="BS101" s="148"/>
      <c r="BT101" s="148"/>
      <c r="BU101" s="148"/>
      <c r="BV101" s="148"/>
    </row>
    <row r="102" spans="56:74" x14ac:dyDescent="0.2">
      <c r="BD102" s="644"/>
      <c r="BE102" s="644"/>
      <c r="BF102" s="644"/>
      <c r="BK102" s="148"/>
      <c r="BL102" s="148"/>
      <c r="BM102" s="148"/>
      <c r="BN102" s="148"/>
      <c r="BO102" s="148"/>
      <c r="BP102" s="148"/>
      <c r="BQ102" s="148"/>
      <c r="BR102" s="148"/>
      <c r="BS102" s="148"/>
      <c r="BT102" s="148"/>
      <c r="BU102" s="148"/>
      <c r="BV102" s="148"/>
    </row>
    <row r="103" spans="56:74" x14ac:dyDescent="0.2">
      <c r="BD103" s="644"/>
      <c r="BE103" s="644"/>
      <c r="BF103" s="644"/>
      <c r="BK103" s="148"/>
      <c r="BL103" s="148"/>
      <c r="BM103" s="148"/>
      <c r="BN103" s="148"/>
      <c r="BO103" s="148"/>
      <c r="BP103" s="148"/>
      <c r="BQ103" s="148"/>
      <c r="BR103" s="148"/>
      <c r="BS103" s="148"/>
      <c r="BT103" s="148"/>
      <c r="BU103" s="148"/>
      <c r="BV103" s="148"/>
    </row>
    <row r="104" spans="56:74" x14ac:dyDescent="0.2">
      <c r="BD104" s="644"/>
      <c r="BE104" s="644"/>
      <c r="BF104" s="644"/>
      <c r="BK104" s="148"/>
      <c r="BL104" s="148"/>
      <c r="BM104" s="148"/>
      <c r="BN104" s="148"/>
      <c r="BO104" s="148"/>
      <c r="BP104" s="148"/>
      <c r="BQ104" s="148"/>
      <c r="BR104" s="148"/>
      <c r="BS104" s="148"/>
      <c r="BT104" s="148"/>
      <c r="BU104" s="148"/>
      <c r="BV104" s="148"/>
    </row>
    <row r="105" spans="56:74" x14ac:dyDescent="0.2">
      <c r="BD105" s="644"/>
      <c r="BE105" s="644"/>
      <c r="BF105" s="644"/>
      <c r="BK105" s="148"/>
      <c r="BL105" s="148"/>
      <c r="BM105" s="148"/>
      <c r="BN105" s="148"/>
      <c r="BO105" s="148"/>
      <c r="BP105" s="148"/>
      <c r="BQ105" s="148"/>
      <c r="BR105" s="148"/>
      <c r="BS105" s="148"/>
      <c r="BT105" s="148"/>
      <c r="BU105" s="148"/>
      <c r="BV105" s="148"/>
    </row>
    <row r="106" spans="56:74" x14ac:dyDescent="0.2">
      <c r="BD106" s="644"/>
      <c r="BE106" s="644"/>
      <c r="BF106" s="644"/>
      <c r="BK106" s="148"/>
      <c r="BL106" s="148"/>
      <c r="BM106" s="148"/>
      <c r="BN106" s="148"/>
      <c r="BO106" s="148"/>
      <c r="BP106" s="148"/>
      <c r="BQ106" s="148"/>
      <c r="BR106" s="148"/>
      <c r="BS106" s="148"/>
      <c r="BT106" s="148"/>
      <c r="BU106" s="148"/>
      <c r="BV106" s="148"/>
    </row>
    <row r="107" spans="56:74" x14ac:dyDescent="0.2">
      <c r="BK107" s="148"/>
      <c r="BL107" s="148"/>
      <c r="BM107" s="148"/>
      <c r="BN107" s="148"/>
      <c r="BO107" s="148"/>
      <c r="BP107" s="148"/>
      <c r="BQ107" s="148"/>
      <c r="BR107" s="148"/>
      <c r="BS107" s="148"/>
      <c r="BT107" s="148"/>
      <c r="BU107" s="148"/>
      <c r="BV107" s="148"/>
    </row>
    <row r="108" spans="56:74" x14ac:dyDescent="0.2">
      <c r="BK108" s="148"/>
      <c r="BL108" s="148"/>
      <c r="BM108" s="148"/>
      <c r="BN108" s="148"/>
      <c r="BO108" s="148"/>
      <c r="BP108" s="148"/>
      <c r="BQ108" s="148"/>
      <c r="BR108" s="148"/>
      <c r="BS108" s="148"/>
      <c r="BT108" s="148"/>
      <c r="BU108" s="148"/>
      <c r="BV108" s="148"/>
    </row>
    <row r="109" spans="56:74" x14ac:dyDescent="0.2">
      <c r="BK109" s="148"/>
      <c r="BL109" s="148"/>
      <c r="BM109" s="148"/>
      <c r="BN109" s="148"/>
      <c r="BO109" s="148"/>
      <c r="BP109" s="148"/>
      <c r="BQ109" s="148"/>
      <c r="BR109" s="148"/>
      <c r="BS109" s="148"/>
      <c r="BT109" s="148"/>
      <c r="BU109" s="148"/>
      <c r="BV109" s="148"/>
    </row>
    <row r="110" spans="56:74" x14ac:dyDescent="0.2">
      <c r="BK110" s="148"/>
      <c r="BL110" s="148"/>
      <c r="BM110" s="148"/>
      <c r="BN110" s="148"/>
      <c r="BO110" s="148"/>
      <c r="BP110" s="148"/>
      <c r="BQ110" s="148"/>
      <c r="BR110" s="148"/>
      <c r="BS110" s="148"/>
      <c r="BT110" s="148"/>
      <c r="BU110" s="148"/>
      <c r="BV110" s="148"/>
    </row>
    <row r="111" spans="56:74" x14ac:dyDescent="0.2">
      <c r="BK111" s="148"/>
      <c r="BL111" s="148"/>
      <c r="BM111" s="148"/>
      <c r="BN111" s="148"/>
      <c r="BO111" s="148"/>
      <c r="BP111" s="148"/>
      <c r="BQ111" s="148"/>
      <c r="BR111" s="148"/>
      <c r="BS111" s="148"/>
      <c r="BT111" s="148"/>
      <c r="BU111" s="148"/>
      <c r="BV111" s="148"/>
    </row>
    <row r="112" spans="56:74" x14ac:dyDescent="0.2">
      <c r="BK112" s="148"/>
      <c r="BL112" s="148"/>
      <c r="BM112" s="148"/>
      <c r="BN112" s="148"/>
      <c r="BO112" s="148"/>
      <c r="BP112" s="148"/>
      <c r="BQ112" s="148"/>
      <c r="BR112" s="148"/>
      <c r="BS112" s="148"/>
      <c r="BT112" s="148"/>
      <c r="BU112" s="148"/>
      <c r="BV112" s="148"/>
    </row>
    <row r="113" spans="63:74" x14ac:dyDescent="0.2">
      <c r="BK113" s="148"/>
      <c r="BL113" s="148"/>
      <c r="BM113" s="148"/>
      <c r="BN113" s="148"/>
      <c r="BO113" s="148"/>
      <c r="BP113" s="148"/>
      <c r="BQ113" s="148"/>
      <c r="BR113" s="148"/>
      <c r="BS113" s="148"/>
      <c r="BT113" s="148"/>
      <c r="BU113" s="148"/>
      <c r="BV113" s="148"/>
    </row>
    <row r="114" spans="63:74" x14ac:dyDescent="0.2">
      <c r="BK114" s="148"/>
      <c r="BL114" s="148"/>
      <c r="BM114" s="148"/>
      <c r="BN114" s="148"/>
      <c r="BO114" s="148"/>
      <c r="BP114" s="148"/>
      <c r="BQ114" s="148"/>
      <c r="BR114" s="148"/>
      <c r="BS114" s="148"/>
      <c r="BT114" s="148"/>
      <c r="BU114" s="148"/>
      <c r="BV114" s="148"/>
    </row>
    <row r="115" spans="63:74" x14ac:dyDescent="0.2">
      <c r="BK115" s="148"/>
      <c r="BL115" s="148"/>
      <c r="BM115" s="148"/>
      <c r="BN115" s="148"/>
      <c r="BO115" s="148"/>
      <c r="BP115" s="148"/>
      <c r="BQ115" s="148"/>
      <c r="BR115" s="148"/>
      <c r="BS115" s="148"/>
      <c r="BT115" s="148"/>
      <c r="BU115" s="148"/>
      <c r="BV115" s="148"/>
    </row>
    <row r="116" spans="63:74" x14ac:dyDescent="0.2">
      <c r="BK116" s="148"/>
      <c r="BL116" s="148"/>
      <c r="BM116" s="148"/>
      <c r="BN116" s="148"/>
      <c r="BO116" s="148"/>
      <c r="BP116" s="148"/>
      <c r="BQ116" s="148"/>
      <c r="BR116" s="148"/>
      <c r="BS116" s="148"/>
      <c r="BT116" s="148"/>
      <c r="BU116" s="148"/>
      <c r="BV116" s="148"/>
    </row>
    <row r="117" spans="63:74" x14ac:dyDescent="0.2">
      <c r="BK117" s="148"/>
      <c r="BL117" s="148"/>
      <c r="BM117" s="148"/>
      <c r="BN117" s="148"/>
      <c r="BO117" s="148"/>
      <c r="BP117" s="148"/>
      <c r="BQ117" s="148"/>
      <c r="BR117" s="148"/>
      <c r="BS117" s="148"/>
      <c r="BT117" s="148"/>
      <c r="BU117" s="148"/>
      <c r="BV117" s="148"/>
    </row>
    <row r="118" spans="63:74" x14ac:dyDescent="0.2">
      <c r="BK118" s="148"/>
      <c r="BL118" s="148"/>
      <c r="BM118" s="148"/>
      <c r="BN118" s="148"/>
      <c r="BO118" s="148"/>
      <c r="BP118" s="148"/>
      <c r="BQ118" s="148"/>
      <c r="BR118" s="148"/>
      <c r="BS118" s="148"/>
      <c r="BT118" s="148"/>
      <c r="BU118" s="148"/>
      <c r="BV118" s="148"/>
    </row>
    <row r="119" spans="63:74" x14ac:dyDescent="0.2">
      <c r="BK119" s="148"/>
      <c r="BL119" s="148"/>
      <c r="BM119" s="148"/>
      <c r="BN119" s="148"/>
      <c r="BO119" s="148"/>
      <c r="BP119" s="148"/>
      <c r="BQ119" s="148"/>
      <c r="BR119" s="148"/>
      <c r="BS119" s="148"/>
      <c r="BT119" s="148"/>
      <c r="BU119" s="148"/>
      <c r="BV119" s="148"/>
    </row>
    <row r="120" spans="63:74" x14ac:dyDescent="0.2">
      <c r="BK120" s="148"/>
      <c r="BL120" s="148"/>
      <c r="BM120" s="148"/>
      <c r="BN120" s="148"/>
      <c r="BO120" s="148"/>
      <c r="BP120" s="148"/>
      <c r="BQ120" s="148"/>
      <c r="BR120" s="148"/>
      <c r="BS120" s="148"/>
      <c r="BT120" s="148"/>
      <c r="BU120" s="148"/>
      <c r="BV120" s="148"/>
    </row>
    <row r="121" spans="63:74" x14ac:dyDescent="0.2">
      <c r="BK121" s="148"/>
      <c r="BL121" s="148"/>
      <c r="BM121" s="148"/>
      <c r="BN121" s="148"/>
      <c r="BO121" s="148"/>
      <c r="BP121" s="148"/>
      <c r="BQ121" s="148"/>
      <c r="BR121" s="148"/>
      <c r="BS121" s="148"/>
      <c r="BT121" s="148"/>
      <c r="BU121" s="148"/>
      <c r="BV121" s="148"/>
    </row>
    <row r="122" spans="63:74" x14ac:dyDescent="0.2">
      <c r="BK122" s="148"/>
      <c r="BL122" s="148"/>
      <c r="BM122" s="148"/>
      <c r="BN122" s="148"/>
      <c r="BO122" s="148"/>
      <c r="BP122" s="148"/>
      <c r="BQ122" s="148"/>
      <c r="BR122" s="148"/>
      <c r="BS122" s="148"/>
      <c r="BT122" s="148"/>
      <c r="BU122" s="148"/>
      <c r="BV122" s="148"/>
    </row>
    <row r="123" spans="63:74" x14ac:dyDescent="0.2">
      <c r="BK123" s="148"/>
      <c r="BL123" s="148"/>
      <c r="BM123" s="148"/>
      <c r="BN123" s="148"/>
      <c r="BO123" s="148"/>
      <c r="BP123" s="148"/>
      <c r="BQ123" s="148"/>
      <c r="BR123" s="148"/>
      <c r="BS123" s="148"/>
      <c r="BT123" s="148"/>
      <c r="BU123" s="148"/>
      <c r="BV123" s="148"/>
    </row>
    <row r="124" spans="63:74" x14ac:dyDescent="0.2">
      <c r="BK124" s="148"/>
      <c r="BL124" s="148"/>
      <c r="BM124" s="148"/>
      <c r="BN124" s="148"/>
      <c r="BO124" s="148"/>
      <c r="BP124" s="148"/>
      <c r="BQ124" s="148"/>
      <c r="BR124" s="148"/>
      <c r="BS124" s="148"/>
      <c r="BT124" s="148"/>
      <c r="BU124" s="148"/>
      <c r="BV124" s="148"/>
    </row>
    <row r="125" spans="63:74" x14ac:dyDescent="0.2">
      <c r="BK125" s="148"/>
      <c r="BL125" s="148"/>
      <c r="BM125" s="148"/>
      <c r="BN125" s="148"/>
      <c r="BO125" s="148"/>
      <c r="BP125" s="148"/>
      <c r="BQ125" s="148"/>
      <c r="BR125" s="148"/>
      <c r="BS125" s="148"/>
      <c r="BT125" s="148"/>
      <c r="BU125" s="148"/>
      <c r="BV125" s="148"/>
    </row>
    <row r="126" spans="63:74" x14ac:dyDescent="0.2">
      <c r="BK126" s="148"/>
      <c r="BL126" s="148"/>
      <c r="BM126" s="148"/>
      <c r="BN126" s="148"/>
      <c r="BO126" s="148"/>
      <c r="BP126" s="148"/>
      <c r="BQ126" s="148"/>
      <c r="BR126" s="148"/>
      <c r="BS126" s="148"/>
      <c r="BT126" s="148"/>
      <c r="BU126" s="148"/>
      <c r="BV126" s="148"/>
    </row>
    <row r="127" spans="63:74" x14ac:dyDescent="0.2">
      <c r="BK127" s="148"/>
      <c r="BL127" s="148"/>
      <c r="BM127" s="148"/>
      <c r="BN127" s="148"/>
      <c r="BO127" s="148"/>
      <c r="BP127" s="148"/>
      <c r="BQ127" s="148"/>
      <c r="BR127" s="148"/>
      <c r="BS127" s="148"/>
      <c r="BT127" s="148"/>
      <c r="BU127" s="148"/>
      <c r="BV127" s="148"/>
    </row>
    <row r="128" spans="63:74" x14ac:dyDescent="0.2">
      <c r="BK128" s="148"/>
      <c r="BL128" s="148"/>
      <c r="BM128" s="148"/>
      <c r="BN128" s="148"/>
      <c r="BO128" s="148"/>
      <c r="BP128" s="148"/>
      <c r="BQ128" s="148"/>
      <c r="BR128" s="148"/>
      <c r="BS128" s="148"/>
      <c r="BT128" s="148"/>
      <c r="BU128" s="148"/>
      <c r="BV128" s="148"/>
    </row>
    <row r="129" spans="63:74" x14ac:dyDescent="0.2">
      <c r="BK129" s="148"/>
      <c r="BL129" s="148"/>
      <c r="BM129" s="148"/>
      <c r="BN129" s="148"/>
      <c r="BO129" s="148"/>
      <c r="BP129" s="148"/>
      <c r="BQ129" s="148"/>
      <c r="BR129" s="148"/>
      <c r="BS129" s="148"/>
      <c r="BT129" s="148"/>
      <c r="BU129" s="148"/>
      <c r="BV129" s="148"/>
    </row>
    <row r="130" spans="63:74" x14ac:dyDescent="0.2">
      <c r="BK130" s="148"/>
      <c r="BL130" s="148"/>
      <c r="BM130" s="148"/>
      <c r="BN130" s="148"/>
      <c r="BO130" s="148"/>
      <c r="BP130" s="148"/>
      <c r="BQ130" s="148"/>
      <c r="BR130" s="148"/>
      <c r="BS130" s="148"/>
      <c r="BT130" s="148"/>
      <c r="BU130" s="148"/>
      <c r="BV130" s="148"/>
    </row>
    <row r="131" spans="63:74" x14ac:dyDescent="0.2">
      <c r="BK131" s="148"/>
      <c r="BL131" s="148"/>
      <c r="BM131" s="148"/>
      <c r="BN131" s="148"/>
      <c r="BO131" s="148"/>
      <c r="BP131" s="148"/>
      <c r="BQ131" s="148"/>
      <c r="BR131" s="148"/>
      <c r="BS131" s="148"/>
      <c r="BT131" s="148"/>
      <c r="BU131" s="148"/>
      <c r="BV131" s="148"/>
    </row>
    <row r="132" spans="63:74" x14ac:dyDescent="0.2">
      <c r="BK132" s="148"/>
      <c r="BL132" s="148"/>
      <c r="BM132" s="148"/>
      <c r="BN132" s="148"/>
      <c r="BO132" s="148"/>
      <c r="BP132" s="148"/>
      <c r="BQ132" s="148"/>
      <c r="BR132" s="148"/>
      <c r="BS132" s="148"/>
      <c r="BT132" s="148"/>
      <c r="BU132" s="148"/>
      <c r="BV132" s="148"/>
    </row>
    <row r="133" spans="63:74" x14ac:dyDescent="0.2">
      <c r="BK133" s="148"/>
      <c r="BL133" s="148"/>
      <c r="BM133" s="148"/>
      <c r="BN133" s="148"/>
      <c r="BO133" s="148"/>
      <c r="BP133" s="148"/>
      <c r="BQ133" s="148"/>
      <c r="BR133" s="148"/>
      <c r="BS133" s="148"/>
      <c r="BT133" s="148"/>
      <c r="BU133" s="148"/>
      <c r="BV133" s="148"/>
    </row>
    <row r="134" spans="63:74" x14ac:dyDescent="0.2">
      <c r="BK134" s="148"/>
      <c r="BL134" s="148"/>
      <c r="BM134" s="148"/>
      <c r="BN134" s="148"/>
      <c r="BO134" s="148"/>
      <c r="BP134" s="148"/>
      <c r="BQ134" s="148"/>
      <c r="BR134" s="148"/>
      <c r="BS134" s="148"/>
      <c r="BT134" s="148"/>
      <c r="BU134" s="148"/>
      <c r="BV134" s="148"/>
    </row>
    <row r="135" spans="63:74" x14ac:dyDescent="0.2">
      <c r="BK135" s="148"/>
      <c r="BL135" s="148"/>
      <c r="BM135" s="148"/>
      <c r="BN135" s="148"/>
      <c r="BO135" s="148"/>
      <c r="BP135" s="148"/>
      <c r="BQ135" s="148"/>
      <c r="BR135" s="148"/>
      <c r="BS135" s="148"/>
      <c r="BT135" s="148"/>
      <c r="BU135" s="148"/>
      <c r="BV135" s="148"/>
    </row>
    <row r="136" spans="63:74" x14ac:dyDescent="0.2">
      <c r="BK136" s="148"/>
      <c r="BL136" s="148"/>
      <c r="BM136" s="148"/>
      <c r="BN136" s="148"/>
      <c r="BO136" s="148"/>
      <c r="BP136" s="148"/>
      <c r="BQ136" s="148"/>
      <c r="BR136" s="148"/>
      <c r="BS136" s="148"/>
      <c r="BT136" s="148"/>
      <c r="BU136" s="148"/>
      <c r="BV136" s="148"/>
    </row>
    <row r="137" spans="63:74" x14ac:dyDescent="0.2">
      <c r="BK137" s="148"/>
      <c r="BL137" s="148"/>
      <c r="BM137" s="148"/>
      <c r="BN137" s="148"/>
      <c r="BO137" s="148"/>
      <c r="BP137" s="148"/>
      <c r="BQ137" s="148"/>
      <c r="BR137" s="148"/>
      <c r="BS137" s="148"/>
      <c r="BT137" s="148"/>
      <c r="BU137" s="148"/>
      <c r="BV137" s="148"/>
    </row>
    <row r="138" spans="63:74" x14ac:dyDescent="0.2">
      <c r="BK138" s="148"/>
      <c r="BL138" s="148"/>
      <c r="BM138" s="148"/>
      <c r="BN138" s="148"/>
      <c r="BO138" s="148"/>
      <c r="BP138" s="148"/>
      <c r="BQ138" s="148"/>
      <c r="BR138" s="148"/>
      <c r="BS138" s="148"/>
      <c r="BT138" s="148"/>
      <c r="BU138" s="148"/>
      <c r="BV138" s="148"/>
    </row>
    <row r="139" spans="63:74" x14ac:dyDescent="0.2">
      <c r="BK139" s="148"/>
      <c r="BL139" s="148"/>
      <c r="BM139" s="148"/>
      <c r="BN139" s="148"/>
      <c r="BO139" s="148"/>
      <c r="BP139" s="148"/>
      <c r="BQ139" s="148"/>
      <c r="BR139" s="148"/>
      <c r="BS139" s="148"/>
      <c r="BT139" s="148"/>
      <c r="BU139" s="148"/>
      <c r="BV139" s="148"/>
    </row>
    <row r="140" spans="63:74" x14ac:dyDescent="0.2">
      <c r="BK140" s="148"/>
      <c r="BL140" s="148"/>
      <c r="BM140" s="148"/>
      <c r="BN140" s="148"/>
      <c r="BO140" s="148"/>
      <c r="BP140" s="148"/>
      <c r="BQ140" s="148"/>
      <c r="BR140" s="148"/>
      <c r="BS140" s="148"/>
      <c r="BT140" s="148"/>
      <c r="BU140" s="148"/>
      <c r="BV140" s="148"/>
    </row>
    <row r="141" spans="63:74" x14ac:dyDescent="0.2">
      <c r="BK141" s="148"/>
      <c r="BL141" s="148"/>
      <c r="BM141" s="148"/>
      <c r="BN141" s="148"/>
      <c r="BO141" s="148"/>
      <c r="BP141" s="148"/>
      <c r="BQ141" s="148"/>
      <c r="BR141" s="148"/>
      <c r="BS141" s="148"/>
      <c r="BT141" s="148"/>
      <c r="BU141" s="148"/>
      <c r="BV141" s="148"/>
    </row>
    <row r="142" spans="63:74" x14ac:dyDescent="0.2">
      <c r="BK142" s="148"/>
      <c r="BL142" s="148"/>
      <c r="BM142" s="148"/>
      <c r="BN142" s="148"/>
      <c r="BO142" s="148"/>
      <c r="BP142" s="148"/>
      <c r="BQ142" s="148"/>
      <c r="BR142" s="148"/>
      <c r="BS142" s="148"/>
      <c r="BT142" s="148"/>
      <c r="BU142" s="148"/>
      <c r="BV142" s="148"/>
    </row>
    <row r="143" spans="63:74" x14ac:dyDescent="0.2">
      <c r="BK143" s="148"/>
      <c r="BL143" s="148"/>
      <c r="BM143" s="148"/>
      <c r="BN143" s="148"/>
      <c r="BO143" s="148"/>
      <c r="BP143" s="148"/>
      <c r="BQ143" s="148"/>
      <c r="BR143" s="148"/>
      <c r="BS143" s="148"/>
      <c r="BT143" s="148"/>
      <c r="BU143" s="148"/>
      <c r="BV143" s="148"/>
    </row>
    <row r="144" spans="63:74" x14ac:dyDescent="0.2">
      <c r="BK144" s="148"/>
      <c r="BL144" s="148"/>
      <c r="BM144" s="148"/>
      <c r="BN144" s="148"/>
      <c r="BO144" s="148"/>
      <c r="BP144" s="148"/>
      <c r="BQ144" s="148"/>
      <c r="BR144" s="148"/>
      <c r="BS144" s="148"/>
      <c r="BT144" s="148"/>
      <c r="BU144" s="148"/>
      <c r="BV144" s="148"/>
    </row>
    <row r="145" spans="63:74" x14ac:dyDescent="0.2">
      <c r="BK145" s="148"/>
      <c r="BL145" s="148"/>
      <c r="BM145" s="148"/>
      <c r="BN145" s="148"/>
      <c r="BO145" s="148"/>
      <c r="BP145" s="148"/>
      <c r="BQ145" s="148"/>
      <c r="BR145" s="148"/>
      <c r="BS145" s="148"/>
      <c r="BT145" s="148"/>
      <c r="BU145" s="148"/>
      <c r="BV145" s="148"/>
    </row>
    <row r="146" spans="63:74" x14ac:dyDescent="0.2">
      <c r="BK146" s="148"/>
      <c r="BL146" s="148"/>
      <c r="BM146" s="148"/>
      <c r="BN146" s="148"/>
      <c r="BO146" s="148"/>
      <c r="BP146" s="148"/>
      <c r="BQ146" s="148"/>
      <c r="BR146" s="148"/>
      <c r="BS146" s="148"/>
      <c r="BT146" s="148"/>
      <c r="BU146" s="148"/>
      <c r="BV146" s="148"/>
    </row>
    <row r="147" spans="63:74" x14ac:dyDescent="0.2">
      <c r="BK147" s="148"/>
      <c r="BL147" s="148"/>
      <c r="BM147" s="148"/>
      <c r="BN147" s="148"/>
      <c r="BO147" s="148"/>
      <c r="BP147" s="148"/>
      <c r="BQ147" s="148"/>
      <c r="BR147" s="148"/>
      <c r="BS147" s="148"/>
      <c r="BT147" s="148"/>
      <c r="BU147" s="148"/>
      <c r="BV147" s="148"/>
    </row>
    <row r="148" spans="63:74" x14ac:dyDescent="0.2">
      <c r="BK148" s="148"/>
      <c r="BL148" s="148"/>
      <c r="BM148" s="148"/>
      <c r="BN148" s="148"/>
      <c r="BO148" s="148"/>
      <c r="BP148" s="148"/>
      <c r="BQ148" s="148"/>
      <c r="BR148" s="148"/>
      <c r="BS148" s="148"/>
      <c r="BT148" s="148"/>
      <c r="BU148" s="148"/>
      <c r="BV148" s="148"/>
    </row>
    <row r="149" spans="63:74" x14ac:dyDescent="0.2">
      <c r="BK149" s="148"/>
      <c r="BL149" s="148"/>
      <c r="BM149" s="148"/>
      <c r="BN149" s="148"/>
      <c r="BO149" s="148"/>
      <c r="BP149" s="148"/>
      <c r="BQ149" s="148"/>
      <c r="BR149" s="148"/>
      <c r="BS149" s="148"/>
      <c r="BT149" s="148"/>
      <c r="BU149" s="148"/>
      <c r="BV149" s="148"/>
    </row>
    <row r="150" spans="63:74" x14ac:dyDescent="0.2">
      <c r="BK150" s="148"/>
      <c r="BL150" s="148"/>
      <c r="BM150" s="148"/>
      <c r="BN150" s="148"/>
      <c r="BO150" s="148"/>
      <c r="BP150" s="148"/>
      <c r="BQ150" s="148"/>
      <c r="BR150" s="148"/>
      <c r="BS150" s="148"/>
      <c r="BT150" s="148"/>
      <c r="BU150" s="148"/>
      <c r="BV150" s="148"/>
    </row>
    <row r="151" spans="63:74" x14ac:dyDescent="0.2">
      <c r="BK151" s="148"/>
      <c r="BL151" s="148"/>
      <c r="BM151" s="148"/>
      <c r="BN151" s="148"/>
      <c r="BO151" s="148"/>
      <c r="BP151" s="148"/>
      <c r="BQ151" s="148"/>
      <c r="BR151" s="148"/>
      <c r="BS151" s="148"/>
      <c r="BT151" s="148"/>
      <c r="BU151" s="148"/>
      <c r="BV151" s="148"/>
    </row>
    <row r="152" spans="63:74" x14ac:dyDescent="0.2">
      <c r="BK152" s="148"/>
      <c r="BL152" s="148"/>
      <c r="BM152" s="148"/>
      <c r="BN152" s="148"/>
      <c r="BO152" s="148"/>
      <c r="BP152" s="148"/>
      <c r="BQ152" s="148"/>
      <c r="BR152" s="148"/>
      <c r="BS152" s="148"/>
      <c r="BT152" s="148"/>
      <c r="BU152" s="148"/>
      <c r="BV152" s="148"/>
    </row>
    <row r="153" spans="63:74" x14ac:dyDescent="0.2">
      <c r="BK153" s="148"/>
      <c r="BL153" s="148"/>
      <c r="BM153" s="148"/>
      <c r="BN153" s="148"/>
      <c r="BO153" s="148"/>
      <c r="BP153" s="148"/>
      <c r="BQ153" s="148"/>
      <c r="BR153" s="148"/>
      <c r="BS153" s="148"/>
      <c r="BT153" s="148"/>
      <c r="BU153" s="148"/>
      <c r="BV153" s="148"/>
    </row>
    <row r="154" spans="63:74" x14ac:dyDescent="0.2">
      <c r="BK154" s="148"/>
      <c r="BL154" s="148"/>
      <c r="BM154" s="148"/>
      <c r="BN154" s="148"/>
      <c r="BO154" s="148"/>
      <c r="BP154" s="148"/>
      <c r="BQ154" s="148"/>
      <c r="BR154" s="148"/>
      <c r="BS154" s="148"/>
      <c r="BT154" s="148"/>
      <c r="BU154" s="148"/>
      <c r="BV154" s="148"/>
    </row>
    <row r="155" spans="63:74" x14ac:dyDescent="0.2">
      <c r="BK155" s="148"/>
      <c r="BL155" s="148"/>
      <c r="BM155" s="148"/>
      <c r="BN155" s="148"/>
      <c r="BO155" s="148"/>
      <c r="BP155" s="148"/>
      <c r="BQ155" s="148"/>
      <c r="BR155" s="148"/>
      <c r="BS155" s="148"/>
      <c r="BT155" s="148"/>
      <c r="BU155" s="148"/>
      <c r="BV155" s="148"/>
    </row>
    <row r="156" spans="63:74" x14ac:dyDescent="0.2">
      <c r="BK156" s="148"/>
      <c r="BL156" s="148"/>
      <c r="BM156" s="148"/>
      <c r="BN156" s="148"/>
      <c r="BO156" s="148"/>
      <c r="BP156" s="148"/>
      <c r="BQ156" s="148"/>
      <c r="BR156" s="148"/>
      <c r="BS156" s="148"/>
      <c r="BT156" s="148"/>
      <c r="BU156" s="148"/>
      <c r="BV156" s="148"/>
    </row>
    <row r="157" spans="63:74" x14ac:dyDescent="0.2">
      <c r="BK157" s="148"/>
      <c r="BL157" s="148"/>
      <c r="BM157" s="148"/>
      <c r="BN157" s="148"/>
      <c r="BO157" s="148"/>
      <c r="BP157" s="148"/>
      <c r="BQ157" s="148"/>
      <c r="BR157" s="148"/>
      <c r="BS157" s="148"/>
      <c r="BT157" s="148"/>
      <c r="BU157" s="148"/>
      <c r="BV157" s="148"/>
    </row>
    <row r="158" spans="63:74" x14ac:dyDescent="0.2">
      <c r="BK158" s="148"/>
      <c r="BL158" s="148"/>
      <c r="BM158" s="148"/>
      <c r="BN158" s="148"/>
      <c r="BO158" s="148"/>
      <c r="BP158" s="148"/>
      <c r="BQ158" s="148"/>
      <c r="BR158" s="148"/>
      <c r="BS158" s="148"/>
      <c r="BT158" s="148"/>
      <c r="BU158" s="148"/>
      <c r="BV158" s="148"/>
    </row>
    <row r="159" spans="63:74" x14ac:dyDescent="0.2">
      <c r="BK159" s="148"/>
      <c r="BL159" s="148"/>
      <c r="BM159" s="148"/>
      <c r="BN159" s="148"/>
      <c r="BO159" s="148"/>
      <c r="BP159" s="148"/>
      <c r="BQ159" s="148"/>
      <c r="BR159" s="148"/>
      <c r="BS159" s="148"/>
      <c r="BT159" s="148"/>
      <c r="BU159" s="148"/>
      <c r="BV159" s="148"/>
    </row>
    <row r="160" spans="63:74" x14ac:dyDescent="0.2">
      <c r="BK160" s="148"/>
      <c r="BL160" s="148"/>
      <c r="BM160" s="148"/>
      <c r="BN160" s="148"/>
      <c r="BO160" s="148"/>
      <c r="BP160" s="148"/>
      <c r="BQ160" s="148"/>
      <c r="BR160" s="148"/>
      <c r="BS160" s="148"/>
      <c r="BT160" s="148"/>
      <c r="BU160" s="148"/>
      <c r="BV160" s="148"/>
    </row>
    <row r="161" spans="63:74" x14ac:dyDescent="0.2">
      <c r="BK161" s="148"/>
      <c r="BL161" s="148"/>
      <c r="BM161" s="148"/>
      <c r="BN161" s="148"/>
      <c r="BO161" s="148"/>
      <c r="BP161" s="148"/>
      <c r="BQ161" s="148"/>
      <c r="BR161" s="148"/>
      <c r="BS161" s="148"/>
      <c r="BT161" s="148"/>
      <c r="BU161" s="148"/>
      <c r="BV161" s="148"/>
    </row>
    <row r="162" spans="63:74" x14ac:dyDescent="0.2">
      <c r="BK162" s="148"/>
      <c r="BL162" s="148"/>
      <c r="BM162" s="148"/>
      <c r="BN162" s="148"/>
      <c r="BO162" s="148"/>
      <c r="BP162" s="148"/>
      <c r="BQ162" s="148"/>
      <c r="BR162" s="148"/>
      <c r="BS162" s="148"/>
      <c r="BT162" s="148"/>
      <c r="BU162" s="148"/>
      <c r="BV162" s="148"/>
    </row>
    <row r="163" spans="63:74" x14ac:dyDescent="0.2">
      <c r="BK163" s="148"/>
      <c r="BL163" s="148"/>
      <c r="BM163" s="148"/>
      <c r="BN163" s="148"/>
      <c r="BO163" s="148"/>
      <c r="BP163" s="148"/>
      <c r="BQ163" s="148"/>
      <c r="BR163" s="148"/>
      <c r="BS163" s="148"/>
      <c r="BT163" s="148"/>
      <c r="BU163" s="148"/>
      <c r="BV163" s="148"/>
    </row>
    <row r="164" spans="63:74" x14ac:dyDescent="0.2">
      <c r="BK164" s="148"/>
      <c r="BL164" s="148"/>
      <c r="BM164" s="148"/>
      <c r="BN164" s="148"/>
      <c r="BO164" s="148"/>
      <c r="BP164" s="148"/>
      <c r="BQ164" s="148"/>
      <c r="BR164" s="148"/>
      <c r="BS164" s="148"/>
      <c r="BT164" s="148"/>
      <c r="BU164" s="148"/>
      <c r="BV164" s="148"/>
    </row>
    <row r="165" spans="63:74" x14ac:dyDescent="0.2">
      <c r="BK165" s="148"/>
      <c r="BL165" s="148"/>
      <c r="BM165" s="148"/>
      <c r="BN165" s="148"/>
      <c r="BO165" s="148"/>
      <c r="BP165" s="148"/>
      <c r="BQ165" s="148"/>
      <c r="BR165" s="148"/>
      <c r="BS165" s="148"/>
      <c r="BT165" s="148"/>
      <c r="BU165" s="148"/>
      <c r="BV165" s="148"/>
    </row>
    <row r="166" spans="63:74" x14ac:dyDescent="0.2">
      <c r="BK166" s="148"/>
      <c r="BL166" s="148"/>
      <c r="BM166" s="148"/>
      <c r="BN166" s="148"/>
      <c r="BO166" s="148"/>
      <c r="BP166" s="148"/>
      <c r="BQ166" s="148"/>
      <c r="BR166" s="148"/>
      <c r="BS166" s="148"/>
      <c r="BT166" s="148"/>
      <c r="BU166" s="148"/>
      <c r="BV166" s="148"/>
    </row>
    <row r="167" spans="63:74" x14ac:dyDescent="0.2">
      <c r="BK167" s="148"/>
      <c r="BL167" s="148"/>
      <c r="BM167" s="148"/>
      <c r="BN167" s="148"/>
      <c r="BO167" s="148"/>
      <c r="BP167" s="148"/>
      <c r="BQ167" s="148"/>
      <c r="BR167" s="148"/>
      <c r="BS167" s="148"/>
      <c r="BT167" s="148"/>
      <c r="BU167" s="148"/>
      <c r="BV167" s="148"/>
    </row>
    <row r="168" spans="63:74" x14ac:dyDescent="0.2">
      <c r="BK168" s="148"/>
      <c r="BL168" s="148"/>
      <c r="BM168" s="148"/>
      <c r="BN168" s="148"/>
      <c r="BO168" s="148"/>
      <c r="BP168" s="148"/>
      <c r="BQ168" s="148"/>
      <c r="BR168" s="148"/>
      <c r="BS168" s="148"/>
      <c r="BT168" s="148"/>
      <c r="BU168" s="148"/>
      <c r="BV168" s="148"/>
    </row>
    <row r="169" spans="63:74" x14ac:dyDescent="0.2">
      <c r="BK169" s="148"/>
      <c r="BL169" s="148"/>
      <c r="BM169" s="148"/>
      <c r="BN169" s="148"/>
      <c r="BO169" s="148"/>
      <c r="BP169" s="148"/>
      <c r="BQ169" s="148"/>
      <c r="BR169" s="148"/>
      <c r="BS169" s="148"/>
      <c r="BT169" s="148"/>
      <c r="BU169" s="148"/>
      <c r="BV169" s="148"/>
    </row>
    <row r="170" spans="63:74" x14ac:dyDescent="0.2">
      <c r="BK170" s="148"/>
      <c r="BL170" s="148"/>
      <c r="BM170" s="148"/>
      <c r="BN170" s="148"/>
      <c r="BO170" s="148"/>
      <c r="BP170" s="148"/>
      <c r="BQ170" s="148"/>
      <c r="BR170" s="148"/>
      <c r="BS170" s="148"/>
      <c r="BT170" s="148"/>
      <c r="BU170" s="148"/>
      <c r="BV170" s="148"/>
    </row>
    <row r="171" spans="63:74" x14ac:dyDescent="0.2">
      <c r="BK171" s="148"/>
      <c r="BL171" s="148"/>
      <c r="BM171" s="148"/>
      <c r="BN171" s="148"/>
      <c r="BO171" s="148"/>
      <c r="BP171" s="148"/>
      <c r="BQ171" s="148"/>
      <c r="BR171" s="148"/>
      <c r="BS171" s="148"/>
      <c r="BT171" s="148"/>
      <c r="BU171" s="148"/>
      <c r="BV171" s="148"/>
    </row>
    <row r="172" spans="63:74" x14ac:dyDescent="0.2">
      <c r="BK172" s="148"/>
      <c r="BL172" s="148"/>
      <c r="BM172" s="148"/>
      <c r="BN172" s="148"/>
      <c r="BO172" s="148"/>
      <c r="BP172" s="148"/>
      <c r="BQ172" s="148"/>
      <c r="BR172" s="148"/>
      <c r="BS172" s="148"/>
      <c r="BT172" s="148"/>
      <c r="BU172" s="148"/>
      <c r="BV172" s="148"/>
    </row>
    <row r="173" spans="63:74" x14ac:dyDescent="0.2">
      <c r="BK173" s="148"/>
      <c r="BL173" s="148"/>
      <c r="BM173" s="148"/>
      <c r="BN173" s="148"/>
      <c r="BO173" s="148"/>
      <c r="BP173" s="148"/>
      <c r="BQ173" s="148"/>
      <c r="BR173" s="148"/>
      <c r="BS173" s="148"/>
      <c r="BT173" s="148"/>
      <c r="BU173" s="148"/>
      <c r="BV173" s="148"/>
    </row>
    <row r="174" spans="63:74" x14ac:dyDescent="0.2">
      <c r="BK174" s="148"/>
      <c r="BL174" s="148"/>
      <c r="BM174" s="148"/>
      <c r="BN174" s="148"/>
      <c r="BO174" s="148"/>
      <c r="BP174" s="148"/>
      <c r="BQ174" s="148"/>
      <c r="BR174" s="148"/>
      <c r="BS174" s="148"/>
      <c r="BT174" s="148"/>
      <c r="BU174" s="148"/>
      <c r="BV174" s="148"/>
    </row>
  </sheetData>
  <mergeCells count="16">
    <mergeCell ref="A1:A2"/>
    <mergeCell ref="AM3:AX3"/>
    <mergeCell ref="AY3:BJ3"/>
    <mergeCell ref="BK3:BV3"/>
    <mergeCell ref="B1:AL1"/>
    <mergeCell ref="C3:N3"/>
    <mergeCell ref="O3:Z3"/>
    <mergeCell ref="AA3:AL3"/>
    <mergeCell ref="B68:Q68"/>
    <mergeCell ref="B61:Q61"/>
    <mergeCell ref="B66:Q66"/>
    <mergeCell ref="B67:Q67"/>
    <mergeCell ref="B59:Q59"/>
    <mergeCell ref="B64:Q64"/>
    <mergeCell ref="B62:Q62"/>
    <mergeCell ref="B63:Q63"/>
  </mergeCells>
  <phoneticPr fontId="4" type="noConversion"/>
  <conditionalFormatting sqref="C61:Q62">
    <cfRule type="cellIs" dxfId="8" priority="1" stopIfTrue="1" operator="notEqual">
      <formula>C$60</formula>
    </cfRule>
  </conditionalFormatting>
  <hyperlinks>
    <hyperlink ref="A1:A2" location="Contents!A1" display="Table of Contents" xr:uid="{00000000-0004-0000-0900-000000000000}"/>
  </hyperlinks>
  <pageMargins left="0.25" right="0.25" top="0.25" bottom="0.25" header="0.5" footer="0.5"/>
  <pageSetup scale="1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ransitionEntry="1" codeName="Sheet8">
    <pageSetUpPr fitToPage="1"/>
  </sheetPr>
  <dimension ref="A1:BV124"/>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9.6" x14ac:dyDescent="0.15"/>
  <cols>
    <col min="1" max="1" width="10.5546875" style="2" customWidth="1"/>
    <col min="2" max="2" width="45.44140625" style="2" customWidth="1"/>
    <col min="3" max="50" width="6.5546875" style="2" customWidth="1"/>
    <col min="51" max="55" width="6.5546875" style="648" customWidth="1"/>
    <col min="56" max="58" width="6.5546875" style="646" customWidth="1"/>
    <col min="59" max="61" width="6.5546875" style="648" customWidth="1"/>
    <col min="62" max="62" width="6.5546875" style="146" customWidth="1"/>
    <col min="63" max="74" width="6.5546875" style="2" customWidth="1"/>
    <col min="75" max="16384" width="9.5546875" style="2"/>
  </cols>
  <sheetData>
    <row r="1" spans="1:74" ht="15.75" customHeight="1" x14ac:dyDescent="0.25">
      <c r="A1" s="987" t="s">
        <v>477</v>
      </c>
      <c r="B1" s="1059" t="s">
        <v>747</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s="4" customFormat="1"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5"/>
      <c r="AZ2" s="825"/>
      <c r="BA2" s="825"/>
      <c r="BB2" s="825"/>
      <c r="BC2" s="825"/>
      <c r="BD2" s="647"/>
      <c r="BE2" s="647"/>
      <c r="BF2" s="647"/>
      <c r="BG2" s="825"/>
      <c r="BH2" s="825"/>
      <c r="BI2" s="825"/>
      <c r="BJ2" s="214"/>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ht="10.199999999999999"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1"/>
      <c r="B5" s="31" t="s">
        <v>1145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897"/>
      <c r="BA5" s="897"/>
      <c r="BB5" s="897"/>
      <c r="BC5" s="897"/>
      <c r="BD5" s="956"/>
      <c r="BE5" s="956"/>
      <c r="BF5" s="956"/>
      <c r="BG5" s="858"/>
      <c r="BH5" s="589"/>
      <c r="BI5" s="589"/>
      <c r="BJ5" s="589"/>
      <c r="BK5" s="589"/>
      <c r="BL5" s="589"/>
      <c r="BM5" s="589"/>
      <c r="BN5" s="589"/>
      <c r="BO5" s="589"/>
      <c r="BP5" s="589"/>
      <c r="BQ5" s="589"/>
      <c r="BR5" s="589"/>
      <c r="BS5" s="589"/>
      <c r="BT5" s="589"/>
      <c r="BU5" s="589"/>
      <c r="BV5" s="589"/>
    </row>
    <row r="6" spans="1:74" ht="11.1" customHeight="1" x14ac:dyDescent="0.2">
      <c r="A6" s="1" t="s">
        <v>1146</v>
      </c>
      <c r="B6" s="578" t="s">
        <v>1147</v>
      </c>
      <c r="C6" s="585">
        <v>2.423</v>
      </c>
      <c r="D6" s="585">
        <v>2.6389999999999998</v>
      </c>
      <c r="E6" s="585">
        <v>3.2320000000000002</v>
      </c>
      <c r="F6" s="585">
        <v>3.2595239999999999</v>
      </c>
      <c r="G6" s="585">
        <v>3.8660239999999999</v>
      </c>
      <c r="H6" s="585">
        <v>4.1233839999999997</v>
      </c>
      <c r="I6" s="585">
        <v>3.3764400000000001</v>
      </c>
      <c r="J6" s="585">
        <v>3.0518360000000002</v>
      </c>
      <c r="K6" s="585">
        <v>2.9032450000000001</v>
      </c>
      <c r="L6" s="585">
        <v>3.0013809999999999</v>
      </c>
      <c r="M6" s="585">
        <v>2.703665</v>
      </c>
      <c r="N6" s="585">
        <v>2.2908249999999999</v>
      </c>
      <c r="O6" s="585">
        <v>2.6160230000000002</v>
      </c>
      <c r="P6" s="585">
        <v>2.604257</v>
      </c>
      <c r="Q6" s="585">
        <v>2.6338602764000001</v>
      </c>
      <c r="R6" s="585">
        <v>2.7438575888000001</v>
      </c>
      <c r="S6" s="585">
        <v>2.5814268246999998</v>
      </c>
      <c r="T6" s="585">
        <v>2.6152202756</v>
      </c>
      <c r="U6" s="585">
        <v>2.7934427497000001</v>
      </c>
      <c r="V6" s="585">
        <v>3.0170080000000001</v>
      </c>
      <c r="W6" s="585">
        <v>3.068549</v>
      </c>
      <c r="X6" s="585">
        <v>2.4893019999999999</v>
      </c>
      <c r="Y6" s="585">
        <v>2.2987009999999999</v>
      </c>
      <c r="Z6" s="585">
        <v>2.1982930000000001</v>
      </c>
      <c r="AA6" s="585">
        <v>2.2642827313999998</v>
      </c>
      <c r="AB6" s="585">
        <v>2.4352118486999998</v>
      </c>
      <c r="AC6" s="585">
        <v>2.6523562835000001</v>
      </c>
      <c r="AD6" s="585">
        <v>2.8034567244000002</v>
      </c>
      <c r="AE6" s="585">
        <v>2.5435091390000002</v>
      </c>
      <c r="AF6" s="585">
        <v>2.4114263655000001</v>
      </c>
      <c r="AG6" s="585">
        <v>2.4652095768</v>
      </c>
      <c r="AH6" s="585">
        <v>2.3917494054000001</v>
      </c>
      <c r="AI6" s="585">
        <v>2.1459176799000002</v>
      </c>
      <c r="AJ6" s="585">
        <v>2.1766364573999999</v>
      </c>
      <c r="AK6" s="585">
        <v>2.1050561265000001</v>
      </c>
      <c r="AL6" s="585">
        <v>2.0561834808000001</v>
      </c>
      <c r="AM6" s="585">
        <v>2.1951967254999998</v>
      </c>
      <c r="AN6" s="585">
        <v>2.2283396567999998</v>
      </c>
      <c r="AO6" s="585">
        <v>2.1666084232</v>
      </c>
      <c r="AP6" s="585">
        <v>2.1332112376999999</v>
      </c>
      <c r="AQ6" s="585">
        <v>2.1693844436999998</v>
      </c>
      <c r="AR6" s="585">
        <v>2.1937823868000002</v>
      </c>
      <c r="AS6" s="585">
        <v>2.2164928535000001</v>
      </c>
      <c r="AT6" s="585">
        <v>2.2258000607000001</v>
      </c>
      <c r="AU6" s="585">
        <v>2.2261596049999999</v>
      </c>
      <c r="AV6" s="585">
        <v>2.0748896815000002</v>
      </c>
      <c r="AW6" s="585">
        <v>2.0923868091000002</v>
      </c>
      <c r="AX6" s="585">
        <v>1.8511044743</v>
      </c>
      <c r="AY6" s="585">
        <v>2.1686121374999998</v>
      </c>
      <c r="AZ6" s="883">
        <v>2.1644563648999999</v>
      </c>
      <c r="BA6" s="883">
        <v>2.8262290472</v>
      </c>
      <c r="BB6" s="883">
        <v>3.3926398989000002</v>
      </c>
      <c r="BC6" s="883">
        <v>3.6221450204000001</v>
      </c>
      <c r="BD6" s="883">
        <v>3.1255834066000001</v>
      </c>
      <c r="BE6" s="883">
        <v>3.3447789999999999</v>
      </c>
      <c r="BF6" s="883">
        <v>3.3726370000000001</v>
      </c>
      <c r="BG6" s="590">
        <v>3.7099250000000001</v>
      </c>
      <c r="BH6" s="590">
        <v>3.4768539999999999</v>
      </c>
      <c r="BI6" s="590">
        <v>3.1510889999999998</v>
      </c>
      <c r="BJ6" s="590">
        <v>2.773536</v>
      </c>
      <c r="BK6" s="590">
        <v>2.6691220000000002</v>
      </c>
      <c r="BL6" s="590">
        <v>2.6257429999999999</v>
      </c>
      <c r="BM6" s="590">
        <v>2.6864710000000001</v>
      </c>
      <c r="BN6" s="590">
        <v>2.6342460000000001</v>
      </c>
      <c r="BO6" s="590">
        <v>2.5706340000000001</v>
      </c>
      <c r="BP6" s="590">
        <v>2.4855130000000001</v>
      </c>
      <c r="BQ6" s="590">
        <v>2.4155380000000002</v>
      </c>
      <c r="BR6" s="590">
        <v>2.3636910000000002</v>
      </c>
      <c r="BS6" s="590">
        <v>2.2382219999999999</v>
      </c>
      <c r="BT6" s="590">
        <v>2.1194670000000002</v>
      </c>
      <c r="BU6" s="590">
        <v>2.0165639999999998</v>
      </c>
      <c r="BV6" s="590">
        <v>1.869049</v>
      </c>
    </row>
    <row r="7" spans="1:74" ht="11.1" customHeight="1" x14ac:dyDescent="0.2">
      <c r="A7" s="1"/>
      <c r="B7" s="579"/>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6"/>
      <c r="AI7" s="586"/>
      <c r="AJ7" s="586"/>
      <c r="AK7" s="586"/>
      <c r="AL7" s="586"/>
      <c r="AM7" s="586"/>
      <c r="AN7" s="586"/>
      <c r="AO7" s="586"/>
      <c r="AP7" s="586"/>
      <c r="AQ7" s="586"/>
      <c r="AR7" s="586"/>
      <c r="AS7" s="586"/>
      <c r="AT7" s="586"/>
      <c r="AU7" s="586"/>
      <c r="AV7" s="586"/>
      <c r="AW7" s="586"/>
      <c r="AX7" s="586"/>
      <c r="AY7" s="586"/>
      <c r="AZ7" s="898"/>
      <c r="BA7" s="898"/>
      <c r="BB7" s="898"/>
      <c r="BC7" s="898"/>
      <c r="BD7" s="898"/>
      <c r="BE7" s="898"/>
      <c r="BF7" s="898"/>
      <c r="BG7" s="591"/>
      <c r="BH7" s="591"/>
      <c r="BI7" s="591"/>
      <c r="BJ7" s="591"/>
      <c r="BK7" s="591"/>
      <c r="BL7" s="591"/>
      <c r="BM7" s="591"/>
      <c r="BN7" s="591"/>
      <c r="BO7" s="591"/>
      <c r="BP7" s="591"/>
      <c r="BQ7" s="591"/>
      <c r="BR7" s="591"/>
      <c r="BS7" s="591"/>
      <c r="BT7" s="591"/>
      <c r="BU7" s="591"/>
      <c r="BV7" s="591"/>
    </row>
    <row r="8" spans="1:74" ht="11.1" customHeight="1" x14ac:dyDescent="0.2">
      <c r="A8" s="1"/>
      <c r="B8" s="31" t="s">
        <v>1148</v>
      </c>
      <c r="C8" s="585"/>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585"/>
      <c r="AH8" s="585"/>
      <c r="AI8" s="585"/>
      <c r="AJ8" s="585"/>
      <c r="AK8" s="585"/>
      <c r="AL8" s="585"/>
      <c r="AM8" s="585"/>
      <c r="AN8" s="585"/>
      <c r="AO8" s="585"/>
      <c r="AP8" s="585"/>
      <c r="AQ8" s="585"/>
      <c r="AR8" s="585"/>
      <c r="AS8" s="585"/>
      <c r="AT8" s="585"/>
      <c r="AU8" s="585"/>
      <c r="AV8" s="585"/>
      <c r="AW8" s="585"/>
      <c r="AX8" s="585"/>
      <c r="AY8" s="585"/>
      <c r="AZ8" s="883"/>
      <c r="BA8" s="883"/>
      <c r="BB8" s="883"/>
      <c r="BC8" s="883"/>
      <c r="BD8" s="883"/>
      <c r="BE8" s="883"/>
      <c r="BF8" s="883"/>
      <c r="BG8" s="590"/>
      <c r="BH8" s="590"/>
      <c r="BI8" s="590"/>
      <c r="BJ8" s="590"/>
      <c r="BK8" s="590"/>
      <c r="BL8" s="590"/>
      <c r="BM8" s="590"/>
      <c r="BN8" s="590"/>
      <c r="BO8" s="590"/>
      <c r="BP8" s="590"/>
      <c r="BQ8" s="590"/>
      <c r="BR8" s="590"/>
      <c r="BS8" s="590"/>
      <c r="BT8" s="590"/>
      <c r="BU8" s="590"/>
      <c r="BV8" s="590"/>
    </row>
    <row r="9" spans="1:74" s="275" customFormat="1" ht="11.1" customHeight="1" x14ac:dyDescent="0.2">
      <c r="A9" s="580" t="s">
        <v>1149</v>
      </c>
      <c r="B9" s="581" t="s">
        <v>1150</v>
      </c>
      <c r="C9" s="584">
        <v>3.4127999999999998</v>
      </c>
      <c r="D9" s="584">
        <v>3.6110000000000002</v>
      </c>
      <c r="E9" s="584">
        <v>4.3217499999999998</v>
      </c>
      <c r="F9" s="584">
        <v>4.2127499999999998</v>
      </c>
      <c r="G9" s="584">
        <v>4.5449999999999999</v>
      </c>
      <c r="H9" s="584">
        <v>5.0322500000000003</v>
      </c>
      <c r="I9" s="584">
        <v>4.6680000000000001</v>
      </c>
      <c r="J9" s="584">
        <v>4.0873999999999997</v>
      </c>
      <c r="K9" s="584">
        <v>3.8167499999999999</v>
      </c>
      <c r="L9" s="584">
        <v>3.9354</v>
      </c>
      <c r="M9" s="584">
        <v>3.7992499999999998</v>
      </c>
      <c r="N9" s="584">
        <v>3.3235000000000001</v>
      </c>
      <c r="O9" s="584">
        <v>3.4451999999999998</v>
      </c>
      <c r="P9" s="584">
        <v>3.5012500000000002</v>
      </c>
      <c r="Q9" s="584">
        <v>3.5350000000000001</v>
      </c>
      <c r="R9" s="584">
        <v>3.71075</v>
      </c>
      <c r="S9" s="584">
        <v>3.6661999999999999</v>
      </c>
      <c r="T9" s="584">
        <v>3.68425</v>
      </c>
      <c r="U9" s="584">
        <v>3.7124000000000001</v>
      </c>
      <c r="V9" s="584">
        <v>3.95425</v>
      </c>
      <c r="W9" s="584">
        <v>3.9575</v>
      </c>
      <c r="X9" s="584">
        <v>3.742</v>
      </c>
      <c r="Y9" s="584">
        <v>3.4424999999999999</v>
      </c>
      <c r="Z9" s="584">
        <v>3.2570000000000001</v>
      </c>
      <c r="AA9" s="584">
        <v>3.1968000000000001</v>
      </c>
      <c r="AB9" s="584">
        <v>3.3282500000000002</v>
      </c>
      <c r="AC9" s="584">
        <v>3.5415000000000001</v>
      </c>
      <c r="AD9" s="584">
        <v>3.7334000000000001</v>
      </c>
      <c r="AE9" s="584">
        <v>3.72525</v>
      </c>
      <c r="AF9" s="584">
        <v>3.5754999999999999</v>
      </c>
      <c r="AG9" s="584">
        <v>3.6004</v>
      </c>
      <c r="AH9" s="584">
        <v>3.5065</v>
      </c>
      <c r="AI9" s="584">
        <v>3.3384</v>
      </c>
      <c r="AJ9" s="584">
        <v>3.2605</v>
      </c>
      <c r="AK9" s="584">
        <v>3.1752500000000001</v>
      </c>
      <c r="AL9" s="584">
        <v>3.1394000000000002</v>
      </c>
      <c r="AM9" s="584">
        <v>3.19625</v>
      </c>
      <c r="AN9" s="584">
        <v>3.2472500000000002</v>
      </c>
      <c r="AO9" s="584">
        <v>3.2229999999999999</v>
      </c>
      <c r="AP9" s="584">
        <v>3.2985000000000002</v>
      </c>
      <c r="AQ9" s="584">
        <v>3.278</v>
      </c>
      <c r="AR9" s="584">
        <v>3.2764000000000002</v>
      </c>
      <c r="AS9" s="584">
        <v>3.2494999999999998</v>
      </c>
      <c r="AT9" s="584">
        <v>3.2577500000000001</v>
      </c>
      <c r="AU9" s="584">
        <v>3.2934000000000001</v>
      </c>
      <c r="AV9" s="584">
        <v>3.1902499999999998</v>
      </c>
      <c r="AW9" s="584">
        <v>3.1792500000000001</v>
      </c>
      <c r="AX9" s="584">
        <v>3.0238</v>
      </c>
      <c r="AY9" s="584">
        <v>2.9362499999999998</v>
      </c>
      <c r="AZ9" s="899">
        <v>3.03925</v>
      </c>
      <c r="BA9" s="899">
        <v>3.7713999999999999</v>
      </c>
      <c r="BB9" s="899">
        <v>4.2357500000000003</v>
      </c>
      <c r="BC9" s="899">
        <v>4.6087499999999997</v>
      </c>
      <c r="BD9" s="899">
        <v>4.1837999999999997</v>
      </c>
      <c r="BE9" s="899">
        <v>4.0642500000000004</v>
      </c>
      <c r="BF9" s="899">
        <v>4.1917999999999997</v>
      </c>
      <c r="BG9" s="594">
        <v>4.1843529999999998</v>
      </c>
      <c r="BH9" s="594">
        <v>4.3032880000000002</v>
      </c>
      <c r="BI9" s="594">
        <v>4.1507160000000001</v>
      </c>
      <c r="BJ9" s="594">
        <v>3.8147600000000002</v>
      </c>
      <c r="BK9" s="594">
        <v>3.6788750000000001</v>
      </c>
      <c r="BL9" s="594">
        <v>3.6030150000000001</v>
      </c>
      <c r="BM9" s="594">
        <v>3.6867209999999999</v>
      </c>
      <c r="BN9" s="594">
        <v>3.7198449999999998</v>
      </c>
      <c r="BO9" s="594">
        <v>3.6996479999999998</v>
      </c>
      <c r="BP9" s="594">
        <v>3.6481110000000001</v>
      </c>
      <c r="BQ9" s="594">
        <v>3.570675</v>
      </c>
      <c r="BR9" s="594">
        <v>3.4841030000000002</v>
      </c>
      <c r="BS9" s="594">
        <v>3.3615020000000002</v>
      </c>
      <c r="BT9" s="594">
        <v>3.2761049999999998</v>
      </c>
      <c r="BU9" s="594">
        <v>3.164425</v>
      </c>
      <c r="BV9" s="594">
        <v>3.017198</v>
      </c>
    </row>
    <row r="10" spans="1:74" s="275" customFormat="1" ht="11.1" customHeight="1" x14ac:dyDescent="0.2">
      <c r="A10" s="580" t="s">
        <v>1151</v>
      </c>
      <c r="B10" s="581" t="s">
        <v>1152</v>
      </c>
      <c r="C10" s="584">
        <v>3.3146</v>
      </c>
      <c r="D10" s="584">
        <v>3.5172500000000002</v>
      </c>
      <c r="E10" s="584">
        <v>4.2217500000000001</v>
      </c>
      <c r="F10" s="584">
        <v>4.1085000000000003</v>
      </c>
      <c r="G10" s="584">
        <v>4.4436</v>
      </c>
      <c r="H10" s="584">
        <v>4.9290000000000003</v>
      </c>
      <c r="I10" s="584">
        <v>4.5592499999999996</v>
      </c>
      <c r="J10" s="584">
        <v>3.9750000000000001</v>
      </c>
      <c r="K10" s="584">
        <v>3.70025</v>
      </c>
      <c r="L10" s="584">
        <v>3.8151999999999999</v>
      </c>
      <c r="M10" s="584">
        <v>3.6850000000000001</v>
      </c>
      <c r="N10" s="584">
        <v>3.21</v>
      </c>
      <c r="O10" s="584">
        <v>3.3391999999999999</v>
      </c>
      <c r="P10" s="584">
        <v>3.3887499999999999</v>
      </c>
      <c r="Q10" s="584">
        <v>3.4220000000000002</v>
      </c>
      <c r="R10" s="584">
        <v>3.6030000000000002</v>
      </c>
      <c r="S10" s="584">
        <v>3.5548000000000002</v>
      </c>
      <c r="T10" s="584">
        <v>3.5710000000000002</v>
      </c>
      <c r="U10" s="584">
        <v>3.597</v>
      </c>
      <c r="V10" s="584">
        <v>3.83975</v>
      </c>
      <c r="W10" s="584">
        <v>3.8359999999999999</v>
      </c>
      <c r="X10" s="584">
        <v>3.6128</v>
      </c>
      <c r="Y10" s="584">
        <v>3.3180000000000001</v>
      </c>
      <c r="Z10" s="584">
        <v>3.1339999999999999</v>
      </c>
      <c r="AA10" s="584">
        <v>3.0754000000000001</v>
      </c>
      <c r="AB10" s="584">
        <v>3.2115</v>
      </c>
      <c r="AC10" s="584">
        <v>3.4255</v>
      </c>
      <c r="AD10" s="584">
        <v>3.6114000000000002</v>
      </c>
      <c r="AE10" s="584">
        <v>3.6030000000000002</v>
      </c>
      <c r="AF10" s="584">
        <v>3.4544999999999999</v>
      </c>
      <c r="AG10" s="584">
        <v>3.4838</v>
      </c>
      <c r="AH10" s="584">
        <v>3.3892500000000001</v>
      </c>
      <c r="AI10" s="584">
        <v>3.2138</v>
      </c>
      <c r="AJ10" s="584">
        <v>3.137</v>
      </c>
      <c r="AK10" s="584">
        <v>3.0527500000000001</v>
      </c>
      <c r="AL10" s="584">
        <v>3.0175999999999998</v>
      </c>
      <c r="AM10" s="584">
        <v>3.0754999999999999</v>
      </c>
      <c r="AN10" s="584">
        <v>3.1207500000000001</v>
      </c>
      <c r="AO10" s="584">
        <v>3.0964</v>
      </c>
      <c r="AP10" s="584">
        <v>3.1712500000000001</v>
      </c>
      <c r="AQ10" s="584">
        <v>3.15</v>
      </c>
      <c r="AR10" s="584">
        <v>3.1501999999999999</v>
      </c>
      <c r="AS10" s="584">
        <v>3.1247500000000001</v>
      </c>
      <c r="AT10" s="584">
        <v>3.1324999999999998</v>
      </c>
      <c r="AU10" s="584">
        <v>3.1656</v>
      </c>
      <c r="AV10" s="584">
        <v>3.0597500000000002</v>
      </c>
      <c r="AW10" s="584">
        <v>3.0495000000000001</v>
      </c>
      <c r="AX10" s="584">
        <v>2.8944000000000001</v>
      </c>
      <c r="AY10" s="584">
        <v>2.8085</v>
      </c>
      <c r="AZ10" s="899">
        <v>2.9075000000000002</v>
      </c>
      <c r="BA10" s="899">
        <v>3.6375999999999999</v>
      </c>
      <c r="BB10" s="899">
        <v>4.1025</v>
      </c>
      <c r="BC10" s="899">
        <v>4.4792500000000004</v>
      </c>
      <c r="BD10" s="899">
        <v>4.0495999999999999</v>
      </c>
      <c r="BE10" s="899">
        <v>3.9322499999999998</v>
      </c>
      <c r="BF10" s="899">
        <v>4.0579999999999998</v>
      </c>
      <c r="BG10" s="594">
        <v>4.0487029999999997</v>
      </c>
      <c r="BH10" s="594">
        <v>4.1650489999999998</v>
      </c>
      <c r="BI10" s="594">
        <v>4.0111319999999999</v>
      </c>
      <c r="BJ10" s="594">
        <v>3.67442</v>
      </c>
      <c r="BK10" s="594">
        <v>3.539282</v>
      </c>
      <c r="BL10" s="594">
        <v>3.4653740000000002</v>
      </c>
      <c r="BM10" s="594">
        <v>3.5503719999999999</v>
      </c>
      <c r="BN10" s="594">
        <v>3.5820189999999998</v>
      </c>
      <c r="BO10" s="594">
        <v>3.5630890000000002</v>
      </c>
      <c r="BP10" s="594">
        <v>3.5126909999999998</v>
      </c>
      <c r="BQ10" s="594">
        <v>3.433465</v>
      </c>
      <c r="BR10" s="594">
        <v>3.345939</v>
      </c>
      <c r="BS10" s="594">
        <v>3.2217989999999999</v>
      </c>
      <c r="BT10" s="594">
        <v>3.1341860000000001</v>
      </c>
      <c r="BU10" s="594">
        <v>3.0215160000000001</v>
      </c>
      <c r="BV10" s="594">
        <v>2.8738229999999998</v>
      </c>
    </row>
    <row r="11" spans="1:74" ht="11.1" customHeight="1" x14ac:dyDescent="0.2">
      <c r="A11" s="1" t="s">
        <v>1153</v>
      </c>
      <c r="B11" s="545" t="s">
        <v>1154</v>
      </c>
      <c r="C11" s="585">
        <v>3.2528000000000001</v>
      </c>
      <c r="D11" s="585">
        <v>3.4775</v>
      </c>
      <c r="E11" s="585">
        <v>4.1462500000000002</v>
      </c>
      <c r="F11" s="585">
        <v>3.9794999999999998</v>
      </c>
      <c r="G11" s="585">
        <v>4.3673999999999999</v>
      </c>
      <c r="H11" s="585">
        <v>4.7607499999999998</v>
      </c>
      <c r="I11" s="585">
        <v>4.4035000000000002</v>
      </c>
      <c r="J11" s="585">
        <v>3.8809999999999998</v>
      </c>
      <c r="K11" s="585">
        <v>3.5012500000000002</v>
      </c>
      <c r="L11" s="585">
        <v>3.4683999999999999</v>
      </c>
      <c r="M11" s="585">
        <v>3.5517500000000002</v>
      </c>
      <c r="N11" s="585">
        <v>3.1920000000000002</v>
      </c>
      <c r="O11" s="585">
        <v>3.3069999999999999</v>
      </c>
      <c r="P11" s="585">
        <v>3.32</v>
      </c>
      <c r="Q11" s="585">
        <v>3.2907500000000001</v>
      </c>
      <c r="R11" s="585">
        <v>3.4682499999999998</v>
      </c>
      <c r="S11" s="585">
        <v>3.4247999999999998</v>
      </c>
      <c r="T11" s="585">
        <v>3.4165000000000001</v>
      </c>
      <c r="U11" s="585">
        <v>3.4714</v>
      </c>
      <c r="V11" s="585">
        <v>3.7134999999999998</v>
      </c>
      <c r="W11" s="585">
        <v>3.6349999999999998</v>
      </c>
      <c r="X11" s="585">
        <v>3.4169999999999998</v>
      </c>
      <c r="Y11" s="585">
        <v>3.19625</v>
      </c>
      <c r="Z11" s="585">
        <v>3.1240000000000001</v>
      </c>
      <c r="AA11" s="585">
        <v>3.0609999999999999</v>
      </c>
      <c r="AB11" s="585">
        <v>3.1755</v>
      </c>
      <c r="AC11" s="585">
        <v>3.3105000000000002</v>
      </c>
      <c r="AD11" s="585">
        <v>3.4607999999999999</v>
      </c>
      <c r="AE11" s="585">
        <v>3.5</v>
      </c>
      <c r="AF11" s="585">
        <v>3.3832499999999999</v>
      </c>
      <c r="AG11" s="585">
        <v>3.4218000000000002</v>
      </c>
      <c r="AH11" s="585">
        <v>3.3134999999999999</v>
      </c>
      <c r="AI11" s="585">
        <v>3.1158000000000001</v>
      </c>
      <c r="AJ11" s="585">
        <v>3.0375000000000001</v>
      </c>
      <c r="AK11" s="585">
        <v>3.0019999999999998</v>
      </c>
      <c r="AL11" s="585">
        <v>2.976</v>
      </c>
      <c r="AM11" s="585">
        <v>3.0332499999999998</v>
      </c>
      <c r="AN11" s="585">
        <v>3.0259999999999998</v>
      </c>
      <c r="AO11" s="585">
        <v>2.9647999999999999</v>
      </c>
      <c r="AP11" s="585">
        <v>3.0162499999999999</v>
      </c>
      <c r="AQ11" s="585">
        <v>2.9824999999999999</v>
      </c>
      <c r="AR11" s="585">
        <v>3.0022000000000002</v>
      </c>
      <c r="AS11" s="585">
        <v>3.0030000000000001</v>
      </c>
      <c r="AT11" s="585">
        <v>3.0012500000000002</v>
      </c>
      <c r="AU11" s="585">
        <v>3.0207999999999999</v>
      </c>
      <c r="AV11" s="585">
        <v>2.9369999999999998</v>
      </c>
      <c r="AW11" s="585">
        <v>2.9417499999999999</v>
      </c>
      <c r="AX11" s="585">
        <v>2.8532000000000002</v>
      </c>
      <c r="AY11" s="585">
        <v>2.77075</v>
      </c>
      <c r="AZ11" s="883">
        <v>2.82775</v>
      </c>
      <c r="BA11" s="883">
        <v>3.4842</v>
      </c>
      <c r="BB11" s="883">
        <v>3.95</v>
      </c>
      <c r="BC11" s="883">
        <v>4.2990000000000004</v>
      </c>
      <c r="BD11" s="883">
        <v>3.9114</v>
      </c>
      <c r="BE11" s="883">
        <v>3.8464999999999998</v>
      </c>
      <c r="BF11" s="883">
        <v>3.9098000000000002</v>
      </c>
      <c r="BG11" s="590">
        <v>3.8971089999999999</v>
      </c>
      <c r="BH11" s="590">
        <v>3.9746000000000001</v>
      </c>
      <c r="BI11" s="590">
        <v>3.930415</v>
      </c>
      <c r="BJ11" s="590">
        <v>3.6605989999999999</v>
      </c>
      <c r="BK11" s="590">
        <v>3.4835210000000001</v>
      </c>
      <c r="BL11" s="590">
        <v>3.3732769999999999</v>
      </c>
      <c r="BM11" s="590">
        <v>3.383391</v>
      </c>
      <c r="BN11" s="590">
        <v>3.3930169999999999</v>
      </c>
      <c r="BO11" s="590">
        <v>3.36992</v>
      </c>
      <c r="BP11" s="590">
        <v>3.3005200000000001</v>
      </c>
      <c r="BQ11" s="590">
        <v>3.2158600000000002</v>
      </c>
      <c r="BR11" s="590">
        <v>3.130636</v>
      </c>
      <c r="BS11" s="590">
        <v>2.99762</v>
      </c>
      <c r="BT11" s="590">
        <v>2.9021620000000001</v>
      </c>
      <c r="BU11" s="590">
        <v>2.859569</v>
      </c>
      <c r="BV11" s="590">
        <v>2.7565409999999999</v>
      </c>
    </row>
    <row r="12" spans="1:74" ht="11.1" customHeight="1" x14ac:dyDescent="0.2">
      <c r="A12" s="1" t="s">
        <v>1155</v>
      </c>
      <c r="B12" s="545" t="s">
        <v>1156</v>
      </c>
      <c r="C12" s="585">
        <v>3.1118000000000001</v>
      </c>
      <c r="D12" s="585">
        <v>3.3567499999999999</v>
      </c>
      <c r="E12" s="585">
        <v>4.0237499999999997</v>
      </c>
      <c r="F12" s="585">
        <v>3.9147500000000002</v>
      </c>
      <c r="G12" s="585">
        <v>4.2595999999999998</v>
      </c>
      <c r="H12" s="585">
        <v>4.8789999999999996</v>
      </c>
      <c r="I12" s="585">
        <v>4.4957500000000001</v>
      </c>
      <c r="J12" s="585">
        <v>3.8094000000000001</v>
      </c>
      <c r="K12" s="585">
        <v>3.5895000000000001</v>
      </c>
      <c r="L12" s="585">
        <v>3.7440000000000002</v>
      </c>
      <c r="M12" s="585">
        <v>3.5865</v>
      </c>
      <c r="N12" s="585">
        <v>3.0139999999999998</v>
      </c>
      <c r="O12" s="585">
        <v>3.2172000000000001</v>
      </c>
      <c r="P12" s="585">
        <v>3.23075</v>
      </c>
      <c r="Q12" s="585">
        <v>3.2694999999999999</v>
      </c>
      <c r="R12" s="585">
        <v>3.5117500000000001</v>
      </c>
      <c r="S12" s="585">
        <v>3.4540000000000002</v>
      </c>
      <c r="T12" s="585">
        <v>3.4710000000000001</v>
      </c>
      <c r="U12" s="585">
        <v>3.4359999999999999</v>
      </c>
      <c r="V12" s="585">
        <v>3.7007500000000002</v>
      </c>
      <c r="W12" s="585">
        <v>3.6655000000000002</v>
      </c>
      <c r="X12" s="585">
        <v>3.371</v>
      </c>
      <c r="Y12" s="585">
        <v>3.1375000000000002</v>
      </c>
      <c r="Z12" s="585">
        <v>2.887</v>
      </c>
      <c r="AA12" s="585">
        <v>2.8294000000000001</v>
      </c>
      <c r="AB12" s="585">
        <v>3.0437500000000002</v>
      </c>
      <c r="AC12" s="585">
        <v>3.3177500000000002</v>
      </c>
      <c r="AD12" s="585">
        <v>3.4413999999999998</v>
      </c>
      <c r="AE12" s="585">
        <v>3.43025</v>
      </c>
      <c r="AF12" s="585">
        <v>3.3122500000000001</v>
      </c>
      <c r="AG12" s="585">
        <v>3.4106000000000001</v>
      </c>
      <c r="AH12" s="585">
        <v>3.3380000000000001</v>
      </c>
      <c r="AI12" s="585">
        <v>3.0912000000000002</v>
      </c>
      <c r="AJ12" s="585">
        <v>3.0162499999999999</v>
      </c>
      <c r="AK12" s="585">
        <v>2.88775</v>
      </c>
      <c r="AL12" s="585">
        <v>2.8807999999999998</v>
      </c>
      <c r="AM12" s="585">
        <v>2.9420000000000002</v>
      </c>
      <c r="AN12" s="585">
        <v>2.956</v>
      </c>
      <c r="AO12" s="585">
        <v>2.9538000000000002</v>
      </c>
      <c r="AP12" s="585">
        <v>3.0287500000000001</v>
      </c>
      <c r="AQ12" s="585">
        <v>3.0125000000000002</v>
      </c>
      <c r="AR12" s="585">
        <v>3.0194000000000001</v>
      </c>
      <c r="AS12" s="585">
        <v>3.0034999999999998</v>
      </c>
      <c r="AT12" s="585">
        <v>3.0277500000000002</v>
      </c>
      <c r="AU12" s="585">
        <v>3.012</v>
      </c>
      <c r="AV12" s="585">
        <v>2.85575</v>
      </c>
      <c r="AW12" s="585">
        <v>2.87575</v>
      </c>
      <c r="AX12" s="585">
        <v>2.6722000000000001</v>
      </c>
      <c r="AY12" s="585">
        <v>2.6324999999999998</v>
      </c>
      <c r="AZ12" s="883">
        <v>2.6739999999999999</v>
      </c>
      <c r="BA12" s="883">
        <v>3.3712</v>
      </c>
      <c r="BB12" s="883">
        <v>3.8325</v>
      </c>
      <c r="BC12" s="883">
        <v>4.3887499999999999</v>
      </c>
      <c r="BD12" s="883">
        <v>3.8578000000000001</v>
      </c>
      <c r="BE12" s="883">
        <v>3.7137500000000001</v>
      </c>
      <c r="BF12" s="883">
        <v>3.8927999999999998</v>
      </c>
      <c r="BG12" s="590">
        <v>3.8063400000000001</v>
      </c>
      <c r="BH12" s="590">
        <v>4.0133130000000001</v>
      </c>
      <c r="BI12" s="590">
        <v>3.8000829999999999</v>
      </c>
      <c r="BJ12" s="590">
        <v>3.4106510000000001</v>
      </c>
      <c r="BK12" s="590">
        <v>3.334168</v>
      </c>
      <c r="BL12" s="590">
        <v>3.2844769999999999</v>
      </c>
      <c r="BM12" s="590">
        <v>3.4064169999999998</v>
      </c>
      <c r="BN12" s="590">
        <v>3.4038840000000001</v>
      </c>
      <c r="BO12" s="590">
        <v>3.3576069999999998</v>
      </c>
      <c r="BP12" s="590">
        <v>3.32429</v>
      </c>
      <c r="BQ12" s="590">
        <v>3.234731</v>
      </c>
      <c r="BR12" s="590">
        <v>3.154757</v>
      </c>
      <c r="BS12" s="590">
        <v>3.0281760000000002</v>
      </c>
      <c r="BT12" s="590">
        <v>2.9257379999999999</v>
      </c>
      <c r="BU12" s="590">
        <v>2.8117000000000001</v>
      </c>
      <c r="BV12" s="590">
        <v>2.6353049999999998</v>
      </c>
    </row>
    <row r="13" spans="1:74" ht="11.1" customHeight="1" x14ac:dyDescent="0.2">
      <c r="A13" s="1" t="s">
        <v>1157</v>
      </c>
      <c r="B13" s="545" t="s">
        <v>1158</v>
      </c>
      <c r="C13" s="585">
        <v>2.9714</v>
      </c>
      <c r="D13" s="585">
        <v>3.2132499999999999</v>
      </c>
      <c r="E13" s="585">
        <v>3.9180000000000001</v>
      </c>
      <c r="F13" s="585">
        <v>3.7679999999999998</v>
      </c>
      <c r="G13" s="585">
        <v>4.1003999999999996</v>
      </c>
      <c r="H13" s="585">
        <v>4.5739999999999998</v>
      </c>
      <c r="I13" s="585">
        <v>4.093</v>
      </c>
      <c r="J13" s="585">
        <v>3.4830000000000001</v>
      </c>
      <c r="K13" s="585">
        <v>3.1575000000000002</v>
      </c>
      <c r="L13" s="585">
        <v>3.2178</v>
      </c>
      <c r="M13" s="585">
        <v>3.0647500000000001</v>
      </c>
      <c r="N13" s="585">
        <v>2.7149999999999999</v>
      </c>
      <c r="O13" s="585">
        <v>2.9956</v>
      </c>
      <c r="P13" s="585">
        <v>3.00725</v>
      </c>
      <c r="Q13" s="585">
        <v>3.0425</v>
      </c>
      <c r="R13" s="585">
        <v>3.24925</v>
      </c>
      <c r="S13" s="585">
        <v>3.0863999999999998</v>
      </c>
      <c r="T13" s="585">
        <v>3.1272500000000001</v>
      </c>
      <c r="U13" s="585">
        <v>3.2111999999999998</v>
      </c>
      <c r="V13" s="585">
        <v>3.4260000000000002</v>
      </c>
      <c r="W13" s="585">
        <v>3.3780000000000001</v>
      </c>
      <c r="X13" s="585">
        <v>3.1103999999999998</v>
      </c>
      <c r="Y13" s="585">
        <v>2.794</v>
      </c>
      <c r="Z13" s="585">
        <v>2.6477499999999998</v>
      </c>
      <c r="AA13" s="585">
        <v>2.6873999999999998</v>
      </c>
      <c r="AB13" s="585">
        <v>2.8435000000000001</v>
      </c>
      <c r="AC13" s="585">
        <v>3.0422500000000001</v>
      </c>
      <c r="AD13" s="585">
        <v>3.1863999999999999</v>
      </c>
      <c r="AE13" s="585">
        <v>3.1592500000000001</v>
      </c>
      <c r="AF13" s="585">
        <v>3.0009999999999999</v>
      </c>
      <c r="AG13" s="585">
        <v>3.0760000000000001</v>
      </c>
      <c r="AH13" s="585">
        <v>2.9747499999999998</v>
      </c>
      <c r="AI13" s="585">
        <v>2.76</v>
      </c>
      <c r="AJ13" s="585">
        <v>2.7065000000000001</v>
      </c>
      <c r="AK13" s="585">
        <v>2.62825</v>
      </c>
      <c r="AL13" s="585">
        <v>2.6012</v>
      </c>
      <c r="AM13" s="585">
        <v>2.6767500000000002</v>
      </c>
      <c r="AN13" s="585">
        <v>2.7112500000000002</v>
      </c>
      <c r="AO13" s="585">
        <v>2.6829999999999998</v>
      </c>
      <c r="AP13" s="585">
        <v>2.7395</v>
      </c>
      <c r="AQ13" s="585">
        <v>2.7315</v>
      </c>
      <c r="AR13" s="585">
        <v>2.7471999999999999</v>
      </c>
      <c r="AS13" s="585">
        <v>2.7275</v>
      </c>
      <c r="AT13" s="585">
        <v>2.7124999999999999</v>
      </c>
      <c r="AU13" s="585">
        <v>2.7320000000000002</v>
      </c>
      <c r="AV13" s="585">
        <v>2.6194999999999999</v>
      </c>
      <c r="AW13" s="585">
        <v>2.5882499999999999</v>
      </c>
      <c r="AX13" s="585">
        <v>2.4738000000000002</v>
      </c>
      <c r="AY13" s="585">
        <v>2.39975</v>
      </c>
      <c r="AZ13" s="883">
        <v>2.4834999999999998</v>
      </c>
      <c r="BA13" s="883">
        <v>3.2717999999999998</v>
      </c>
      <c r="BB13" s="883">
        <v>3.7050000000000001</v>
      </c>
      <c r="BC13" s="883">
        <v>3.94875</v>
      </c>
      <c r="BD13" s="883">
        <v>3.5451999999999999</v>
      </c>
      <c r="BE13" s="883">
        <v>3.5110000000000001</v>
      </c>
      <c r="BF13" s="883">
        <v>3.605</v>
      </c>
      <c r="BG13" s="590">
        <v>3.572403</v>
      </c>
      <c r="BH13" s="590">
        <v>3.5892659999999998</v>
      </c>
      <c r="BI13" s="590">
        <v>3.5131749999999999</v>
      </c>
      <c r="BJ13" s="590">
        <v>3.2595209999999999</v>
      </c>
      <c r="BK13" s="590">
        <v>3.183799</v>
      </c>
      <c r="BL13" s="590">
        <v>3.1266240000000001</v>
      </c>
      <c r="BM13" s="590">
        <v>3.164914</v>
      </c>
      <c r="BN13" s="590">
        <v>3.1478980000000001</v>
      </c>
      <c r="BO13" s="590">
        <v>3.0767859999999998</v>
      </c>
      <c r="BP13" s="590">
        <v>3.028619</v>
      </c>
      <c r="BQ13" s="590">
        <v>2.942237</v>
      </c>
      <c r="BR13" s="590">
        <v>2.8406340000000001</v>
      </c>
      <c r="BS13" s="590">
        <v>2.6983969999999999</v>
      </c>
      <c r="BT13" s="590">
        <v>2.6180159999999999</v>
      </c>
      <c r="BU13" s="590">
        <v>2.5131169999999998</v>
      </c>
      <c r="BV13" s="590">
        <v>2.393545</v>
      </c>
    </row>
    <row r="14" spans="1:74" ht="11.1" customHeight="1" x14ac:dyDescent="0.2">
      <c r="A14" s="1" t="s">
        <v>1159</v>
      </c>
      <c r="B14" s="545" t="s">
        <v>1160</v>
      </c>
      <c r="C14" s="585">
        <v>3.3408000000000002</v>
      </c>
      <c r="D14" s="585">
        <v>3.3439999999999999</v>
      </c>
      <c r="E14" s="585">
        <v>4.0597500000000002</v>
      </c>
      <c r="F14" s="585">
        <v>4.1559999999999997</v>
      </c>
      <c r="G14" s="585">
        <v>4.2960000000000003</v>
      </c>
      <c r="H14" s="585">
        <v>4.9017499999999998</v>
      </c>
      <c r="I14" s="585">
        <v>4.8635000000000002</v>
      </c>
      <c r="J14" s="585">
        <v>4.2497999999999996</v>
      </c>
      <c r="K14" s="585">
        <v>3.90625</v>
      </c>
      <c r="L14" s="585">
        <v>3.8744000000000001</v>
      </c>
      <c r="M14" s="585">
        <v>3.6619999999999999</v>
      </c>
      <c r="N14" s="585">
        <v>3.1797499999999999</v>
      </c>
      <c r="O14" s="585">
        <v>3.2869999999999999</v>
      </c>
      <c r="P14" s="585">
        <v>3.76675</v>
      </c>
      <c r="Q14" s="585">
        <v>3.66</v>
      </c>
      <c r="R14" s="585">
        <v>3.4935</v>
      </c>
      <c r="S14" s="585">
        <v>3.5581999999999998</v>
      </c>
      <c r="T14" s="585">
        <v>3.7040000000000002</v>
      </c>
      <c r="U14" s="585">
        <v>3.7862</v>
      </c>
      <c r="V14" s="585">
        <v>3.9780000000000002</v>
      </c>
      <c r="W14" s="585">
        <v>4.0197500000000002</v>
      </c>
      <c r="X14" s="585">
        <v>3.7429999999999999</v>
      </c>
      <c r="Y14" s="585">
        <v>3.2742499999999999</v>
      </c>
      <c r="Z14" s="585">
        <v>2.89575</v>
      </c>
      <c r="AA14" s="585">
        <v>2.7374000000000001</v>
      </c>
      <c r="AB14" s="585">
        <v>2.8602500000000002</v>
      </c>
      <c r="AC14" s="585">
        <v>3.1372499999999999</v>
      </c>
      <c r="AD14" s="585">
        <v>3.4081999999999999</v>
      </c>
      <c r="AE14" s="585">
        <v>3.4119999999999999</v>
      </c>
      <c r="AF14" s="585">
        <v>3.3122500000000001</v>
      </c>
      <c r="AG14" s="585">
        <v>3.3772000000000002</v>
      </c>
      <c r="AH14" s="585">
        <v>3.4192499999999999</v>
      </c>
      <c r="AI14" s="585">
        <v>3.4014000000000002</v>
      </c>
      <c r="AJ14" s="585">
        <v>3.2370000000000001</v>
      </c>
      <c r="AK14" s="585">
        <v>2.98075</v>
      </c>
      <c r="AL14" s="585">
        <v>2.8359999999999999</v>
      </c>
      <c r="AM14" s="585">
        <v>2.90225</v>
      </c>
      <c r="AN14" s="585">
        <v>3.0129999999999999</v>
      </c>
      <c r="AO14" s="585">
        <v>3.0152000000000001</v>
      </c>
      <c r="AP14" s="585">
        <v>3.1317499999999998</v>
      </c>
      <c r="AQ14" s="585">
        <v>3.1259999999999999</v>
      </c>
      <c r="AR14" s="585">
        <v>3.1381999999999999</v>
      </c>
      <c r="AS14" s="585">
        <v>3.12975</v>
      </c>
      <c r="AT14" s="585">
        <v>3.1520000000000001</v>
      </c>
      <c r="AU14" s="585">
        <v>3.1793999999999998</v>
      </c>
      <c r="AV14" s="585">
        <v>3.0209999999999999</v>
      </c>
      <c r="AW14" s="585">
        <v>2.9169999999999998</v>
      </c>
      <c r="AX14" s="585">
        <v>2.58</v>
      </c>
      <c r="AY14" s="585">
        <v>2.4637500000000001</v>
      </c>
      <c r="AZ14" s="883">
        <v>2.6592500000000001</v>
      </c>
      <c r="BA14" s="883">
        <v>3.484</v>
      </c>
      <c r="BB14" s="883">
        <v>3.9350000000000001</v>
      </c>
      <c r="BC14" s="883">
        <v>4.46875</v>
      </c>
      <c r="BD14" s="883">
        <v>4.0373999999999999</v>
      </c>
      <c r="BE14" s="883">
        <v>3.8807499999999999</v>
      </c>
      <c r="BF14" s="883">
        <v>4.234</v>
      </c>
      <c r="BG14" s="590">
        <v>4.2491649999999996</v>
      </c>
      <c r="BH14" s="590">
        <v>4.1783460000000003</v>
      </c>
      <c r="BI14" s="590">
        <v>3.9927130000000002</v>
      </c>
      <c r="BJ14" s="590">
        <v>3.5899290000000001</v>
      </c>
      <c r="BK14" s="590">
        <v>3.4508239999999999</v>
      </c>
      <c r="BL14" s="590">
        <v>3.3768020000000001</v>
      </c>
      <c r="BM14" s="590">
        <v>3.4895330000000002</v>
      </c>
      <c r="BN14" s="590">
        <v>3.5441250000000002</v>
      </c>
      <c r="BO14" s="590">
        <v>3.540384</v>
      </c>
      <c r="BP14" s="590">
        <v>3.521766</v>
      </c>
      <c r="BQ14" s="590">
        <v>3.4489359999999998</v>
      </c>
      <c r="BR14" s="590">
        <v>3.3831340000000001</v>
      </c>
      <c r="BS14" s="590">
        <v>3.2722630000000001</v>
      </c>
      <c r="BT14" s="590">
        <v>3.144889</v>
      </c>
      <c r="BU14" s="590">
        <v>2.988445</v>
      </c>
      <c r="BV14" s="590">
        <v>2.7806980000000001</v>
      </c>
    </row>
    <row r="15" spans="1:74" ht="11.1" customHeight="1" x14ac:dyDescent="0.2">
      <c r="A15" s="1" t="s">
        <v>1161</v>
      </c>
      <c r="B15" s="545" t="s">
        <v>1162</v>
      </c>
      <c r="C15" s="585">
        <v>4.1546000000000003</v>
      </c>
      <c r="D15" s="585">
        <v>4.2282500000000001</v>
      </c>
      <c r="E15" s="585">
        <v>5.1052499999999998</v>
      </c>
      <c r="F15" s="585">
        <v>5.13375</v>
      </c>
      <c r="G15" s="585">
        <v>5.3474000000000004</v>
      </c>
      <c r="H15" s="585">
        <v>5.8150000000000004</v>
      </c>
      <c r="I15" s="585">
        <v>5.4812500000000002</v>
      </c>
      <c r="J15" s="585">
        <v>4.9408000000000003</v>
      </c>
      <c r="K15" s="585">
        <v>4.8957499999999996</v>
      </c>
      <c r="L15" s="585">
        <v>5.4017999999999997</v>
      </c>
      <c r="M15" s="585">
        <v>4.8099999999999996</v>
      </c>
      <c r="N15" s="585">
        <v>4.1022499999999997</v>
      </c>
      <c r="O15" s="585">
        <v>3.992</v>
      </c>
      <c r="P15" s="585">
        <v>4.1630000000000003</v>
      </c>
      <c r="Q15" s="585">
        <v>4.3715000000000002</v>
      </c>
      <c r="R15" s="585">
        <v>4.4814999999999996</v>
      </c>
      <c r="S15" s="585">
        <v>4.5288000000000004</v>
      </c>
      <c r="T15" s="585">
        <v>4.5579999999999998</v>
      </c>
      <c r="U15" s="585">
        <v>4.5541999999999998</v>
      </c>
      <c r="V15" s="585">
        <v>4.7975000000000003</v>
      </c>
      <c r="W15" s="585">
        <v>5.0754999999999999</v>
      </c>
      <c r="X15" s="585">
        <v>5.0271999999999997</v>
      </c>
      <c r="Y15" s="585">
        <v>4.4742499999999996</v>
      </c>
      <c r="Z15" s="585">
        <v>4.1247499999999997</v>
      </c>
      <c r="AA15" s="585">
        <v>4.0052000000000003</v>
      </c>
      <c r="AB15" s="585">
        <v>4.0332499999999998</v>
      </c>
      <c r="AC15" s="585">
        <v>4.3412499999999996</v>
      </c>
      <c r="AD15" s="585">
        <v>4.7569999999999997</v>
      </c>
      <c r="AE15" s="585">
        <v>4.6607500000000002</v>
      </c>
      <c r="AF15" s="585">
        <v>4.3547500000000001</v>
      </c>
      <c r="AG15" s="585">
        <v>4.1791999999999998</v>
      </c>
      <c r="AH15" s="585">
        <v>4.0650000000000004</v>
      </c>
      <c r="AI15" s="585">
        <v>4.0987999999999998</v>
      </c>
      <c r="AJ15" s="585">
        <v>4.0202499999999999</v>
      </c>
      <c r="AK15" s="585">
        <v>3.907</v>
      </c>
      <c r="AL15" s="585">
        <v>3.8039999999999998</v>
      </c>
      <c r="AM15" s="585">
        <v>3.8387500000000001</v>
      </c>
      <c r="AN15" s="585">
        <v>4.0824999999999996</v>
      </c>
      <c r="AO15" s="585">
        <v>4.1074000000000002</v>
      </c>
      <c r="AP15" s="585">
        <v>4.2497499999999997</v>
      </c>
      <c r="AQ15" s="585">
        <v>4.2312500000000002</v>
      </c>
      <c r="AR15" s="585">
        <v>4.1517999999999997</v>
      </c>
      <c r="AS15" s="585">
        <v>4.0332499999999998</v>
      </c>
      <c r="AT15" s="585">
        <v>4.0512499999999996</v>
      </c>
      <c r="AU15" s="585">
        <v>4.2249999999999996</v>
      </c>
      <c r="AV15" s="585">
        <v>4.1777499999999996</v>
      </c>
      <c r="AW15" s="585">
        <v>4.1192500000000001</v>
      </c>
      <c r="AX15" s="585">
        <v>3.8673999999999999</v>
      </c>
      <c r="AY15" s="585">
        <v>3.6797499999999999</v>
      </c>
      <c r="AZ15" s="883">
        <v>3.9802499999999998</v>
      </c>
      <c r="BA15" s="883">
        <v>4.8865999999999996</v>
      </c>
      <c r="BB15" s="883">
        <v>5.3762499999999998</v>
      </c>
      <c r="BC15" s="883">
        <v>5.5925000000000002</v>
      </c>
      <c r="BD15" s="883">
        <v>5.2126000000000001</v>
      </c>
      <c r="BE15" s="883">
        <v>4.9407500000000004</v>
      </c>
      <c r="BF15" s="883">
        <v>5.1288</v>
      </c>
      <c r="BG15" s="590">
        <v>5.1574439999999999</v>
      </c>
      <c r="BH15" s="590">
        <v>5.3477860000000002</v>
      </c>
      <c r="BI15" s="590">
        <v>5.0271299999999997</v>
      </c>
      <c r="BJ15" s="590">
        <v>4.5616890000000003</v>
      </c>
      <c r="BK15" s="590">
        <v>4.3486120000000001</v>
      </c>
      <c r="BL15" s="590">
        <v>4.2882999999999996</v>
      </c>
      <c r="BM15" s="590">
        <v>4.4914969999999999</v>
      </c>
      <c r="BN15" s="590">
        <v>4.6738809999999997</v>
      </c>
      <c r="BO15" s="590">
        <v>4.7566990000000002</v>
      </c>
      <c r="BP15" s="590">
        <v>4.7045360000000001</v>
      </c>
      <c r="BQ15" s="590">
        <v>4.662147</v>
      </c>
      <c r="BR15" s="590">
        <v>4.596533</v>
      </c>
      <c r="BS15" s="590">
        <v>4.4687849999999996</v>
      </c>
      <c r="BT15" s="590">
        <v>4.4429360000000004</v>
      </c>
      <c r="BU15" s="590">
        <v>4.2130080000000003</v>
      </c>
      <c r="BV15" s="590">
        <v>3.9944709999999999</v>
      </c>
    </row>
    <row r="16" spans="1:74" ht="11.1" customHeight="1" x14ac:dyDescent="0.2">
      <c r="A16" s="1"/>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c r="AH16" s="587"/>
      <c r="AI16" s="587"/>
      <c r="AJ16" s="587"/>
      <c r="AK16" s="587"/>
      <c r="AL16" s="587"/>
      <c r="AM16" s="587"/>
      <c r="AN16" s="587"/>
      <c r="AO16" s="587"/>
      <c r="AP16" s="587"/>
      <c r="AQ16" s="587"/>
      <c r="AR16" s="587"/>
      <c r="AS16" s="587"/>
      <c r="AT16" s="587"/>
      <c r="AU16" s="587"/>
      <c r="AV16" s="587"/>
      <c r="AW16" s="587"/>
      <c r="AX16" s="587"/>
      <c r="AY16" s="587"/>
      <c r="AZ16" s="900"/>
      <c r="BA16" s="900"/>
      <c r="BB16" s="900"/>
      <c r="BC16" s="900"/>
      <c r="BD16" s="900"/>
      <c r="BE16" s="900"/>
      <c r="BF16" s="900"/>
      <c r="BG16" s="592"/>
      <c r="BH16" s="592"/>
      <c r="BI16" s="592"/>
      <c r="BJ16" s="592"/>
      <c r="BK16" s="592"/>
      <c r="BL16" s="592"/>
      <c r="BM16" s="592"/>
      <c r="BN16" s="592"/>
      <c r="BO16" s="592"/>
      <c r="BP16" s="592"/>
      <c r="BQ16" s="592"/>
      <c r="BR16" s="592"/>
      <c r="BS16" s="592"/>
      <c r="BT16" s="592"/>
      <c r="BU16" s="592"/>
      <c r="BV16" s="592"/>
    </row>
    <row r="17" spans="1:74" ht="11.1" customHeight="1" x14ac:dyDescent="0.2">
      <c r="A17" s="1"/>
      <c r="B17" s="31" t="s">
        <v>1163</v>
      </c>
      <c r="C17" s="588"/>
      <c r="D17" s="588"/>
      <c r="E17" s="588"/>
      <c r="F17" s="588"/>
      <c r="G17" s="588"/>
      <c r="H17" s="588"/>
      <c r="I17" s="588"/>
      <c r="J17" s="588"/>
      <c r="K17" s="588"/>
      <c r="L17" s="588"/>
      <c r="M17" s="588"/>
      <c r="N17" s="588"/>
      <c r="O17" s="588"/>
      <c r="P17" s="588"/>
      <c r="Q17" s="588"/>
      <c r="R17" s="588"/>
      <c r="S17" s="588"/>
      <c r="T17" s="588"/>
      <c r="U17" s="588"/>
      <c r="V17" s="588"/>
      <c r="W17" s="588"/>
      <c r="X17" s="58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901"/>
      <c r="BA17" s="901"/>
      <c r="BB17" s="901"/>
      <c r="BC17" s="901"/>
      <c r="BD17" s="901"/>
      <c r="BE17" s="901"/>
      <c r="BF17" s="901"/>
      <c r="BG17" s="593"/>
      <c r="BH17" s="593"/>
      <c r="BI17" s="593"/>
      <c r="BJ17" s="593"/>
      <c r="BK17" s="593"/>
      <c r="BL17" s="593"/>
      <c r="BM17" s="593"/>
      <c r="BN17" s="593"/>
      <c r="BO17" s="593"/>
      <c r="BP17" s="593"/>
      <c r="BQ17" s="593"/>
      <c r="BR17" s="593"/>
      <c r="BS17" s="593"/>
      <c r="BT17" s="593"/>
      <c r="BU17" s="593"/>
      <c r="BV17" s="593"/>
    </row>
    <row r="18" spans="1:74" s="275" customFormat="1" ht="11.1" customHeight="1" x14ac:dyDescent="0.2">
      <c r="A18" s="580" t="s">
        <v>230</v>
      </c>
      <c r="B18" s="582" t="s">
        <v>1164</v>
      </c>
      <c r="C18" s="34">
        <v>251.78143700000001</v>
      </c>
      <c r="D18" s="34">
        <v>250.26103599999999</v>
      </c>
      <c r="E18" s="34">
        <v>238.50202100000001</v>
      </c>
      <c r="F18" s="34">
        <v>230.01925299999999</v>
      </c>
      <c r="G18" s="34">
        <v>220.72221500000001</v>
      </c>
      <c r="H18" s="34">
        <v>221.01629</v>
      </c>
      <c r="I18" s="34">
        <v>225.133026</v>
      </c>
      <c r="J18" s="34">
        <v>215.59122500000001</v>
      </c>
      <c r="K18" s="34">
        <v>209.51571100000001</v>
      </c>
      <c r="L18" s="34">
        <v>210.44437199999999</v>
      </c>
      <c r="M18" s="34">
        <v>221.35419999999999</v>
      </c>
      <c r="N18" s="34">
        <v>224.41015400000001</v>
      </c>
      <c r="O18" s="34">
        <v>239.63172499999999</v>
      </c>
      <c r="P18" s="34">
        <v>242.635672</v>
      </c>
      <c r="Q18" s="34">
        <v>225.20362700000001</v>
      </c>
      <c r="R18" s="34">
        <v>223.64209</v>
      </c>
      <c r="S18" s="34">
        <v>222.14595199999999</v>
      </c>
      <c r="T18" s="34">
        <v>222.055801</v>
      </c>
      <c r="U18" s="34">
        <v>220.87479500000001</v>
      </c>
      <c r="V18" s="34">
        <v>219.15346</v>
      </c>
      <c r="W18" s="34">
        <v>227.885199</v>
      </c>
      <c r="X18" s="34">
        <v>218.728658</v>
      </c>
      <c r="Y18" s="34">
        <v>221.53345100000001</v>
      </c>
      <c r="Z18" s="34">
        <v>240.716757</v>
      </c>
      <c r="AA18" s="34">
        <v>252.09595899999999</v>
      </c>
      <c r="AB18" s="34">
        <v>240.68621099999999</v>
      </c>
      <c r="AC18" s="34">
        <v>233.531848</v>
      </c>
      <c r="AD18" s="34">
        <v>233.70503299999999</v>
      </c>
      <c r="AE18" s="34">
        <v>231.654179</v>
      </c>
      <c r="AF18" s="34">
        <v>232.51895099999999</v>
      </c>
      <c r="AG18" s="34">
        <v>224.38041699999999</v>
      </c>
      <c r="AH18" s="34">
        <v>220.700153</v>
      </c>
      <c r="AI18" s="34">
        <v>219.772919</v>
      </c>
      <c r="AJ18" s="34">
        <v>212.574747</v>
      </c>
      <c r="AK18" s="34">
        <v>221.03006099999999</v>
      </c>
      <c r="AL18" s="34">
        <v>238.21676099999999</v>
      </c>
      <c r="AM18" s="34">
        <v>251.069999</v>
      </c>
      <c r="AN18" s="34">
        <v>243.69924399999999</v>
      </c>
      <c r="AO18" s="34">
        <v>233.762238</v>
      </c>
      <c r="AP18" s="34">
        <v>228.244021</v>
      </c>
      <c r="AQ18" s="34">
        <v>229.03829999999999</v>
      </c>
      <c r="AR18" s="34">
        <v>232.826528</v>
      </c>
      <c r="AS18" s="34">
        <v>229.508984</v>
      </c>
      <c r="AT18" s="34">
        <v>222.48826</v>
      </c>
      <c r="AU18" s="34">
        <v>223.20902699999999</v>
      </c>
      <c r="AV18" s="34">
        <v>209.433145</v>
      </c>
      <c r="AW18" s="34">
        <v>219.54405600000001</v>
      </c>
      <c r="AX18" s="34">
        <v>243.79028099999999</v>
      </c>
      <c r="AY18" s="34">
        <v>261.03430400000002</v>
      </c>
      <c r="AZ18" s="895">
        <v>253.92224999999999</v>
      </c>
      <c r="BA18" s="895">
        <v>242.99495899999999</v>
      </c>
      <c r="BB18" s="895">
        <v>221.69891699999999</v>
      </c>
      <c r="BC18" s="895">
        <v>220.38892100000001</v>
      </c>
      <c r="BD18" s="895">
        <v>219.44108700000001</v>
      </c>
      <c r="BE18" s="895">
        <v>209.51957143000001</v>
      </c>
      <c r="BF18" s="895">
        <v>204.87781573999999</v>
      </c>
      <c r="BG18" s="437">
        <v>202.84209999999999</v>
      </c>
      <c r="BH18" s="437">
        <v>198.32740000000001</v>
      </c>
      <c r="BI18" s="437">
        <v>206.3409</v>
      </c>
      <c r="BJ18" s="437">
        <v>222.4393</v>
      </c>
      <c r="BK18" s="437">
        <v>239.8922</v>
      </c>
      <c r="BL18" s="437">
        <v>235.28559999999999</v>
      </c>
      <c r="BM18" s="437">
        <v>228.30699999999999</v>
      </c>
      <c r="BN18" s="437">
        <v>226.6833</v>
      </c>
      <c r="BO18" s="437">
        <v>224.51650000000001</v>
      </c>
      <c r="BP18" s="437">
        <v>224.98570000000001</v>
      </c>
      <c r="BQ18" s="437">
        <v>223.02109999999999</v>
      </c>
      <c r="BR18" s="437">
        <v>217.66919999999999</v>
      </c>
      <c r="BS18" s="437">
        <v>217.58070000000001</v>
      </c>
      <c r="BT18" s="437">
        <v>211.97200000000001</v>
      </c>
      <c r="BU18" s="437">
        <v>220.8586</v>
      </c>
      <c r="BV18" s="437">
        <v>236.3503</v>
      </c>
    </row>
    <row r="19" spans="1:74" ht="11.1" customHeight="1" x14ac:dyDescent="0.2">
      <c r="A19" s="1" t="s">
        <v>225</v>
      </c>
      <c r="B19" s="545" t="s">
        <v>1154</v>
      </c>
      <c r="C19" s="343">
        <v>65.540999999999997</v>
      </c>
      <c r="D19" s="343">
        <v>61.884</v>
      </c>
      <c r="E19" s="343">
        <v>56.984000000000002</v>
      </c>
      <c r="F19" s="343">
        <v>52.786000000000001</v>
      </c>
      <c r="G19" s="343">
        <v>53.988999999999997</v>
      </c>
      <c r="H19" s="343">
        <v>53.604999999999997</v>
      </c>
      <c r="I19" s="343">
        <v>52.87</v>
      </c>
      <c r="J19" s="343">
        <v>54.121000000000002</v>
      </c>
      <c r="K19" s="343">
        <v>54.334000000000003</v>
      </c>
      <c r="L19" s="343">
        <v>50.932000000000002</v>
      </c>
      <c r="M19" s="343">
        <v>51.101999999999997</v>
      </c>
      <c r="N19" s="343">
        <v>56.398000000000003</v>
      </c>
      <c r="O19" s="343">
        <v>61.972000000000001</v>
      </c>
      <c r="P19" s="343">
        <v>64.33</v>
      </c>
      <c r="Q19" s="343">
        <v>52.69</v>
      </c>
      <c r="R19" s="343">
        <v>53.256</v>
      </c>
      <c r="S19" s="343">
        <v>55.470999999999997</v>
      </c>
      <c r="T19" s="343">
        <v>56.991999999999997</v>
      </c>
      <c r="U19" s="343">
        <v>56.884999999999998</v>
      </c>
      <c r="V19" s="343">
        <v>57.442</v>
      </c>
      <c r="W19" s="343">
        <v>58.790999999999997</v>
      </c>
      <c r="X19" s="343">
        <v>55.790999999999997</v>
      </c>
      <c r="Y19" s="343">
        <v>53.46</v>
      </c>
      <c r="Z19" s="343">
        <v>60.085000000000001</v>
      </c>
      <c r="AA19" s="343">
        <v>64.126999999999995</v>
      </c>
      <c r="AB19" s="343">
        <v>64.191999999999993</v>
      </c>
      <c r="AC19" s="343">
        <v>54.901000000000003</v>
      </c>
      <c r="AD19" s="343">
        <v>54.856999999999999</v>
      </c>
      <c r="AE19" s="343">
        <v>56.49</v>
      </c>
      <c r="AF19" s="343">
        <v>56.776000000000003</v>
      </c>
      <c r="AG19" s="343">
        <v>57.679000000000002</v>
      </c>
      <c r="AH19" s="343">
        <v>59.113999999999997</v>
      </c>
      <c r="AI19" s="343">
        <v>60.994</v>
      </c>
      <c r="AJ19" s="343">
        <v>54.024999999999999</v>
      </c>
      <c r="AK19" s="343">
        <v>53.951999999999998</v>
      </c>
      <c r="AL19" s="343">
        <v>60.722000000000001</v>
      </c>
      <c r="AM19" s="343">
        <v>66.316999999999993</v>
      </c>
      <c r="AN19" s="343">
        <v>65.816000000000003</v>
      </c>
      <c r="AO19" s="343">
        <v>59.530999999999999</v>
      </c>
      <c r="AP19" s="343">
        <v>59.445999999999998</v>
      </c>
      <c r="AQ19" s="343">
        <v>59.963999999999999</v>
      </c>
      <c r="AR19" s="343">
        <v>63.610999999999997</v>
      </c>
      <c r="AS19" s="343">
        <v>58.368000000000002</v>
      </c>
      <c r="AT19" s="343">
        <v>56.683</v>
      </c>
      <c r="AU19" s="343">
        <v>57.167000000000002</v>
      </c>
      <c r="AV19" s="343">
        <v>50.973999999999997</v>
      </c>
      <c r="AW19" s="343">
        <v>49.723999999999997</v>
      </c>
      <c r="AX19" s="343">
        <v>58.960999999999999</v>
      </c>
      <c r="AY19" s="343">
        <v>68.046000000000006</v>
      </c>
      <c r="AZ19" s="873">
        <v>67.906999999999996</v>
      </c>
      <c r="BA19" s="873">
        <v>59.052999999999997</v>
      </c>
      <c r="BB19" s="873">
        <v>56.752000000000002</v>
      </c>
      <c r="BC19" s="873">
        <v>57.918999999999997</v>
      </c>
      <c r="BD19" s="873">
        <v>56.677999999999997</v>
      </c>
      <c r="BE19" s="873">
        <v>52.289714285999999</v>
      </c>
      <c r="BF19" s="873">
        <v>52.368561292000003</v>
      </c>
      <c r="BG19" s="354">
        <v>51.691980000000001</v>
      </c>
      <c r="BH19" s="354">
        <v>48.844389999999997</v>
      </c>
      <c r="BI19" s="354">
        <v>48.974960000000003</v>
      </c>
      <c r="BJ19" s="354">
        <v>53.8962</v>
      </c>
      <c r="BK19" s="354">
        <v>60.927549999999997</v>
      </c>
      <c r="BL19" s="354">
        <v>61.526989999999998</v>
      </c>
      <c r="BM19" s="354">
        <v>57.72401</v>
      </c>
      <c r="BN19" s="354">
        <v>56.334870000000002</v>
      </c>
      <c r="BO19" s="354">
        <v>57.2271</v>
      </c>
      <c r="BP19" s="354">
        <v>59.04842</v>
      </c>
      <c r="BQ19" s="354">
        <v>56.828499999999998</v>
      </c>
      <c r="BR19" s="354">
        <v>55.943469999999998</v>
      </c>
      <c r="BS19" s="354">
        <v>56.415030000000002</v>
      </c>
      <c r="BT19" s="354">
        <v>53.075560000000003</v>
      </c>
      <c r="BU19" s="354">
        <v>53.637509999999999</v>
      </c>
      <c r="BV19" s="354">
        <v>59.340539999999997</v>
      </c>
    </row>
    <row r="20" spans="1:74" ht="11.1" customHeight="1" x14ac:dyDescent="0.2">
      <c r="A20" s="1" t="s">
        <v>226</v>
      </c>
      <c r="B20" s="545" t="s">
        <v>1156</v>
      </c>
      <c r="C20" s="343">
        <v>58.762146000000001</v>
      </c>
      <c r="D20" s="343">
        <v>60.754840000000002</v>
      </c>
      <c r="E20" s="343">
        <v>56.540284</v>
      </c>
      <c r="F20" s="343">
        <v>50.321587000000001</v>
      </c>
      <c r="G20" s="343">
        <v>45.568559999999998</v>
      </c>
      <c r="H20" s="343">
        <v>46.725574999999999</v>
      </c>
      <c r="I20" s="343">
        <v>48.765656999999997</v>
      </c>
      <c r="J20" s="343">
        <v>43.997585999999998</v>
      </c>
      <c r="K20" s="343">
        <v>44.087891999999997</v>
      </c>
      <c r="L20" s="343">
        <v>45.030802999999999</v>
      </c>
      <c r="M20" s="343">
        <v>46.994832000000002</v>
      </c>
      <c r="N20" s="343">
        <v>46.611840000000001</v>
      </c>
      <c r="O20" s="343">
        <v>50.941719999999997</v>
      </c>
      <c r="P20" s="343">
        <v>52.511856000000002</v>
      </c>
      <c r="Q20" s="343">
        <v>49.788389000000002</v>
      </c>
      <c r="R20" s="343">
        <v>46.208598000000002</v>
      </c>
      <c r="S20" s="343">
        <v>45.370578000000002</v>
      </c>
      <c r="T20" s="343">
        <v>44.879550999999999</v>
      </c>
      <c r="U20" s="343">
        <v>46.715552000000002</v>
      </c>
      <c r="V20" s="343">
        <v>45.328581</v>
      </c>
      <c r="W20" s="343">
        <v>46.565556999999998</v>
      </c>
      <c r="X20" s="343">
        <v>43.982638000000001</v>
      </c>
      <c r="Y20" s="343">
        <v>48.148766999999999</v>
      </c>
      <c r="Z20" s="343">
        <v>54.852544000000002</v>
      </c>
      <c r="AA20" s="343">
        <v>61.099718000000003</v>
      </c>
      <c r="AB20" s="343">
        <v>57.032445000000003</v>
      </c>
      <c r="AC20" s="343">
        <v>54.927506999999999</v>
      </c>
      <c r="AD20" s="343">
        <v>53.381495999999999</v>
      </c>
      <c r="AE20" s="343">
        <v>49.156449000000002</v>
      </c>
      <c r="AF20" s="343">
        <v>48.529418999999997</v>
      </c>
      <c r="AG20" s="343">
        <v>46.445495000000001</v>
      </c>
      <c r="AH20" s="343">
        <v>45.769435999999999</v>
      </c>
      <c r="AI20" s="343">
        <v>45.416752000000002</v>
      </c>
      <c r="AJ20" s="343">
        <v>44.485498</v>
      </c>
      <c r="AK20" s="343">
        <v>46.687550999999999</v>
      </c>
      <c r="AL20" s="343">
        <v>52.007697999999998</v>
      </c>
      <c r="AM20" s="343">
        <v>55.944757000000003</v>
      </c>
      <c r="AN20" s="343">
        <v>59.142632999999996</v>
      </c>
      <c r="AO20" s="343">
        <v>56.118523000000003</v>
      </c>
      <c r="AP20" s="343">
        <v>49.392536</v>
      </c>
      <c r="AQ20" s="343">
        <v>47.760527000000003</v>
      </c>
      <c r="AR20" s="343">
        <v>48.068514999999998</v>
      </c>
      <c r="AS20" s="343">
        <v>45.491486000000002</v>
      </c>
      <c r="AT20" s="343">
        <v>45.055477000000003</v>
      </c>
      <c r="AU20" s="343">
        <v>46.758769999999998</v>
      </c>
      <c r="AV20" s="343">
        <v>43.338766999999997</v>
      </c>
      <c r="AW20" s="343">
        <v>47.137579000000002</v>
      </c>
      <c r="AX20" s="343">
        <v>52.696683999999998</v>
      </c>
      <c r="AY20" s="343">
        <v>59.121698000000002</v>
      </c>
      <c r="AZ20" s="873">
        <v>60.158644000000002</v>
      </c>
      <c r="BA20" s="873">
        <v>57.781353000000003</v>
      </c>
      <c r="BB20" s="873">
        <v>47.084311</v>
      </c>
      <c r="BC20" s="873">
        <v>45.724314999999997</v>
      </c>
      <c r="BD20" s="873">
        <v>48.362481000000002</v>
      </c>
      <c r="BE20" s="873">
        <v>43.321142856999998</v>
      </c>
      <c r="BF20" s="873">
        <v>43.246367507000002</v>
      </c>
      <c r="BG20" s="354">
        <v>42.590319999999998</v>
      </c>
      <c r="BH20" s="354">
        <v>40.58522</v>
      </c>
      <c r="BI20" s="354">
        <v>43.323799999999999</v>
      </c>
      <c r="BJ20" s="354">
        <v>48.541980000000002</v>
      </c>
      <c r="BK20" s="354">
        <v>54.07949</v>
      </c>
      <c r="BL20" s="354">
        <v>54.576219999999999</v>
      </c>
      <c r="BM20" s="354">
        <v>52.447589999999998</v>
      </c>
      <c r="BN20" s="354">
        <v>50.571379999999998</v>
      </c>
      <c r="BO20" s="354">
        <v>48.014330000000001</v>
      </c>
      <c r="BP20" s="354">
        <v>48.296900000000001</v>
      </c>
      <c r="BQ20" s="354">
        <v>47.4527</v>
      </c>
      <c r="BR20" s="354">
        <v>46.249139999999997</v>
      </c>
      <c r="BS20" s="354">
        <v>46.61795</v>
      </c>
      <c r="BT20" s="354">
        <v>44.814079999999997</v>
      </c>
      <c r="BU20" s="354">
        <v>48.154589999999999</v>
      </c>
      <c r="BV20" s="354">
        <v>52.472909999999999</v>
      </c>
    </row>
    <row r="21" spans="1:74" ht="11.1" customHeight="1" x14ac:dyDescent="0.2">
      <c r="A21" s="1" t="s">
        <v>227</v>
      </c>
      <c r="B21" s="545" t="s">
        <v>1158</v>
      </c>
      <c r="C21" s="343">
        <v>86.385999999999996</v>
      </c>
      <c r="D21" s="343">
        <v>89.171999999999997</v>
      </c>
      <c r="E21" s="343">
        <v>86.965999999999994</v>
      </c>
      <c r="F21" s="343">
        <v>88.320999999999998</v>
      </c>
      <c r="G21" s="343">
        <v>83.768000000000001</v>
      </c>
      <c r="H21" s="343">
        <v>83.947999999999993</v>
      </c>
      <c r="I21" s="343">
        <v>86.884</v>
      </c>
      <c r="J21" s="343">
        <v>84.506</v>
      </c>
      <c r="K21" s="343">
        <v>80.238</v>
      </c>
      <c r="L21" s="343">
        <v>80.034000000000006</v>
      </c>
      <c r="M21" s="343">
        <v>84.828000000000003</v>
      </c>
      <c r="N21" s="343">
        <v>81.41</v>
      </c>
      <c r="O21" s="343">
        <v>87.152000000000001</v>
      </c>
      <c r="P21" s="343">
        <v>87.635000000000005</v>
      </c>
      <c r="Q21" s="343">
        <v>83.73</v>
      </c>
      <c r="R21" s="343">
        <v>86.442999999999998</v>
      </c>
      <c r="S21" s="343">
        <v>85.177000000000007</v>
      </c>
      <c r="T21" s="343">
        <v>84.382000000000005</v>
      </c>
      <c r="U21" s="343">
        <v>81.692999999999998</v>
      </c>
      <c r="V21" s="343">
        <v>81.891000000000005</v>
      </c>
      <c r="W21" s="343">
        <v>85.475999999999999</v>
      </c>
      <c r="X21" s="343">
        <v>83.415000000000006</v>
      </c>
      <c r="Y21" s="343">
        <v>84.995999999999995</v>
      </c>
      <c r="Z21" s="343">
        <v>89.242000000000004</v>
      </c>
      <c r="AA21" s="343">
        <v>86.588999999999999</v>
      </c>
      <c r="AB21" s="343">
        <v>80.605999999999995</v>
      </c>
      <c r="AC21" s="343">
        <v>85.724999999999994</v>
      </c>
      <c r="AD21" s="343">
        <v>87.186999999999998</v>
      </c>
      <c r="AE21" s="343">
        <v>86.450999999999993</v>
      </c>
      <c r="AF21" s="343">
        <v>86.411000000000001</v>
      </c>
      <c r="AG21" s="343">
        <v>82.236000000000004</v>
      </c>
      <c r="AH21" s="343">
        <v>79.701999999999998</v>
      </c>
      <c r="AI21" s="343">
        <v>79.230999999999995</v>
      </c>
      <c r="AJ21" s="343">
        <v>80.66</v>
      </c>
      <c r="AK21" s="343">
        <v>84.156999999999996</v>
      </c>
      <c r="AL21" s="343">
        <v>87.277000000000001</v>
      </c>
      <c r="AM21" s="343">
        <v>89.923000000000002</v>
      </c>
      <c r="AN21" s="343">
        <v>81.069999999999993</v>
      </c>
      <c r="AO21" s="343">
        <v>81.828000000000003</v>
      </c>
      <c r="AP21" s="343">
        <v>85.201999999999998</v>
      </c>
      <c r="AQ21" s="343">
        <v>85.656000000000006</v>
      </c>
      <c r="AR21" s="343">
        <v>83.626999999999995</v>
      </c>
      <c r="AS21" s="343">
        <v>86.537000000000006</v>
      </c>
      <c r="AT21" s="343">
        <v>82.521000000000001</v>
      </c>
      <c r="AU21" s="343">
        <v>81.816999999999993</v>
      </c>
      <c r="AV21" s="343">
        <v>78.838999999999999</v>
      </c>
      <c r="AW21" s="343">
        <v>86.841999999999999</v>
      </c>
      <c r="AX21" s="343">
        <v>93.144000000000005</v>
      </c>
      <c r="AY21" s="343">
        <v>94.302999999999997</v>
      </c>
      <c r="AZ21" s="873">
        <v>87.033000000000001</v>
      </c>
      <c r="BA21" s="873">
        <v>88.022000000000006</v>
      </c>
      <c r="BB21" s="873">
        <v>81.418000000000006</v>
      </c>
      <c r="BC21" s="873">
        <v>82.466999999999999</v>
      </c>
      <c r="BD21" s="873">
        <v>78.218000000000004</v>
      </c>
      <c r="BE21" s="873">
        <v>78.316571429000007</v>
      </c>
      <c r="BF21" s="873">
        <v>76.065922232999995</v>
      </c>
      <c r="BG21" s="354">
        <v>76.542259999999999</v>
      </c>
      <c r="BH21" s="354">
        <v>76.963430000000002</v>
      </c>
      <c r="BI21" s="354">
        <v>79.626199999999997</v>
      </c>
      <c r="BJ21" s="354">
        <v>83.810670000000002</v>
      </c>
      <c r="BK21" s="354">
        <v>86.458519999999993</v>
      </c>
      <c r="BL21" s="354">
        <v>82.192490000000006</v>
      </c>
      <c r="BM21" s="354">
        <v>82.613500000000002</v>
      </c>
      <c r="BN21" s="354">
        <v>85.077370000000002</v>
      </c>
      <c r="BO21" s="354">
        <v>84.685659999999999</v>
      </c>
      <c r="BP21" s="354">
        <v>83.025679999999994</v>
      </c>
      <c r="BQ21" s="354">
        <v>83.268630000000002</v>
      </c>
      <c r="BR21" s="354">
        <v>81.030510000000007</v>
      </c>
      <c r="BS21" s="354">
        <v>80.121690000000001</v>
      </c>
      <c r="BT21" s="354">
        <v>80.534170000000003</v>
      </c>
      <c r="BU21" s="354">
        <v>82.621849999999995</v>
      </c>
      <c r="BV21" s="354">
        <v>86.372060000000005</v>
      </c>
    </row>
    <row r="22" spans="1:74" ht="11.1" customHeight="1" x14ac:dyDescent="0.2">
      <c r="A22" s="1" t="s">
        <v>228</v>
      </c>
      <c r="B22" s="545" t="s">
        <v>1160</v>
      </c>
      <c r="C22" s="343">
        <v>8.91</v>
      </c>
      <c r="D22" s="343">
        <v>8.3019999999999996</v>
      </c>
      <c r="E22" s="343">
        <v>8.0830000000000002</v>
      </c>
      <c r="F22" s="343">
        <v>7.9509999999999996</v>
      </c>
      <c r="G22" s="343">
        <v>6.14</v>
      </c>
      <c r="H22" s="343">
        <v>6.4480000000000004</v>
      </c>
      <c r="I22" s="343">
        <v>6.8159999999999998</v>
      </c>
      <c r="J22" s="343">
        <v>6.3940000000000001</v>
      </c>
      <c r="K22" s="343">
        <v>6.3860000000000001</v>
      </c>
      <c r="L22" s="343">
        <v>7.0030000000000001</v>
      </c>
      <c r="M22" s="343">
        <v>7.2</v>
      </c>
      <c r="N22" s="343">
        <v>7.4169999999999998</v>
      </c>
      <c r="O22" s="343">
        <v>7.3869999999999996</v>
      </c>
      <c r="P22" s="343">
        <v>7.6660000000000004</v>
      </c>
      <c r="Q22" s="343">
        <v>7.8440000000000003</v>
      </c>
      <c r="R22" s="343">
        <v>7.2949999999999999</v>
      </c>
      <c r="S22" s="343">
        <v>6.7610000000000001</v>
      </c>
      <c r="T22" s="343">
        <v>6.9160000000000004</v>
      </c>
      <c r="U22" s="343">
        <v>7.197063</v>
      </c>
      <c r="V22" s="343">
        <v>7.1950630000000002</v>
      </c>
      <c r="W22" s="343">
        <v>7.1640629999999996</v>
      </c>
      <c r="X22" s="343">
        <v>7.2080580000000003</v>
      </c>
      <c r="Y22" s="343">
        <v>7.6610579999999997</v>
      </c>
      <c r="Z22" s="343">
        <v>7.9020580000000002</v>
      </c>
      <c r="AA22" s="343">
        <v>8.6420580000000005</v>
      </c>
      <c r="AB22" s="343">
        <v>8.4950580000000002</v>
      </c>
      <c r="AC22" s="343">
        <v>8.5580580000000008</v>
      </c>
      <c r="AD22" s="343">
        <v>8.5720580000000002</v>
      </c>
      <c r="AE22" s="343">
        <v>8.1440490000000008</v>
      </c>
      <c r="AF22" s="343">
        <v>8.0440489999999993</v>
      </c>
      <c r="AG22" s="343">
        <v>6.8950490000000002</v>
      </c>
      <c r="AH22" s="343">
        <v>6.7770489999999999</v>
      </c>
      <c r="AI22" s="343">
        <v>6.8350489999999997</v>
      </c>
      <c r="AJ22" s="343">
        <v>6.9070489999999998</v>
      </c>
      <c r="AK22" s="343">
        <v>7.9970489999999996</v>
      </c>
      <c r="AL22" s="343">
        <v>8.4490449999999999</v>
      </c>
      <c r="AM22" s="343">
        <v>8.8800450000000009</v>
      </c>
      <c r="AN22" s="343">
        <v>8.9290450000000003</v>
      </c>
      <c r="AO22" s="343">
        <v>8.7140450000000005</v>
      </c>
      <c r="AP22" s="343">
        <v>7.9860449999999998</v>
      </c>
      <c r="AQ22" s="343">
        <v>7.6440450000000002</v>
      </c>
      <c r="AR22" s="343">
        <v>7.1420630000000003</v>
      </c>
      <c r="AS22" s="343">
        <v>6.9810449999999999</v>
      </c>
      <c r="AT22" s="343">
        <v>6.6440450000000002</v>
      </c>
      <c r="AU22" s="343">
        <v>7.1950450000000004</v>
      </c>
      <c r="AV22" s="343">
        <v>7.2820450000000001</v>
      </c>
      <c r="AW22" s="343">
        <v>8.1610449999999997</v>
      </c>
      <c r="AX22" s="343">
        <v>8.4310449999999992</v>
      </c>
      <c r="AY22" s="343">
        <v>8.4790539999999996</v>
      </c>
      <c r="AZ22" s="873">
        <v>9.6040539999999996</v>
      </c>
      <c r="BA22" s="873">
        <v>9.2450539999999997</v>
      </c>
      <c r="BB22" s="873">
        <v>7.4370539999999998</v>
      </c>
      <c r="BC22" s="873">
        <v>7.0670539999999997</v>
      </c>
      <c r="BD22" s="873">
        <v>7.0750539999999997</v>
      </c>
      <c r="BE22" s="873">
        <v>6.1959999999999997</v>
      </c>
      <c r="BF22" s="873">
        <v>6.3143575839999997</v>
      </c>
      <c r="BG22" s="354">
        <v>6.115653</v>
      </c>
      <c r="BH22" s="354">
        <v>6.1598069999999998</v>
      </c>
      <c r="BI22" s="354">
        <v>6.877364</v>
      </c>
      <c r="BJ22" s="354">
        <v>7.3258479999999997</v>
      </c>
      <c r="BK22" s="354">
        <v>7.7788199999999996</v>
      </c>
      <c r="BL22" s="354">
        <v>7.9833090000000002</v>
      </c>
      <c r="BM22" s="354">
        <v>7.9253609999999997</v>
      </c>
      <c r="BN22" s="354">
        <v>7.7316229999999999</v>
      </c>
      <c r="BO22" s="354">
        <v>7.4366110000000001</v>
      </c>
      <c r="BP22" s="354">
        <v>7.3148669999999996</v>
      </c>
      <c r="BQ22" s="354">
        <v>7.1716240000000004</v>
      </c>
      <c r="BR22" s="354">
        <v>6.9721000000000002</v>
      </c>
      <c r="BS22" s="354">
        <v>6.8986450000000001</v>
      </c>
      <c r="BT22" s="354">
        <v>6.9316890000000004</v>
      </c>
      <c r="BU22" s="354">
        <v>7.644692</v>
      </c>
      <c r="BV22" s="354">
        <v>8.1466940000000001</v>
      </c>
    </row>
    <row r="23" spans="1:74" ht="11.1" customHeight="1" x14ac:dyDescent="0.2">
      <c r="A23" s="1" t="s">
        <v>229</v>
      </c>
      <c r="B23" s="583" t="s">
        <v>1162</v>
      </c>
      <c r="C23" s="522">
        <v>32.182290999999999</v>
      </c>
      <c r="D23" s="522">
        <v>30.148195999999999</v>
      </c>
      <c r="E23" s="522">
        <v>29.928737000000002</v>
      </c>
      <c r="F23" s="522">
        <v>30.639665999999998</v>
      </c>
      <c r="G23" s="522">
        <v>31.256654999999999</v>
      </c>
      <c r="H23" s="522">
        <v>30.289715000000001</v>
      </c>
      <c r="I23" s="522">
        <v>29.797369</v>
      </c>
      <c r="J23" s="522">
        <v>26.572638999999999</v>
      </c>
      <c r="K23" s="522">
        <v>24.469819000000001</v>
      </c>
      <c r="L23" s="522">
        <v>27.444569000000001</v>
      </c>
      <c r="M23" s="522">
        <v>31.229368000000001</v>
      </c>
      <c r="N23" s="522">
        <v>32.573314000000003</v>
      </c>
      <c r="O23" s="522">
        <v>32.179004999999997</v>
      </c>
      <c r="P23" s="522">
        <v>30.492816000000001</v>
      </c>
      <c r="Q23" s="522">
        <v>31.151237999999999</v>
      </c>
      <c r="R23" s="522">
        <v>30.439492000000001</v>
      </c>
      <c r="S23" s="522">
        <v>29.366374</v>
      </c>
      <c r="T23" s="522">
        <v>28.88625</v>
      </c>
      <c r="U23" s="522">
        <v>28.384180000000001</v>
      </c>
      <c r="V23" s="522">
        <v>27.296816</v>
      </c>
      <c r="W23" s="522">
        <v>29.888579</v>
      </c>
      <c r="X23" s="522">
        <v>28.331962000000001</v>
      </c>
      <c r="Y23" s="522">
        <v>27.267626</v>
      </c>
      <c r="Z23" s="522">
        <v>28.635155000000001</v>
      </c>
      <c r="AA23" s="522">
        <v>31.638183000000001</v>
      </c>
      <c r="AB23" s="522">
        <v>30.360707999999999</v>
      </c>
      <c r="AC23" s="522">
        <v>29.420283000000001</v>
      </c>
      <c r="AD23" s="522">
        <v>29.707478999999999</v>
      </c>
      <c r="AE23" s="522">
        <v>31.412680999999999</v>
      </c>
      <c r="AF23" s="522">
        <v>32.758482999999998</v>
      </c>
      <c r="AG23" s="522">
        <v>31.124873000000001</v>
      </c>
      <c r="AH23" s="522">
        <v>29.337668000000001</v>
      </c>
      <c r="AI23" s="522">
        <v>27.296118</v>
      </c>
      <c r="AJ23" s="522">
        <v>26.497199999999999</v>
      </c>
      <c r="AK23" s="522">
        <v>28.236460999999998</v>
      </c>
      <c r="AL23" s="522">
        <v>29.761018</v>
      </c>
      <c r="AM23" s="522">
        <v>30.005196999999999</v>
      </c>
      <c r="AN23" s="522">
        <v>28.741565999999999</v>
      </c>
      <c r="AO23" s="522">
        <v>27.57067</v>
      </c>
      <c r="AP23" s="522">
        <v>26.21744</v>
      </c>
      <c r="AQ23" s="522">
        <v>28.013728</v>
      </c>
      <c r="AR23" s="522">
        <v>30.377949999999998</v>
      </c>
      <c r="AS23" s="522">
        <v>32.131453</v>
      </c>
      <c r="AT23" s="522">
        <v>31.584738000000002</v>
      </c>
      <c r="AU23" s="522">
        <v>30.271211999999998</v>
      </c>
      <c r="AV23" s="522">
        <v>28.999333</v>
      </c>
      <c r="AW23" s="522">
        <v>27.679431999999998</v>
      </c>
      <c r="AX23" s="522">
        <v>30.557552000000001</v>
      </c>
      <c r="AY23" s="522">
        <v>31.084551999999999</v>
      </c>
      <c r="AZ23" s="902">
        <v>29.219552</v>
      </c>
      <c r="BA23" s="902">
        <v>28.893552</v>
      </c>
      <c r="BB23" s="902">
        <v>29.007552</v>
      </c>
      <c r="BC23" s="902">
        <v>27.211552000000001</v>
      </c>
      <c r="BD23" s="902">
        <v>29.107551999999998</v>
      </c>
      <c r="BE23" s="902">
        <v>29.396142857000001</v>
      </c>
      <c r="BF23" s="902">
        <v>26.882607127</v>
      </c>
      <c r="BG23" s="507">
        <v>25.901859999999999</v>
      </c>
      <c r="BH23" s="507">
        <v>25.77458</v>
      </c>
      <c r="BI23" s="507">
        <v>27.538609999999998</v>
      </c>
      <c r="BJ23" s="507">
        <v>28.86459</v>
      </c>
      <c r="BK23" s="507">
        <v>30.647860000000001</v>
      </c>
      <c r="BL23" s="507">
        <v>29.006589999999999</v>
      </c>
      <c r="BM23" s="507">
        <v>27.596520000000002</v>
      </c>
      <c r="BN23" s="507">
        <v>26.968019999999999</v>
      </c>
      <c r="BO23" s="507">
        <v>27.152830000000002</v>
      </c>
      <c r="BP23" s="507">
        <v>27.299849999999999</v>
      </c>
      <c r="BQ23" s="507">
        <v>28.299630000000001</v>
      </c>
      <c r="BR23" s="507">
        <v>27.473949999999999</v>
      </c>
      <c r="BS23" s="507">
        <v>27.527339999999999</v>
      </c>
      <c r="BT23" s="507">
        <v>26.616489999999999</v>
      </c>
      <c r="BU23" s="507">
        <v>28.799990000000001</v>
      </c>
      <c r="BV23" s="507">
        <v>30.018129999999999</v>
      </c>
    </row>
    <row r="24" spans="1:74" s="113" customFormat="1" ht="12" customHeight="1" x14ac:dyDescent="0.25">
      <c r="A24" s="1"/>
      <c r="B24" s="1045" t="s">
        <v>1213</v>
      </c>
      <c r="C24" s="1051"/>
      <c r="D24" s="1051"/>
      <c r="E24" s="1051"/>
      <c r="F24" s="1051"/>
      <c r="G24" s="1051"/>
      <c r="H24" s="1051"/>
      <c r="I24" s="1051"/>
      <c r="J24" s="1051"/>
      <c r="K24" s="1051"/>
      <c r="L24" s="1051"/>
      <c r="M24" s="1051"/>
      <c r="N24" s="1051"/>
      <c r="O24" s="1051"/>
      <c r="P24" s="1051"/>
      <c r="Q24" s="1046"/>
      <c r="AY24" s="648"/>
      <c r="AZ24" s="648"/>
      <c r="BA24" s="648"/>
      <c r="BB24" s="648"/>
      <c r="BC24" s="648"/>
      <c r="BD24" s="648"/>
      <c r="BE24" s="648"/>
      <c r="BF24" s="648"/>
      <c r="BG24" s="648"/>
      <c r="BH24" s="648"/>
      <c r="BI24" s="648"/>
      <c r="BJ24" s="215"/>
    </row>
    <row r="25" spans="1:74" s="336" customFormat="1" ht="12" customHeight="1" x14ac:dyDescent="0.25">
      <c r="A25" s="335"/>
      <c r="B25" s="1045" t="s">
        <v>1214</v>
      </c>
      <c r="C25" s="1051"/>
      <c r="D25" s="1051"/>
      <c r="E25" s="1051"/>
      <c r="F25" s="1051"/>
      <c r="G25" s="1051"/>
      <c r="H25" s="1051"/>
      <c r="I25" s="1051"/>
      <c r="J25" s="1051"/>
      <c r="K25" s="1051"/>
      <c r="L25" s="1051"/>
      <c r="M25" s="1051"/>
      <c r="N25" s="1051"/>
      <c r="O25" s="1051"/>
      <c r="P25" s="1051"/>
      <c r="Q25" s="1046"/>
      <c r="AY25" s="339"/>
      <c r="AZ25" s="339"/>
      <c r="BA25" s="339"/>
      <c r="BB25" s="339"/>
      <c r="BC25" s="339"/>
      <c r="BD25" s="339"/>
      <c r="BE25" s="339"/>
      <c r="BF25" s="339"/>
      <c r="BG25" s="339"/>
      <c r="BH25" s="339"/>
      <c r="BI25" s="339"/>
    </row>
    <row r="26" spans="1:74" s="167" customFormat="1" ht="12" customHeight="1" x14ac:dyDescent="0.2">
      <c r="A26" s="166"/>
      <c r="B26" s="773" t="s">
        <v>808</v>
      </c>
      <c r="C26" s="773"/>
      <c r="D26" s="773"/>
      <c r="E26" s="773"/>
      <c r="F26" s="773"/>
      <c r="G26" s="773"/>
      <c r="H26" s="773"/>
      <c r="I26" s="773"/>
      <c r="J26" s="773"/>
      <c r="K26" s="773"/>
      <c r="L26" s="773"/>
      <c r="M26" s="773"/>
      <c r="N26" s="773"/>
      <c r="O26" s="773"/>
      <c r="P26" s="773"/>
      <c r="Q26" s="773"/>
      <c r="AY26" s="649"/>
      <c r="AZ26" s="649"/>
      <c r="BA26" s="649"/>
      <c r="BB26" s="649"/>
      <c r="BC26" s="649"/>
      <c r="BD26" s="649"/>
      <c r="BE26" s="649"/>
      <c r="BF26" s="649"/>
      <c r="BG26" s="649"/>
      <c r="BH26" s="649"/>
      <c r="BI26" s="649"/>
      <c r="BJ26" s="216"/>
    </row>
    <row r="27" spans="1:74" s="167" customFormat="1" ht="12" customHeight="1" x14ac:dyDescent="0.25">
      <c r="A27" s="166"/>
      <c r="B27" s="971" t="str">
        <f>Dates!$G$2</f>
        <v>EIA completed modeling and analysis for this report on Thursday, September 3, 2026.</v>
      </c>
      <c r="C27" s="972"/>
      <c r="D27" s="972"/>
      <c r="E27" s="972"/>
      <c r="F27" s="972"/>
      <c r="G27" s="972"/>
      <c r="H27" s="972"/>
      <c r="I27" s="972"/>
      <c r="J27" s="972"/>
      <c r="K27" s="972"/>
      <c r="L27" s="972"/>
      <c r="M27" s="972"/>
      <c r="N27" s="972"/>
      <c r="O27" s="972"/>
      <c r="P27" s="972"/>
      <c r="Q27" s="972"/>
      <c r="AY27" s="649"/>
      <c r="AZ27" s="649"/>
      <c r="BA27" s="649"/>
      <c r="BB27" s="649"/>
      <c r="BC27" s="649"/>
      <c r="BD27" s="649"/>
      <c r="BE27" s="649"/>
      <c r="BF27" s="649"/>
      <c r="BG27" s="649"/>
      <c r="BH27" s="649"/>
      <c r="BI27" s="649"/>
      <c r="BJ27" s="216"/>
    </row>
    <row r="28" spans="1:74" s="113" customFormat="1" ht="12" customHeight="1" x14ac:dyDescent="0.25">
      <c r="A28" s="1"/>
      <c r="B28" s="973" t="s">
        <v>481</v>
      </c>
      <c r="C28" s="972"/>
      <c r="D28" s="972"/>
      <c r="E28" s="972"/>
      <c r="F28" s="972"/>
      <c r="G28" s="972"/>
      <c r="H28" s="972"/>
      <c r="I28" s="972"/>
      <c r="J28" s="972"/>
      <c r="K28" s="972"/>
      <c r="L28" s="972"/>
      <c r="M28" s="972"/>
      <c r="N28" s="972"/>
      <c r="O28" s="972"/>
      <c r="P28" s="972"/>
      <c r="Q28" s="972"/>
      <c r="AY28" s="648"/>
      <c r="AZ28" s="648"/>
      <c r="BA28" s="648"/>
      <c r="BB28" s="648"/>
      <c r="BC28" s="648"/>
      <c r="BD28" s="648"/>
      <c r="BE28" s="648"/>
      <c r="BF28" s="648"/>
      <c r="BG28" s="648"/>
      <c r="BH28" s="648"/>
      <c r="BI28" s="648"/>
      <c r="BJ28" s="215"/>
    </row>
    <row r="29" spans="1:74" s="167" customFormat="1" ht="12" customHeight="1" x14ac:dyDescent="0.25">
      <c r="A29" s="166"/>
      <c r="B29" s="1007" t="s">
        <v>1402</v>
      </c>
      <c r="C29" s="974"/>
      <c r="D29" s="974"/>
      <c r="E29" s="974"/>
      <c r="F29" s="974"/>
      <c r="G29" s="974"/>
      <c r="H29" s="974"/>
      <c r="I29" s="974"/>
      <c r="J29" s="974"/>
      <c r="K29" s="974"/>
      <c r="L29" s="974"/>
      <c r="M29" s="974"/>
      <c r="N29" s="974"/>
      <c r="O29" s="974"/>
      <c r="P29" s="974"/>
      <c r="Q29" s="974"/>
      <c r="AY29" s="649"/>
      <c r="AZ29" s="649"/>
      <c r="BA29" s="649"/>
      <c r="BB29" s="649"/>
      <c r="BC29" s="649"/>
      <c r="BD29" s="649"/>
      <c r="BE29" s="649"/>
      <c r="BF29" s="649"/>
      <c r="BG29" s="649"/>
      <c r="BH29" s="649"/>
      <c r="BI29" s="649"/>
      <c r="BJ29" s="216"/>
    </row>
    <row r="30" spans="1:74" s="167" customFormat="1" ht="12" customHeight="1" x14ac:dyDescent="0.25">
      <c r="A30" s="166"/>
      <c r="B30" s="1002" t="s">
        <v>489</v>
      </c>
      <c r="C30" s="1004"/>
      <c r="D30" s="1004"/>
      <c r="E30" s="1004"/>
      <c r="F30" s="1004"/>
      <c r="G30" s="1004"/>
      <c r="H30" s="1004"/>
      <c r="I30" s="1004"/>
      <c r="J30" s="1004"/>
      <c r="K30" s="1004"/>
      <c r="L30" s="1004"/>
      <c r="M30" s="1004"/>
      <c r="N30" s="1004"/>
      <c r="O30" s="1004"/>
      <c r="P30" s="1004"/>
      <c r="Q30" s="1046"/>
      <c r="AY30" s="649"/>
      <c r="AZ30" s="649"/>
      <c r="BA30" s="649"/>
      <c r="BB30" s="649"/>
      <c r="BC30" s="649"/>
      <c r="BD30" s="649"/>
      <c r="BE30" s="649"/>
      <c r="BF30" s="649"/>
      <c r="BG30" s="649"/>
      <c r="BH30" s="649"/>
      <c r="BI30" s="649"/>
      <c r="BJ30" s="216"/>
    </row>
    <row r="31" spans="1:74" s="167" customFormat="1" ht="12" customHeight="1" x14ac:dyDescent="0.25">
      <c r="A31" s="166"/>
      <c r="B31" s="1008" t="s">
        <v>66</v>
      </c>
      <c r="C31" s="972"/>
      <c r="D31" s="972"/>
      <c r="E31" s="972"/>
      <c r="F31" s="972"/>
      <c r="G31" s="972"/>
      <c r="H31" s="972"/>
      <c r="I31" s="972"/>
      <c r="J31" s="972"/>
      <c r="K31" s="972"/>
      <c r="L31" s="972"/>
      <c r="M31" s="972"/>
      <c r="N31" s="972"/>
      <c r="O31" s="972"/>
      <c r="P31" s="972"/>
      <c r="Q31" s="972"/>
      <c r="AY31" s="649"/>
      <c r="AZ31" s="649"/>
      <c r="BA31" s="649"/>
      <c r="BB31" s="649"/>
      <c r="BC31" s="649"/>
      <c r="BD31" s="649"/>
      <c r="BE31" s="649"/>
      <c r="BF31" s="649"/>
      <c r="BG31" s="649"/>
      <c r="BH31" s="649"/>
      <c r="BI31" s="649"/>
      <c r="BJ31" s="216"/>
    </row>
    <row r="32" spans="1:74" s="167" customFormat="1" ht="12" customHeight="1" x14ac:dyDescent="0.25">
      <c r="A32" s="166"/>
      <c r="B32" s="1002" t="s">
        <v>796</v>
      </c>
      <c r="C32" s="1046"/>
      <c r="D32" s="1046"/>
      <c r="E32" s="1046"/>
      <c r="F32" s="1046"/>
      <c r="G32" s="1046"/>
      <c r="H32" s="1046"/>
      <c r="I32" s="1046"/>
      <c r="J32" s="1046"/>
      <c r="K32" s="1046"/>
      <c r="L32" s="1046"/>
      <c r="M32" s="1046"/>
      <c r="N32" s="1046"/>
      <c r="O32" s="1046"/>
      <c r="P32" s="1046"/>
      <c r="Q32" s="1046"/>
      <c r="AY32" s="649"/>
      <c r="AZ32" s="649"/>
      <c r="BA32" s="649"/>
      <c r="BB32" s="649"/>
      <c r="BC32" s="649"/>
      <c r="BD32" s="649"/>
      <c r="BE32" s="649"/>
      <c r="BF32" s="649"/>
      <c r="BG32" s="649"/>
      <c r="BH32" s="649"/>
      <c r="BI32" s="649"/>
      <c r="BJ32" s="216"/>
    </row>
    <row r="33" spans="1:74" s="167" customFormat="1" ht="12" customHeight="1" x14ac:dyDescent="0.25">
      <c r="A33" s="166"/>
      <c r="B33" s="1058" t="s">
        <v>1549</v>
      </c>
      <c r="C33" s="1046"/>
      <c r="D33" s="1046"/>
      <c r="E33" s="1046"/>
      <c r="F33" s="1046"/>
      <c r="G33" s="1046"/>
      <c r="H33" s="1046"/>
      <c r="I33" s="1046"/>
      <c r="J33" s="1046"/>
      <c r="K33" s="1046"/>
      <c r="L33" s="1046"/>
      <c r="M33" s="1046"/>
      <c r="N33" s="1046"/>
      <c r="O33" s="1046"/>
      <c r="P33" s="1046"/>
      <c r="Q33" s="1046"/>
      <c r="AY33" s="649"/>
      <c r="AZ33" s="649"/>
      <c r="BA33" s="649"/>
      <c r="BB33" s="649"/>
      <c r="BC33" s="649"/>
      <c r="BD33" s="649"/>
      <c r="BE33" s="649"/>
      <c r="BF33" s="649"/>
      <c r="BG33" s="649"/>
      <c r="BH33" s="649"/>
      <c r="BI33" s="649"/>
      <c r="BJ33" s="216"/>
    </row>
    <row r="34" spans="1:74" s="168" customFormat="1" ht="12" customHeight="1" x14ac:dyDescent="0.25">
      <c r="A34" s="158"/>
      <c r="B34" s="773" t="s">
        <v>821</v>
      </c>
      <c r="C34" s="761"/>
      <c r="D34" s="761"/>
      <c r="E34" s="761"/>
      <c r="F34" s="761"/>
      <c r="G34" s="761"/>
      <c r="H34" s="761"/>
      <c r="I34" s="761"/>
      <c r="J34" s="761"/>
      <c r="K34" s="761"/>
      <c r="L34" s="761"/>
      <c r="M34" s="761"/>
      <c r="N34" s="761"/>
      <c r="O34" s="761"/>
      <c r="P34" s="761"/>
      <c r="Q34" s="761"/>
      <c r="AY34" s="649"/>
      <c r="AZ34" s="649"/>
      <c r="BA34" s="649"/>
      <c r="BB34" s="649"/>
      <c r="BC34" s="649"/>
      <c r="BD34" s="649"/>
      <c r="BE34" s="649"/>
      <c r="BF34" s="649"/>
      <c r="BG34" s="649"/>
      <c r="BH34" s="649"/>
      <c r="BI34" s="649"/>
      <c r="BJ34" s="217"/>
    </row>
    <row r="35" spans="1:74" ht="13.2" x14ac:dyDescent="0.25">
      <c r="A35" s="158"/>
      <c r="B35" s="1002" t="s">
        <v>1537</v>
      </c>
      <c r="C35" s="1051"/>
      <c r="D35" s="1051"/>
      <c r="E35" s="1051"/>
      <c r="F35" s="1051"/>
      <c r="G35" s="1051"/>
      <c r="H35" s="1051"/>
      <c r="I35" s="1051"/>
      <c r="J35" s="1051"/>
      <c r="K35" s="1051"/>
      <c r="L35" s="1051"/>
      <c r="M35" s="1051"/>
      <c r="N35" s="1051"/>
      <c r="O35" s="1051"/>
      <c r="P35" s="1051"/>
      <c r="Q35" s="1046"/>
      <c r="BD35" s="648"/>
      <c r="BE35" s="648"/>
      <c r="BF35" s="648"/>
      <c r="BK35" s="146"/>
      <c r="BL35" s="146"/>
      <c r="BM35" s="146"/>
      <c r="BN35" s="146"/>
      <c r="BO35" s="146"/>
      <c r="BP35" s="146"/>
      <c r="BQ35" s="146"/>
      <c r="BR35" s="146"/>
      <c r="BS35" s="146"/>
      <c r="BT35" s="146"/>
      <c r="BU35" s="146"/>
      <c r="BV35" s="146"/>
    </row>
    <row r="36" spans="1:74" ht="13.2" x14ac:dyDescent="0.25">
      <c r="A36" s="158"/>
      <c r="B36" s="1005" t="s">
        <v>1536</v>
      </c>
      <c r="C36" s="1004"/>
      <c r="D36" s="1004"/>
      <c r="E36" s="1004"/>
      <c r="F36" s="1004"/>
      <c r="G36" s="1004"/>
      <c r="H36" s="1004"/>
      <c r="I36" s="1004"/>
      <c r="J36" s="1004"/>
      <c r="K36" s="1004"/>
      <c r="L36" s="1004"/>
      <c r="M36" s="1004"/>
      <c r="N36" s="1004"/>
      <c r="O36" s="1004"/>
      <c r="P36" s="1004"/>
      <c r="Q36" s="1046"/>
      <c r="BK36" s="146"/>
      <c r="BL36" s="146"/>
      <c r="BM36" s="146"/>
      <c r="BN36" s="146"/>
      <c r="BO36" s="146"/>
      <c r="BP36" s="146"/>
      <c r="BQ36" s="146"/>
      <c r="BR36" s="146"/>
      <c r="BS36" s="146"/>
      <c r="BT36" s="146"/>
      <c r="BU36" s="146"/>
      <c r="BV36" s="146"/>
    </row>
    <row r="37" spans="1:74" ht="13.2" x14ac:dyDescent="0.25">
      <c r="A37" s="158"/>
      <c r="B37" s="1009" t="s">
        <v>823</v>
      </c>
      <c r="C37" s="1004"/>
      <c r="D37" s="1004"/>
      <c r="E37" s="1004"/>
      <c r="F37" s="1004"/>
      <c r="G37" s="1004"/>
      <c r="H37" s="1004"/>
      <c r="I37" s="1004"/>
      <c r="J37" s="1004"/>
      <c r="K37" s="1004"/>
      <c r="L37" s="1004"/>
      <c r="M37" s="1004"/>
      <c r="N37" s="1004"/>
      <c r="O37" s="1004"/>
      <c r="P37" s="1004"/>
      <c r="Q37" s="1004"/>
      <c r="BK37" s="146"/>
      <c r="BL37" s="146"/>
      <c r="BM37" s="146"/>
      <c r="BN37" s="146"/>
      <c r="BO37" s="146"/>
      <c r="BP37" s="146"/>
      <c r="BQ37" s="146"/>
      <c r="BR37" s="146"/>
      <c r="BS37" s="146"/>
      <c r="BT37" s="146"/>
      <c r="BU37" s="146"/>
      <c r="BV37" s="146"/>
    </row>
    <row r="38" spans="1:74" x14ac:dyDescent="0.15">
      <c r="BK38" s="146"/>
      <c r="BL38" s="146"/>
      <c r="BM38" s="146"/>
      <c r="BN38" s="146"/>
      <c r="BO38" s="146"/>
      <c r="BP38" s="146"/>
      <c r="BQ38" s="146"/>
      <c r="BR38" s="146"/>
      <c r="BS38" s="146"/>
      <c r="BT38" s="146"/>
      <c r="BU38" s="146"/>
      <c r="BV38" s="146"/>
    </row>
    <row r="39" spans="1:74" x14ac:dyDescent="0.15">
      <c r="BK39" s="146"/>
      <c r="BL39" s="146"/>
      <c r="BM39" s="146"/>
      <c r="BN39" s="146"/>
      <c r="BO39" s="146"/>
      <c r="BP39" s="146"/>
      <c r="BQ39" s="146"/>
      <c r="BR39" s="146"/>
      <c r="BS39" s="146"/>
      <c r="BT39" s="146"/>
      <c r="BU39" s="146"/>
      <c r="BV39" s="146"/>
    </row>
    <row r="40" spans="1:74" x14ac:dyDescent="0.15">
      <c r="BK40" s="146"/>
      <c r="BL40" s="146"/>
      <c r="BM40" s="146"/>
      <c r="BN40" s="146"/>
      <c r="BO40" s="146"/>
      <c r="BP40" s="146"/>
      <c r="BQ40" s="146"/>
      <c r="BR40" s="146"/>
      <c r="BS40" s="146"/>
      <c r="BT40" s="146"/>
      <c r="BU40" s="146"/>
      <c r="BV40" s="146"/>
    </row>
    <row r="41" spans="1:74" x14ac:dyDescent="0.15">
      <c r="BK41" s="146"/>
      <c r="BL41" s="146"/>
      <c r="BM41" s="146"/>
      <c r="BN41" s="146"/>
      <c r="BO41" s="146"/>
      <c r="BP41" s="146"/>
      <c r="BQ41" s="146"/>
      <c r="BR41" s="146"/>
      <c r="BS41" s="146"/>
      <c r="BT41" s="146"/>
      <c r="BU41" s="146"/>
      <c r="BV41" s="146"/>
    </row>
    <row r="42" spans="1:74" x14ac:dyDescent="0.15">
      <c r="BK42" s="146"/>
      <c r="BL42" s="146"/>
      <c r="BM42" s="146"/>
      <c r="BN42" s="146"/>
      <c r="BO42" s="146"/>
      <c r="BP42" s="146"/>
      <c r="BQ42" s="146"/>
      <c r="BR42" s="146"/>
      <c r="BS42" s="146"/>
      <c r="BT42" s="146"/>
      <c r="BU42" s="146"/>
      <c r="BV42" s="146"/>
    </row>
    <row r="43" spans="1:74" x14ac:dyDescent="0.15">
      <c r="BK43" s="146"/>
      <c r="BL43" s="146"/>
      <c r="BM43" s="146"/>
      <c r="BN43" s="146"/>
      <c r="BO43" s="146"/>
      <c r="BP43" s="146"/>
      <c r="BQ43" s="146"/>
      <c r="BR43" s="146"/>
      <c r="BS43" s="146"/>
      <c r="BT43" s="146"/>
      <c r="BU43" s="146"/>
      <c r="BV43" s="146"/>
    </row>
    <row r="44" spans="1:74" x14ac:dyDescent="0.15">
      <c r="BK44" s="146"/>
      <c r="BL44" s="146"/>
      <c r="BM44" s="146"/>
      <c r="BN44" s="146"/>
      <c r="BO44" s="146"/>
      <c r="BP44" s="146"/>
      <c r="BQ44" s="146"/>
      <c r="BR44" s="146"/>
      <c r="BS44" s="146"/>
      <c r="BT44" s="146"/>
      <c r="BU44" s="146"/>
      <c r="BV44" s="146"/>
    </row>
    <row r="45" spans="1:74" x14ac:dyDescent="0.15">
      <c r="BK45" s="146"/>
      <c r="BL45" s="146"/>
      <c r="BM45" s="146"/>
      <c r="BN45" s="146"/>
      <c r="BO45" s="146"/>
      <c r="BP45" s="146"/>
      <c r="BQ45" s="146"/>
      <c r="BR45" s="146"/>
      <c r="BS45" s="146"/>
      <c r="BT45" s="146"/>
      <c r="BU45" s="146"/>
      <c r="BV45" s="146"/>
    </row>
    <row r="46" spans="1:74" x14ac:dyDescent="0.15">
      <c r="BK46" s="146"/>
      <c r="BL46" s="146"/>
      <c r="BM46" s="146"/>
      <c r="BN46" s="146"/>
      <c r="BO46" s="146"/>
      <c r="BP46" s="146"/>
      <c r="BQ46" s="146"/>
      <c r="BR46" s="146"/>
      <c r="BS46" s="146"/>
      <c r="BT46" s="146"/>
      <c r="BU46" s="146"/>
      <c r="BV46" s="146"/>
    </row>
    <row r="47" spans="1:74" x14ac:dyDescent="0.15">
      <c r="BK47" s="146"/>
      <c r="BL47" s="146"/>
      <c r="BM47" s="146"/>
      <c r="BN47" s="146"/>
      <c r="BO47" s="146"/>
      <c r="BP47" s="146"/>
      <c r="BQ47" s="146"/>
      <c r="BR47" s="146"/>
      <c r="BS47" s="146"/>
      <c r="BT47" s="146"/>
      <c r="BU47" s="146"/>
      <c r="BV47" s="146"/>
    </row>
    <row r="48" spans="1:74" x14ac:dyDescent="0.15">
      <c r="BK48" s="146"/>
      <c r="BL48" s="146"/>
      <c r="BM48" s="146"/>
      <c r="BN48" s="146"/>
      <c r="BO48" s="146"/>
      <c r="BP48" s="146"/>
      <c r="BQ48" s="146"/>
      <c r="BR48" s="146"/>
      <c r="BS48" s="146"/>
      <c r="BT48" s="146"/>
      <c r="BU48" s="146"/>
      <c r="BV48" s="146"/>
    </row>
    <row r="49" spans="63:74" x14ac:dyDescent="0.15">
      <c r="BK49" s="146"/>
      <c r="BL49" s="146"/>
      <c r="BM49" s="146"/>
      <c r="BN49" s="146"/>
      <c r="BO49" s="146"/>
      <c r="BP49" s="146"/>
      <c r="BQ49" s="146"/>
      <c r="BR49" s="146"/>
      <c r="BS49" s="146"/>
      <c r="BT49" s="146"/>
      <c r="BU49" s="146"/>
      <c r="BV49" s="146"/>
    </row>
    <row r="50" spans="63:74" x14ac:dyDescent="0.15">
      <c r="BK50" s="146"/>
      <c r="BL50" s="146"/>
      <c r="BM50" s="146"/>
      <c r="BN50" s="146"/>
      <c r="BO50" s="146"/>
      <c r="BP50" s="146"/>
      <c r="BQ50" s="146"/>
      <c r="BR50" s="146"/>
      <c r="BS50" s="146"/>
      <c r="BT50" s="146"/>
      <c r="BU50" s="146"/>
      <c r="BV50" s="146"/>
    </row>
    <row r="51" spans="63:74" x14ac:dyDescent="0.15">
      <c r="BK51" s="146"/>
      <c r="BL51" s="146"/>
      <c r="BM51" s="146"/>
      <c r="BN51" s="146"/>
      <c r="BO51" s="146"/>
      <c r="BP51" s="146"/>
      <c r="BQ51" s="146"/>
      <c r="BR51" s="146"/>
      <c r="BS51" s="146"/>
      <c r="BT51" s="146"/>
      <c r="BU51" s="146"/>
      <c r="BV51" s="146"/>
    </row>
    <row r="52" spans="63:74" x14ac:dyDescent="0.15">
      <c r="BK52" s="146"/>
      <c r="BL52" s="146"/>
      <c r="BM52" s="146"/>
      <c r="BN52" s="146"/>
      <c r="BO52" s="146"/>
      <c r="BP52" s="146"/>
      <c r="BQ52" s="146"/>
      <c r="BR52" s="146"/>
      <c r="BS52" s="146"/>
      <c r="BT52" s="146"/>
      <c r="BU52" s="146"/>
      <c r="BV52" s="146"/>
    </row>
    <row r="53" spans="63:74" x14ac:dyDescent="0.15">
      <c r="BK53" s="146"/>
      <c r="BL53" s="146"/>
      <c r="BM53" s="146"/>
      <c r="BN53" s="146"/>
      <c r="BO53" s="146"/>
      <c r="BP53" s="146"/>
      <c r="BQ53" s="146"/>
      <c r="BR53" s="146"/>
      <c r="BS53" s="146"/>
      <c r="BT53" s="146"/>
      <c r="BU53" s="146"/>
      <c r="BV53" s="146"/>
    </row>
    <row r="54" spans="63:74" x14ac:dyDescent="0.15">
      <c r="BK54" s="146"/>
      <c r="BL54" s="146"/>
      <c r="BM54" s="146"/>
      <c r="BN54" s="146"/>
      <c r="BO54" s="146"/>
      <c r="BP54" s="146"/>
      <c r="BQ54" s="146"/>
      <c r="BR54" s="146"/>
      <c r="BS54" s="146"/>
      <c r="BT54" s="146"/>
      <c r="BU54" s="146"/>
      <c r="BV54" s="146"/>
    </row>
    <row r="55" spans="63:74" x14ac:dyDescent="0.15">
      <c r="BK55" s="146"/>
      <c r="BL55" s="146"/>
      <c r="BM55" s="146"/>
      <c r="BN55" s="146"/>
      <c r="BO55" s="146"/>
      <c r="BP55" s="146"/>
      <c r="BQ55" s="146"/>
      <c r="BR55" s="146"/>
      <c r="BS55" s="146"/>
      <c r="BT55" s="146"/>
      <c r="BU55" s="146"/>
      <c r="BV55" s="146"/>
    </row>
    <row r="56" spans="63:74" x14ac:dyDescent="0.15">
      <c r="BK56" s="146"/>
      <c r="BL56" s="146"/>
      <c r="BM56" s="146"/>
      <c r="BN56" s="146"/>
      <c r="BO56" s="146"/>
      <c r="BP56" s="146"/>
      <c r="BQ56" s="146"/>
      <c r="BR56" s="146"/>
      <c r="BS56" s="146"/>
      <c r="BT56" s="146"/>
      <c r="BU56" s="146"/>
      <c r="BV56" s="146"/>
    </row>
    <row r="57" spans="63:74" x14ac:dyDescent="0.15">
      <c r="BK57" s="146"/>
      <c r="BL57" s="146"/>
      <c r="BM57" s="146"/>
      <c r="BN57" s="146"/>
      <c r="BO57" s="146"/>
      <c r="BP57" s="146"/>
      <c r="BQ57" s="146"/>
      <c r="BR57" s="146"/>
      <c r="BS57" s="146"/>
      <c r="BT57" s="146"/>
      <c r="BU57" s="146"/>
      <c r="BV57" s="146"/>
    </row>
    <row r="58" spans="63:74" x14ac:dyDescent="0.15">
      <c r="BK58" s="146"/>
      <c r="BL58" s="146"/>
      <c r="BM58" s="146"/>
      <c r="BN58" s="146"/>
      <c r="BO58" s="146"/>
      <c r="BP58" s="146"/>
      <c r="BQ58" s="146"/>
      <c r="BR58" s="146"/>
      <c r="BS58" s="146"/>
      <c r="BT58" s="146"/>
      <c r="BU58" s="146"/>
      <c r="BV58" s="146"/>
    </row>
    <row r="59" spans="63:74" x14ac:dyDescent="0.15">
      <c r="BK59" s="146"/>
      <c r="BL59" s="146"/>
      <c r="BM59" s="146"/>
      <c r="BN59" s="146"/>
      <c r="BO59" s="146"/>
      <c r="BP59" s="146"/>
      <c r="BQ59" s="146"/>
      <c r="BR59" s="146"/>
      <c r="BS59" s="146"/>
      <c r="BT59" s="146"/>
      <c r="BU59" s="146"/>
      <c r="BV59" s="146"/>
    </row>
    <row r="60" spans="63:74" x14ac:dyDescent="0.15">
      <c r="BK60" s="146"/>
      <c r="BL60" s="146"/>
      <c r="BM60" s="146"/>
      <c r="BN60" s="146"/>
      <c r="BO60" s="146"/>
      <c r="BP60" s="146"/>
      <c r="BQ60" s="146"/>
      <c r="BR60" s="146"/>
      <c r="BS60" s="146"/>
      <c r="BT60" s="146"/>
      <c r="BU60" s="146"/>
      <c r="BV60" s="146"/>
    </row>
    <row r="61" spans="63:74" x14ac:dyDescent="0.15">
      <c r="BK61" s="146"/>
      <c r="BL61" s="146"/>
      <c r="BM61" s="146"/>
      <c r="BN61" s="146"/>
      <c r="BO61" s="146"/>
      <c r="BP61" s="146"/>
      <c r="BQ61" s="146"/>
      <c r="BR61" s="146"/>
      <c r="BS61" s="146"/>
      <c r="BT61" s="146"/>
      <c r="BU61" s="146"/>
      <c r="BV61" s="146"/>
    </row>
    <row r="62" spans="63:74" x14ac:dyDescent="0.15">
      <c r="BK62" s="146"/>
      <c r="BL62" s="146"/>
      <c r="BM62" s="146"/>
      <c r="BN62" s="146"/>
      <c r="BO62" s="146"/>
      <c r="BP62" s="146"/>
      <c r="BQ62" s="146"/>
      <c r="BR62" s="146"/>
      <c r="BS62" s="146"/>
      <c r="BT62" s="146"/>
      <c r="BU62" s="146"/>
      <c r="BV62" s="146"/>
    </row>
    <row r="63" spans="63:74" x14ac:dyDescent="0.15">
      <c r="BK63" s="146"/>
      <c r="BL63" s="146"/>
      <c r="BM63" s="146"/>
      <c r="BN63" s="146"/>
      <c r="BO63" s="146"/>
      <c r="BP63" s="146"/>
      <c r="BQ63" s="146"/>
      <c r="BR63" s="146"/>
      <c r="BS63" s="146"/>
      <c r="BT63" s="146"/>
      <c r="BU63" s="146"/>
      <c r="BV63" s="146"/>
    </row>
    <row r="64" spans="63:74" x14ac:dyDescent="0.15">
      <c r="BK64" s="146"/>
      <c r="BL64" s="146"/>
      <c r="BM64" s="146"/>
      <c r="BN64" s="146"/>
      <c r="BO64" s="146"/>
      <c r="BP64" s="146"/>
      <c r="BQ64" s="146"/>
      <c r="BR64" s="146"/>
      <c r="BS64" s="146"/>
      <c r="BT64" s="146"/>
      <c r="BU64" s="146"/>
      <c r="BV64" s="146"/>
    </row>
    <row r="65" spans="63:74" x14ac:dyDescent="0.15">
      <c r="BK65" s="146"/>
      <c r="BL65" s="146"/>
      <c r="BM65" s="146"/>
      <c r="BN65" s="146"/>
      <c r="BO65" s="146"/>
      <c r="BP65" s="146"/>
      <c r="BQ65" s="146"/>
      <c r="BR65" s="146"/>
      <c r="BS65" s="146"/>
      <c r="BT65" s="146"/>
      <c r="BU65" s="146"/>
      <c r="BV65" s="146"/>
    </row>
    <row r="66" spans="63:74" x14ac:dyDescent="0.15">
      <c r="BK66" s="146"/>
      <c r="BL66" s="146"/>
      <c r="BM66" s="146"/>
      <c r="BN66" s="146"/>
      <c r="BO66" s="146"/>
      <c r="BP66" s="146"/>
      <c r="BQ66" s="146"/>
      <c r="BR66" s="146"/>
      <c r="BS66" s="146"/>
      <c r="BT66" s="146"/>
      <c r="BU66" s="146"/>
      <c r="BV66" s="146"/>
    </row>
    <row r="67" spans="63:74" x14ac:dyDescent="0.15">
      <c r="BK67" s="146"/>
      <c r="BL67" s="146"/>
      <c r="BM67" s="146"/>
      <c r="BN67" s="146"/>
      <c r="BO67" s="146"/>
      <c r="BP67" s="146"/>
      <c r="BQ67" s="146"/>
      <c r="BR67" s="146"/>
      <c r="BS67" s="146"/>
      <c r="BT67" s="146"/>
      <c r="BU67" s="146"/>
      <c r="BV67" s="146"/>
    </row>
    <row r="68" spans="63:74" x14ac:dyDescent="0.15">
      <c r="BK68" s="146"/>
      <c r="BL68" s="146"/>
      <c r="BM68" s="146"/>
      <c r="BN68" s="146"/>
      <c r="BO68" s="146"/>
      <c r="BP68" s="146"/>
      <c r="BQ68" s="146"/>
      <c r="BR68" s="146"/>
      <c r="BS68" s="146"/>
      <c r="BT68" s="146"/>
      <c r="BU68" s="146"/>
      <c r="BV68" s="146"/>
    </row>
    <row r="69" spans="63:74" x14ac:dyDescent="0.15">
      <c r="BK69" s="146"/>
      <c r="BL69" s="146"/>
      <c r="BM69" s="146"/>
      <c r="BN69" s="146"/>
      <c r="BO69" s="146"/>
      <c r="BP69" s="146"/>
      <c r="BQ69" s="146"/>
      <c r="BR69" s="146"/>
      <c r="BS69" s="146"/>
      <c r="BT69" s="146"/>
      <c r="BU69" s="146"/>
      <c r="BV69" s="146"/>
    </row>
    <row r="70" spans="63:74" x14ac:dyDescent="0.15">
      <c r="BK70" s="146"/>
      <c r="BL70" s="146"/>
      <c r="BM70" s="146"/>
      <c r="BN70" s="146"/>
      <c r="BO70" s="146"/>
      <c r="BP70" s="146"/>
      <c r="BQ70" s="146"/>
      <c r="BR70" s="146"/>
      <c r="BS70" s="146"/>
      <c r="BT70" s="146"/>
      <c r="BU70" s="146"/>
      <c r="BV70" s="146"/>
    </row>
    <row r="71" spans="63:74" x14ac:dyDescent="0.15">
      <c r="BK71" s="146"/>
      <c r="BL71" s="146"/>
      <c r="BM71" s="146"/>
      <c r="BN71" s="146"/>
      <c r="BO71" s="146"/>
      <c r="BP71" s="146"/>
      <c r="BQ71" s="146"/>
      <c r="BR71" s="146"/>
      <c r="BS71" s="146"/>
      <c r="BT71" s="146"/>
      <c r="BU71" s="146"/>
      <c r="BV71" s="146"/>
    </row>
    <row r="72" spans="63:74" x14ac:dyDescent="0.15">
      <c r="BK72" s="146"/>
      <c r="BL72" s="146"/>
      <c r="BM72" s="146"/>
      <c r="BN72" s="146"/>
      <c r="BO72" s="146"/>
      <c r="BP72" s="146"/>
      <c r="BQ72" s="146"/>
      <c r="BR72" s="146"/>
      <c r="BS72" s="146"/>
      <c r="BT72" s="146"/>
      <c r="BU72" s="146"/>
      <c r="BV72" s="146"/>
    </row>
    <row r="73" spans="63:74" x14ac:dyDescent="0.15">
      <c r="BK73" s="146"/>
      <c r="BL73" s="146"/>
      <c r="BM73" s="146"/>
      <c r="BN73" s="146"/>
      <c r="BO73" s="146"/>
      <c r="BP73" s="146"/>
      <c r="BQ73" s="146"/>
      <c r="BR73" s="146"/>
      <c r="BS73" s="146"/>
      <c r="BT73" s="146"/>
      <c r="BU73" s="146"/>
      <c r="BV73" s="146"/>
    </row>
    <row r="74" spans="63:74" x14ac:dyDescent="0.15">
      <c r="BK74" s="146"/>
      <c r="BL74" s="146"/>
      <c r="BM74" s="146"/>
      <c r="BN74" s="146"/>
      <c r="BO74" s="146"/>
      <c r="BP74" s="146"/>
      <c r="BQ74" s="146"/>
      <c r="BR74" s="146"/>
      <c r="BS74" s="146"/>
      <c r="BT74" s="146"/>
      <c r="BU74" s="146"/>
      <c r="BV74" s="146"/>
    </row>
    <row r="75" spans="63:74" x14ac:dyDescent="0.15">
      <c r="BK75" s="146"/>
      <c r="BL75" s="146"/>
      <c r="BM75" s="146"/>
      <c r="BN75" s="146"/>
      <c r="BO75" s="146"/>
      <c r="BP75" s="146"/>
      <c r="BQ75" s="146"/>
      <c r="BR75" s="146"/>
      <c r="BS75" s="146"/>
      <c r="BT75" s="146"/>
      <c r="BU75" s="146"/>
      <c r="BV75" s="146"/>
    </row>
    <row r="76" spans="63:74" x14ac:dyDescent="0.15">
      <c r="BK76" s="146"/>
      <c r="BL76" s="146"/>
      <c r="BM76" s="146"/>
      <c r="BN76" s="146"/>
      <c r="BO76" s="146"/>
      <c r="BP76" s="146"/>
      <c r="BQ76" s="146"/>
      <c r="BR76" s="146"/>
      <c r="BS76" s="146"/>
      <c r="BT76" s="146"/>
      <c r="BU76" s="146"/>
      <c r="BV76" s="146"/>
    </row>
    <row r="77" spans="63:74" x14ac:dyDescent="0.15">
      <c r="BK77" s="146"/>
      <c r="BL77" s="146"/>
      <c r="BM77" s="146"/>
      <c r="BN77" s="146"/>
      <c r="BO77" s="146"/>
      <c r="BP77" s="146"/>
      <c r="BQ77" s="146"/>
      <c r="BR77" s="146"/>
      <c r="BS77" s="146"/>
      <c r="BT77" s="146"/>
      <c r="BU77" s="146"/>
      <c r="BV77" s="146"/>
    </row>
    <row r="78" spans="63:74" x14ac:dyDescent="0.15">
      <c r="BK78" s="146"/>
      <c r="BL78" s="146"/>
      <c r="BM78" s="146"/>
      <c r="BN78" s="146"/>
      <c r="BO78" s="146"/>
      <c r="BP78" s="146"/>
      <c r="BQ78" s="146"/>
      <c r="BR78" s="146"/>
      <c r="BS78" s="146"/>
      <c r="BT78" s="146"/>
      <c r="BU78" s="146"/>
      <c r="BV78" s="146"/>
    </row>
    <row r="79" spans="63:74" x14ac:dyDescent="0.15">
      <c r="BK79" s="146"/>
      <c r="BL79" s="146"/>
      <c r="BM79" s="146"/>
      <c r="BN79" s="146"/>
      <c r="BO79" s="146"/>
      <c r="BP79" s="146"/>
      <c r="BQ79" s="146"/>
      <c r="BR79" s="146"/>
      <c r="BS79" s="146"/>
      <c r="BT79" s="146"/>
      <c r="BU79" s="146"/>
      <c r="BV79" s="146"/>
    </row>
    <row r="80" spans="63:74" x14ac:dyDescent="0.15">
      <c r="BK80" s="146"/>
      <c r="BL80" s="146"/>
      <c r="BM80" s="146"/>
      <c r="BN80" s="146"/>
      <c r="BO80" s="146"/>
      <c r="BP80" s="146"/>
      <c r="BQ80" s="146"/>
      <c r="BR80" s="146"/>
      <c r="BS80" s="146"/>
      <c r="BT80" s="146"/>
      <c r="BU80" s="146"/>
      <c r="BV80" s="146"/>
    </row>
    <row r="81" spans="63:74" x14ac:dyDescent="0.15">
      <c r="BK81" s="146"/>
      <c r="BL81" s="146"/>
      <c r="BM81" s="146"/>
      <c r="BN81" s="146"/>
      <c r="BO81" s="146"/>
      <c r="BP81" s="146"/>
      <c r="BQ81" s="146"/>
      <c r="BR81" s="146"/>
      <c r="BS81" s="146"/>
      <c r="BT81" s="146"/>
      <c r="BU81" s="146"/>
      <c r="BV81" s="146"/>
    </row>
    <row r="82" spans="63:74" x14ac:dyDescent="0.15">
      <c r="BK82" s="146"/>
      <c r="BL82" s="146"/>
      <c r="BM82" s="146"/>
      <c r="BN82" s="146"/>
      <c r="BO82" s="146"/>
      <c r="BP82" s="146"/>
      <c r="BQ82" s="146"/>
      <c r="BR82" s="146"/>
      <c r="BS82" s="146"/>
      <c r="BT82" s="146"/>
      <c r="BU82" s="146"/>
      <c r="BV82" s="146"/>
    </row>
    <row r="83" spans="63:74" x14ac:dyDescent="0.15">
      <c r="BK83" s="146"/>
      <c r="BL83" s="146"/>
      <c r="BM83" s="146"/>
      <c r="BN83" s="146"/>
      <c r="BO83" s="146"/>
      <c r="BP83" s="146"/>
      <c r="BQ83" s="146"/>
      <c r="BR83" s="146"/>
      <c r="BS83" s="146"/>
      <c r="BT83" s="146"/>
      <c r="BU83" s="146"/>
      <c r="BV83" s="146"/>
    </row>
    <row r="84" spans="63:74" x14ac:dyDescent="0.15">
      <c r="BK84" s="146"/>
      <c r="BL84" s="146"/>
      <c r="BM84" s="146"/>
      <c r="BN84" s="146"/>
      <c r="BO84" s="146"/>
      <c r="BP84" s="146"/>
      <c r="BQ84" s="146"/>
      <c r="BR84" s="146"/>
      <c r="BS84" s="146"/>
      <c r="BT84" s="146"/>
      <c r="BU84" s="146"/>
      <c r="BV84" s="146"/>
    </row>
    <row r="85" spans="63:74" x14ac:dyDescent="0.15">
      <c r="BK85" s="146"/>
      <c r="BL85" s="146"/>
      <c r="BM85" s="146"/>
      <c r="BN85" s="146"/>
      <c r="BO85" s="146"/>
      <c r="BP85" s="146"/>
      <c r="BQ85" s="146"/>
      <c r="BR85" s="146"/>
      <c r="BS85" s="146"/>
      <c r="BT85" s="146"/>
      <c r="BU85" s="146"/>
      <c r="BV85" s="146"/>
    </row>
    <row r="86" spans="63:74" x14ac:dyDescent="0.15">
      <c r="BK86" s="146"/>
      <c r="BL86" s="146"/>
      <c r="BM86" s="146"/>
      <c r="BN86" s="146"/>
      <c r="BO86" s="146"/>
      <c r="BP86" s="146"/>
      <c r="BQ86" s="146"/>
      <c r="BR86" s="146"/>
      <c r="BS86" s="146"/>
      <c r="BT86" s="146"/>
      <c r="BU86" s="146"/>
      <c r="BV86" s="146"/>
    </row>
    <row r="87" spans="63:74" x14ac:dyDescent="0.15">
      <c r="BK87" s="146"/>
      <c r="BL87" s="146"/>
      <c r="BM87" s="146"/>
      <c r="BN87" s="146"/>
      <c r="BO87" s="146"/>
      <c r="BP87" s="146"/>
      <c r="BQ87" s="146"/>
      <c r="BR87" s="146"/>
      <c r="BS87" s="146"/>
      <c r="BT87" s="146"/>
      <c r="BU87" s="146"/>
      <c r="BV87" s="146"/>
    </row>
    <row r="88" spans="63:74" x14ac:dyDescent="0.15">
      <c r="BK88" s="146"/>
      <c r="BL88" s="146"/>
      <c r="BM88" s="146"/>
      <c r="BN88" s="146"/>
      <c r="BO88" s="146"/>
      <c r="BP88" s="146"/>
      <c r="BQ88" s="146"/>
      <c r="BR88" s="146"/>
      <c r="BS88" s="146"/>
      <c r="BT88" s="146"/>
      <c r="BU88" s="146"/>
      <c r="BV88" s="146"/>
    </row>
    <row r="89" spans="63:74" x14ac:dyDescent="0.15">
      <c r="BK89" s="146"/>
      <c r="BL89" s="146"/>
      <c r="BM89" s="146"/>
      <c r="BN89" s="146"/>
      <c r="BO89" s="146"/>
      <c r="BP89" s="146"/>
      <c r="BQ89" s="146"/>
      <c r="BR89" s="146"/>
      <c r="BS89" s="146"/>
      <c r="BT89" s="146"/>
      <c r="BU89" s="146"/>
      <c r="BV89" s="146"/>
    </row>
    <row r="90" spans="63:74" x14ac:dyDescent="0.15">
      <c r="BK90" s="146"/>
      <c r="BL90" s="146"/>
      <c r="BM90" s="146"/>
      <c r="BN90" s="146"/>
      <c r="BO90" s="146"/>
      <c r="BP90" s="146"/>
      <c r="BQ90" s="146"/>
      <c r="BR90" s="146"/>
      <c r="BS90" s="146"/>
      <c r="BT90" s="146"/>
      <c r="BU90" s="146"/>
      <c r="BV90" s="146"/>
    </row>
    <row r="91" spans="63:74" x14ac:dyDescent="0.15">
      <c r="BK91" s="146"/>
      <c r="BL91" s="146"/>
      <c r="BM91" s="146"/>
      <c r="BN91" s="146"/>
      <c r="BO91" s="146"/>
      <c r="BP91" s="146"/>
      <c r="BQ91" s="146"/>
      <c r="BR91" s="146"/>
      <c r="BS91" s="146"/>
      <c r="BT91" s="146"/>
      <c r="BU91" s="146"/>
      <c r="BV91" s="146"/>
    </row>
    <row r="92" spans="63:74" x14ac:dyDescent="0.15">
      <c r="BK92" s="146"/>
      <c r="BL92" s="146"/>
      <c r="BM92" s="146"/>
      <c r="BN92" s="146"/>
      <c r="BO92" s="146"/>
      <c r="BP92" s="146"/>
      <c r="BQ92" s="146"/>
      <c r="BR92" s="146"/>
      <c r="BS92" s="146"/>
      <c r="BT92" s="146"/>
      <c r="BU92" s="146"/>
      <c r="BV92" s="146"/>
    </row>
    <row r="93" spans="63:74" x14ac:dyDescent="0.15">
      <c r="BK93" s="146"/>
      <c r="BL93" s="146"/>
      <c r="BM93" s="146"/>
      <c r="BN93" s="146"/>
      <c r="BO93" s="146"/>
      <c r="BP93" s="146"/>
      <c r="BQ93" s="146"/>
      <c r="BR93" s="146"/>
      <c r="BS93" s="146"/>
      <c r="BT93" s="146"/>
      <c r="BU93" s="146"/>
      <c r="BV93" s="146"/>
    </row>
    <row r="94" spans="63:74" x14ac:dyDescent="0.15">
      <c r="BK94" s="146"/>
      <c r="BL94" s="146"/>
      <c r="BM94" s="146"/>
      <c r="BN94" s="146"/>
      <c r="BO94" s="146"/>
      <c r="BP94" s="146"/>
      <c r="BQ94" s="146"/>
      <c r="BR94" s="146"/>
      <c r="BS94" s="146"/>
      <c r="BT94" s="146"/>
      <c r="BU94" s="146"/>
      <c r="BV94" s="146"/>
    </row>
    <row r="95" spans="63:74" x14ac:dyDescent="0.15">
      <c r="BK95" s="146"/>
      <c r="BL95" s="146"/>
      <c r="BM95" s="146"/>
      <c r="BN95" s="146"/>
      <c r="BO95" s="146"/>
      <c r="BP95" s="146"/>
      <c r="BQ95" s="146"/>
      <c r="BR95" s="146"/>
      <c r="BS95" s="146"/>
      <c r="BT95" s="146"/>
      <c r="BU95" s="146"/>
      <c r="BV95" s="146"/>
    </row>
    <row r="96" spans="63:74" x14ac:dyDescent="0.15">
      <c r="BK96" s="146"/>
      <c r="BL96" s="146"/>
      <c r="BM96" s="146"/>
      <c r="BN96" s="146"/>
      <c r="BO96" s="146"/>
      <c r="BP96" s="146"/>
      <c r="BQ96" s="146"/>
      <c r="BR96" s="146"/>
      <c r="BS96" s="146"/>
      <c r="BT96" s="146"/>
      <c r="BU96" s="146"/>
      <c r="BV96" s="146"/>
    </row>
    <row r="97" spans="63:74" x14ac:dyDescent="0.15">
      <c r="BK97" s="146"/>
      <c r="BL97" s="146"/>
      <c r="BM97" s="146"/>
      <c r="BN97" s="146"/>
      <c r="BO97" s="146"/>
      <c r="BP97" s="146"/>
      <c r="BQ97" s="146"/>
      <c r="BR97" s="146"/>
      <c r="BS97" s="146"/>
      <c r="BT97" s="146"/>
      <c r="BU97" s="146"/>
      <c r="BV97" s="146"/>
    </row>
    <row r="98" spans="63:74" x14ac:dyDescent="0.15">
      <c r="BK98" s="146"/>
      <c r="BL98" s="146"/>
      <c r="BM98" s="146"/>
      <c r="BN98" s="146"/>
      <c r="BO98" s="146"/>
      <c r="BP98" s="146"/>
      <c r="BQ98" s="146"/>
      <c r="BR98" s="146"/>
      <c r="BS98" s="146"/>
      <c r="BT98" s="146"/>
      <c r="BU98" s="146"/>
      <c r="BV98" s="146"/>
    </row>
    <row r="99" spans="63:74" x14ac:dyDescent="0.15">
      <c r="BK99" s="146"/>
      <c r="BL99" s="146"/>
      <c r="BM99" s="146"/>
      <c r="BN99" s="146"/>
      <c r="BO99" s="146"/>
      <c r="BP99" s="146"/>
      <c r="BQ99" s="146"/>
      <c r="BR99" s="146"/>
      <c r="BS99" s="146"/>
      <c r="BT99" s="146"/>
      <c r="BU99" s="146"/>
      <c r="BV99" s="146"/>
    </row>
    <row r="100" spans="63:74" x14ac:dyDescent="0.15">
      <c r="BK100" s="146"/>
      <c r="BL100" s="146"/>
      <c r="BM100" s="146"/>
      <c r="BN100" s="146"/>
      <c r="BO100" s="146"/>
      <c r="BP100" s="146"/>
      <c r="BQ100" s="146"/>
      <c r="BR100" s="146"/>
      <c r="BS100" s="146"/>
      <c r="BT100" s="146"/>
      <c r="BU100" s="146"/>
      <c r="BV100" s="146"/>
    </row>
    <row r="101" spans="63:74" x14ac:dyDescent="0.15">
      <c r="BK101" s="146"/>
      <c r="BL101" s="146"/>
      <c r="BM101" s="146"/>
      <c r="BN101" s="146"/>
      <c r="BO101" s="146"/>
      <c r="BP101" s="146"/>
      <c r="BQ101" s="146"/>
      <c r="BR101" s="146"/>
      <c r="BS101" s="146"/>
      <c r="BT101" s="146"/>
      <c r="BU101" s="146"/>
      <c r="BV101" s="146"/>
    </row>
    <row r="102" spans="63:74" x14ac:dyDescent="0.15">
      <c r="BK102" s="146"/>
      <c r="BL102" s="146"/>
      <c r="BM102" s="146"/>
      <c r="BN102" s="146"/>
      <c r="BO102" s="146"/>
      <c r="BP102" s="146"/>
      <c r="BQ102" s="146"/>
      <c r="BR102" s="146"/>
      <c r="BS102" s="146"/>
      <c r="BT102" s="146"/>
      <c r="BU102" s="146"/>
      <c r="BV102" s="146"/>
    </row>
    <row r="103" spans="63:74" x14ac:dyDescent="0.15">
      <c r="BK103" s="146"/>
      <c r="BL103" s="146"/>
      <c r="BM103" s="146"/>
      <c r="BN103" s="146"/>
      <c r="BO103" s="146"/>
      <c r="BP103" s="146"/>
      <c r="BQ103" s="146"/>
      <c r="BR103" s="146"/>
      <c r="BS103" s="146"/>
      <c r="BT103" s="146"/>
      <c r="BU103" s="146"/>
      <c r="BV103" s="146"/>
    </row>
    <row r="104" spans="63:74" x14ac:dyDescent="0.15">
      <c r="BK104" s="146"/>
      <c r="BL104" s="146"/>
      <c r="BM104" s="146"/>
      <c r="BN104" s="146"/>
      <c r="BO104" s="146"/>
      <c r="BP104" s="146"/>
      <c r="BQ104" s="146"/>
      <c r="BR104" s="146"/>
      <c r="BS104" s="146"/>
      <c r="BT104" s="146"/>
      <c r="BU104" s="146"/>
      <c r="BV104" s="146"/>
    </row>
    <row r="105" spans="63:74" x14ac:dyDescent="0.15">
      <c r="BK105" s="146"/>
      <c r="BL105" s="146"/>
      <c r="BM105" s="146"/>
      <c r="BN105" s="146"/>
      <c r="BO105" s="146"/>
      <c r="BP105" s="146"/>
      <c r="BQ105" s="146"/>
      <c r="BR105" s="146"/>
      <c r="BS105" s="146"/>
      <c r="BT105" s="146"/>
      <c r="BU105" s="146"/>
      <c r="BV105" s="146"/>
    </row>
    <row r="106" spans="63:74" x14ac:dyDescent="0.15">
      <c r="BK106" s="146"/>
      <c r="BL106" s="146"/>
      <c r="BM106" s="146"/>
      <c r="BN106" s="146"/>
      <c r="BO106" s="146"/>
      <c r="BP106" s="146"/>
      <c r="BQ106" s="146"/>
      <c r="BR106" s="146"/>
      <c r="BS106" s="146"/>
      <c r="BT106" s="146"/>
      <c r="BU106" s="146"/>
      <c r="BV106" s="146"/>
    </row>
    <row r="107" spans="63:74" x14ac:dyDescent="0.15">
      <c r="BK107" s="146"/>
      <c r="BL107" s="146"/>
      <c r="BM107" s="146"/>
      <c r="BN107" s="146"/>
      <c r="BO107" s="146"/>
      <c r="BP107" s="146"/>
      <c r="BQ107" s="146"/>
      <c r="BR107" s="146"/>
      <c r="BS107" s="146"/>
      <c r="BT107" s="146"/>
      <c r="BU107" s="146"/>
      <c r="BV107" s="146"/>
    </row>
    <row r="108" spans="63:74" x14ac:dyDescent="0.15">
      <c r="BK108" s="146"/>
      <c r="BL108" s="146"/>
      <c r="BM108" s="146"/>
      <c r="BN108" s="146"/>
      <c r="BO108" s="146"/>
      <c r="BP108" s="146"/>
      <c r="BQ108" s="146"/>
      <c r="BR108" s="146"/>
      <c r="BS108" s="146"/>
      <c r="BT108" s="146"/>
      <c r="BU108" s="146"/>
      <c r="BV108" s="146"/>
    </row>
    <row r="109" spans="63:74" x14ac:dyDescent="0.15">
      <c r="BK109" s="146"/>
      <c r="BL109" s="146"/>
      <c r="BM109" s="146"/>
      <c r="BN109" s="146"/>
      <c r="BO109" s="146"/>
      <c r="BP109" s="146"/>
      <c r="BQ109" s="146"/>
      <c r="BR109" s="146"/>
      <c r="BS109" s="146"/>
      <c r="BT109" s="146"/>
      <c r="BU109" s="146"/>
      <c r="BV109" s="146"/>
    </row>
    <row r="110" spans="63:74" x14ac:dyDescent="0.15">
      <c r="BK110" s="146"/>
      <c r="BL110" s="146"/>
      <c r="BM110" s="146"/>
      <c r="BN110" s="146"/>
      <c r="BO110" s="146"/>
      <c r="BP110" s="146"/>
      <c r="BQ110" s="146"/>
      <c r="BR110" s="146"/>
      <c r="BS110" s="146"/>
      <c r="BT110" s="146"/>
      <c r="BU110" s="146"/>
      <c r="BV110" s="146"/>
    </row>
    <row r="111" spans="63:74" x14ac:dyDescent="0.15">
      <c r="BK111" s="146"/>
      <c r="BL111" s="146"/>
      <c r="BM111" s="146"/>
      <c r="BN111" s="146"/>
      <c r="BO111" s="146"/>
      <c r="BP111" s="146"/>
      <c r="BQ111" s="146"/>
      <c r="BR111" s="146"/>
      <c r="BS111" s="146"/>
      <c r="BT111" s="146"/>
      <c r="BU111" s="146"/>
      <c r="BV111" s="146"/>
    </row>
    <row r="112" spans="63:74" x14ac:dyDescent="0.15">
      <c r="BK112" s="146"/>
      <c r="BL112" s="146"/>
      <c r="BM112" s="146"/>
      <c r="BN112" s="146"/>
      <c r="BO112" s="146"/>
      <c r="BP112" s="146"/>
      <c r="BQ112" s="146"/>
      <c r="BR112" s="146"/>
      <c r="BS112" s="146"/>
      <c r="BT112" s="146"/>
      <c r="BU112" s="146"/>
      <c r="BV112" s="146"/>
    </row>
    <row r="113" spans="63:74" x14ac:dyDescent="0.15">
      <c r="BK113" s="146"/>
      <c r="BL113" s="146"/>
      <c r="BM113" s="146"/>
      <c r="BN113" s="146"/>
      <c r="BO113" s="146"/>
      <c r="BP113" s="146"/>
      <c r="BQ113" s="146"/>
      <c r="BR113" s="146"/>
      <c r="BS113" s="146"/>
      <c r="BT113" s="146"/>
      <c r="BU113" s="146"/>
      <c r="BV113" s="146"/>
    </row>
    <row r="114" spans="63:74" x14ac:dyDescent="0.15">
      <c r="BK114" s="146"/>
      <c r="BL114" s="146"/>
      <c r="BM114" s="146"/>
      <c r="BN114" s="146"/>
      <c r="BO114" s="146"/>
      <c r="BP114" s="146"/>
      <c r="BQ114" s="146"/>
      <c r="BR114" s="146"/>
      <c r="BS114" s="146"/>
      <c r="BT114" s="146"/>
      <c r="BU114" s="146"/>
      <c r="BV114" s="146"/>
    </row>
    <row r="115" spans="63:74" x14ac:dyDescent="0.15">
      <c r="BK115" s="146"/>
      <c r="BL115" s="146"/>
      <c r="BM115" s="146"/>
      <c r="BN115" s="146"/>
      <c r="BO115" s="146"/>
      <c r="BP115" s="146"/>
      <c r="BQ115" s="146"/>
      <c r="BR115" s="146"/>
      <c r="BS115" s="146"/>
      <c r="BT115" s="146"/>
      <c r="BU115" s="146"/>
      <c r="BV115" s="146"/>
    </row>
    <row r="116" spans="63:74" x14ac:dyDescent="0.15">
      <c r="BK116" s="146"/>
      <c r="BL116" s="146"/>
      <c r="BM116" s="146"/>
      <c r="BN116" s="146"/>
      <c r="BO116" s="146"/>
      <c r="BP116" s="146"/>
      <c r="BQ116" s="146"/>
      <c r="BR116" s="146"/>
      <c r="BS116" s="146"/>
      <c r="BT116" s="146"/>
      <c r="BU116" s="146"/>
      <c r="BV116" s="146"/>
    </row>
    <row r="117" spans="63:74" x14ac:dyDescent="0.15">
      <c r="BK117" s="146"/>
      <c r="BL117" s="146"/>
      <c r="BM117" s="146"/>
      <c r="BN117" s="146"/>
      <c r="BO117" s="146"/>
      <c r="BP117" s="146"/>
      <c r="BQ117" s="146"/>
      <c r="BR117" s="146"/>
      <c r="BS117" s="146"/>
      <c r="BT117" s="146"/>
      <c r="BU117" s="146"/>
      <c r="BV117" s="146"/>
    </row>
    <row r="118" spans="63:74" x14ac:dyDescent="0.15">
      <c r="BK118" s="146"/>
      <c r="BL118" s="146"/>
      <c r="BM118" s="146"/>
      <c r="BN118" s="146"/>
      <c r="BO118" s="146"/>
      <c r="BP118" s="146"/>
      <c r="BQ118" s="146"/>
      <c r="BR118" s="146"/>
      <c r="BS118" s="146"/>
      <c r="BT118" s="146"/>
      <c r="BU118" s="146"/>
      <c r="BV118" s="146"/>
    </row>
    <row r="119" spans="63:74" x14ac:dyDescent="0.15">
      <c r="BK119" s="146"/>
      <c r="BL119" s="146"/>
      <c r="BM119" s="146"/>
      <c r="BN119" s="146"/>
      <c r="BO119" s="146"/>
      <c r="BP119" s="146"/>
      <c r="BQ119" s="146"/>
      <c r="BR119" s="146"/>
      <c r="BS119" s="146"/>
      <c r="BT119" s="146"/>
      <c r="BU119" s="146"/>
      <c r="BV119" s="146"/>
    </row>
    <row r="120" spans="63:74" x14ac:dyDescent="0.15">
      <c r="BK120" s="146"/>
      <c r="BL120" s="146"/>
      <c r="BM120" s="146"/>
      <c r="BN120" s="146"/>
      <c r="BO120" s="146"/>
      <c r="BP120" s="146"/>
      <c r="BQ120" s="146"/>
      <c r="BR120" s="146"/>
      <c r="BS120" s="146"/>
      <c r="BT120" s="146"/>
      <c r="BU120" s="146"/>
      <c r="BV120" s="146"/>
    </row>
    <row r="121" spans="63:74" x14ac:dyDescent="0.15">
      <c r="BK121" s="146"/>
      <c r="BL121" s="146"/>
      <c r="BM121" s="146"/>
      <c r="BN121" s="146"/>
      <c r="BO121" s="146"/>
      <c r="BP121" s="146"/>
      <c r="BQ121" s="146"/>
      <c r="BR121" s="146"/>
      <c r="BS121" s="146"/>
      <c r="BT121" s="146"/>
      <c r="BU121" s="146"/>
      <c r="BV121" s="146"/>
    </row>
    <row r="122" spans="63:74" x14ac:dyDescent="0.15">
      <c r="BK122" s="146"/>
      <c r="BL122" s="146"/>
      <c r="BM122" s="146"/>
      <c r="BN122" s="146"/>
      <c r="BO122" s="146"/>
      <c r="BP122" s="146"/>
      <c r="BQ122" s="146"/>
      <c r="BR122" s="146"/>
      <c r="BS122" s="146"/>
      <c r="BT122" s="146"/>
      <c r="BU122" s="146"/>
      <c r="BV122" s="146"/>
    </row>
    <row r="123" spans="63:74" x14ac:dyDescent="0.15">
      <c r="BK123" s="146"/>
      <c r="BL123" s="146"/>
      <c r="BM123" s="146"/>
      <c r="BN123" s="146"/>
      <c r="BO123" s="146"/>
      <c r="BP123" s="146"/>
      <c r="BQ123" s="146"/>
      <c r="BR123" s="146"/>
      <c r="BS123" s="146"/>
      <c r="BT123" s="146"/>
      <c r="BU123" s="146"/>
      <c r="BV123" s="146"/>
    </row>
    <row r="124" spans="63:74" x14ac:dyDescent="0.15">
      <c r="BK124" s="146"/>
      <c r="BL124" s="146"/>
      <c r="BM124" s="146"/>
      <c r="BN124" s="146"/>
      <c r="BO124" s="146"/>
      <c r="BP124" s="146"/>
      <c r="BQ124" s="146"/>
      <c r="BR124" s="146"/>
      <c r="BS124" s="146"/>
      <c r="BT124" s="146"/>
      <c r="BU124" s="146"/>
      <c r="BV124" s="146"/>
    </row>
  </sheetData>
  <mergeCells count="20">
    <mergeCell ref="B31:Q31"/>
    <mergeCell ref="B27:Q27"/>
    <mergeCell ref="B25:Q25"/>
    <mergeCell ref="BK3:BV3"/>
    <mergeCell ref="B1:AL1"/>
    <mergeCell ref="C3:N3"/>
    <mergeCell ref="O3:Z3"/>
    <mergeCell ref="AA3:AL3"/>
    <mergeCell ref="AM3:AX3"/>
    <mergeCell ref="AY3:BJ3"/>
    <mergeCell ref="A1:A2"/>
    <mergeCell ref="B24:Q24"/>
    <mergeCell ref="B29:Q29"/>
    <mergeCell ref="B30:Q30"/>
    <mergeCell ref="B28:Q28"/>
    <mergeCell ref="B35:Q35"/>
    <mergeCell ref="B36:Q36"/>
    <mergeCell ref="B37:Q37"/>
    <mergeCell ref="B32:Q32"/>
    <mergeCell ref="B33:Q33"/>
  </mergeCells>
  <phoneticPr fontId="7" type="noConversion"/>
  <hyperlinks>
    <hyperlink ref="A1:A2" location="Contents!A1" display="Table of Contents" xr:uid="{00000000-0004-0000-0A00-000000000000}"/>
  </hyperlinks>
  <pageMargins left="0.25" right="0.25" top="0.25" bottom="0.25" header="0.5" footer="0.5"/>
  <pageSetup scale="8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3306-F4DF-4D04-9A79-0058AAEF693E}">
  <sheetPr transitionEvaluation="1" transitionEntry="1">
    <pageSetUpPr fitToPage="1"/>
  </sheetPr>
  <dimension ref="A1:BV137"/>
  <sheetViews>
    <sheetView showGridLines="0" zoomScaleNormal="100" workbookViewId="0">
      <pane xSplit="2" ySplit="4" topLeftCell="AU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4.5546875" style="24" customWidth="1"/>
    <col min="2" max="2" width="44.5546875" style="24" customWidth="1"/>
    <col min="3" max="50" width="6.5546875" style="24" customWidth="1"/>
    <col min="51" max="55" width="6.5546875" style="644" customWidth="1"/>
    <col min="56" max="58" width="6.5546875" style="642" customWidth="1"/>
    <col min="59" max="61" width="6.5546875" style="644" customWidth="1"/>
    <col min="62" max="62" width="6.5546875" style="149" customWidth="1"/>
    <col min="63" max="74" width="6.5546875" style="24" customWidth="1"/>
    <col min="75" max="16384" width="9.5546875" style="24"/>
  </cols>
  <sheetData>
    <row r="1" spans="1:74" ht="13.35" customHeight="1" x14ac:dyDescent="0.25">
      <c r="A1" s="987" t="s">
        <v>477</v>
      </c>
      <c r="B1" s="1048" t="s">
        <v>1461</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49"/>
      <c r="AC1" s="1049"/>
      <c r="AD1" s="1049"/>
      <c r="AE1" s="1049"/>
      <c r="AF1" s="1049"/>
      <c r="AG1" s="1049"/>
      <c r="AH1" s="1049"/>
      <c r="AI1" s="1049"/>
      <c r="AJ1" s="1049"/>
      <c r="AK1" s="1049"/>
      <c r="AL1" s="1049"/>
    </row>
    <row r="2" spans="1:74"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9"/>
      <c r="B5" s="31" t="s">
        <v>455</v>
      </c>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889"/>
      <c r="BA5" s="889"/>
      <c r="BB5" s="889"/>
      <c r="BC5" s="889"/>
      <c r="BD5" s="954"/>
      <c r="BE5" s="954"/>
      <c r="BF5" s="954"/>
      <c r="BG5" s="856"/>
      <c r="BH5" s="558"/>
      <c r="BI5" s="558"/>
      <c r="BJ5" s="558"/>
      <c r="BK5" s="558"/>
      <c r="BL5" s="558"/>
      <c r="BM5" s="558"/>
      <c r="BN5" s="558"/>
      <c r="BO5" s="558"/>
      <c r="BP5" s="558"/>
      <c r="BQ5" s="558"/>
      <c r="BR5" s="558"/>
      <c r="BS5" s="558"/>
      <c r="BT5" s="558"/>
      <c r="BU5" s="558"/>
      <c r="BV5" s="558"/>
    </row>
    <row r="6" spans="1:74" s="273" customFormat="1" ht="11.1" customHeight="1" x14ac:dyDescent="0.2">
      <c r="A6" s="548" t="s">
        <v>1502</v>
      </c>
      <c r="B6" s="544" t="s">
        <v>1511</v>
      </c>
      <c r="C6" s="102">
        <v>1.0260821926999999</v>
      </c>
      <c r="D6" s="102">
        <v>1.0669218575999999</v>
      </c>
      <c r="E6" s="102">
        <v>1.1474330318999999</v>
      </c>
      <c r="F6" s="102">
        <v>1.1251138323000001</v>
      </c>
      <c r="G6" s="102">
        <v>1.1584690335000001</v>
      </c>
      <c r="H6" s="102">
        <v>1.2277938673</v>
      </c>
      <c r="I6" s="102">
        <v>1.1320674838</v>
      </c>
      <c r="J6" s="102">
        <v>1.2084397421999999</v>
      </c>
      <c r="K6" s="102">
        <v>1.1326186997000001</v>
      </c>
      <c r="L6" s="102">
        <v>1.208920129</v>
      </c>
      <c r="M6" s="102">
        <v>1.1925926667</v>
      </c>
      <c r="N6" s="102">
        <v>1.1444288714999999</v>
      </c>
      <c r="O6" s="102">
        <v>1.1451844515</v>
      </c>
      <c r="P6" s="102">
        <v>1.1527673936</v>
      </c>
      <c r="Q6" s="102">
        <v>1.2446727426999999</v>
      </c>
      <c r="R6" s="102">
        <v>1.1985748000000001</v>
      </c>
      <c r="S6" s="102">
        <v>1.3225942259000001</v>
      </c>
      <c r="T6" s="102">
        <v>1.3456291667</v>
      </c>
      <c r="U6" s="102">
        <v>1.2414935799</v>
      </c>
      <c r="V6" s="102">
        <v>1.3356973879</v>
      </c>
      <c r="W6" s="102">
        <v>1.279530633</v>
      </c>
      <c r="X6" s="102">
        <v>1.3195820317</v>
      </c>
      <c r="Y6" s="102">
        <v>1.2575020002999999</v>
      </c>
      <c r="Z6" s="102">
        <v>1.2817268389000001</v>
      </c>
      <c r="AA6" s="102">
        <v>1.1552677745</v>
      </c>
      <c r="AB6" s="102">
        <v>1.3114176201000001</v>
      </c>
      <c r="AC6" s="102">
        <v>1.2720223548</v>
      </c>
      <c r="AD6" s="102">
        <v>1.2724862337</v>
      </c>
      <c r="AE6" s="102">
        <v>1.3718939024000001</v>
      </c>
      <c r="AF6" s="102">
        <v>1.3527365997</v>
      </c>
      <c r="AG6" s="102">
        <v>1.4020428706000001</v>
      </c>
      <c r="AH6" s="102">
        <v>1.3352637096</v>
      </c>
      <c r="AI6" s="102">
        <v>1.3201125667</v>
      </c>
      <c r="AJ6" s="102">
        <v>1.3638783871</v>
      </c>
      <c r="AK6" s="102">
        <v>1.3257577336999999</v>
      </c>
      <c r="AL6" s="102">
        <v>1.2772078057</v>
      </c>
      <c r="AM6" s="102">
        <v>1.1358320003</v>
      </c>
      <c r="AN6" s="102">
        <v>1.2036508571</v>
      </c>
      <c r="AO6" s="102">
        <v>1.1767232264</v>
      </c>
      <c r="AP6" s="102">
        <v>1.2354023332999999</v>
      </c>
      <c r="AQ6" s="102">
        <v>1.1778054187</v>
      </c>
      <c r="AR6" s="102">
        <v>1.2079585337000001</v>
      </c>
      <c r="AS6" s="102">
        <v>1.2227365808999999</v>
      </c>
      <c r="AT6" s="102">
        <v>1.209002452</v>
      </c>
      <c r="AU6" s="102">
        <v>1.2146388996999999</v>
      </c>
      <c r="AV6" s="102">
        <v>1.2573219038000001</v>
      </c>
      <c r="AW6" s="102">
        <v>1.1871212003</v>
      </c>
      <c r="AX6" s="102">
        <v>1.2580297415999999</v>
      </c>
      <c r="AY6" s="102">
        <v>1.0611157748</v>
      </c>
      <c r="AZ6" s="890">
        <v>1.1485690359</v>
      </c>
      <c r="BA6" s="890">
        <v>1.245442033</v>
      </c>
      <c r="BB6" s="890">
        <v>1.2546514003</v>
      </c>
      <c r="BC6" s="890">
        <v>1.3019631293</v>
      </c>
      <c r="BD6" s="890">
        <v>1.3586631</v>
      </c>
      <c r="BE6" s="890">
        <v>1.2864585852999999</v>
      </c>
      <c r="BF6" s="890">
        <v>1.3340574598999999</v>
      </c>
      <c r="BG6" s="559">
        <v>1.3138540000000001</v>
      </c>
      <c r="BH6" s="559">
        <v>1.3461080000000001</v>
      </c>
      <c r="BI6" s="559">
        <v>1.326449</v>
      </c>
      <c r="BJ6" s="559">
        <v>1.3455619999999999</v>
      </c>
      <c r="BK6" s="559">
        <v>1.2875019999999999</v>
      </c>
      <c r="BL6" s="559">
        <v>1.3308150000000001</v>
      </c>
      <c r="BM6" s="559">
        <v>1.3461860000000001</v>
      </c>
      <c r="BN6" s="559">
        <v>1.3766750000000001</v>
      </c>
      <c r="BO6" s="559">
        <v>1.417055</v>
      </c>
      <c r="BP6" s="559">
        <v>1.4432769999999999</v>
      </c>
      <c r="BQ6" s="559">
        <v>1.4352309999999999</v>
      </c>
      <c r="BR6" s="559">
        <v>1.4419299999999999</v>
      </c>
      <c r="BS6" s="559">
        <v>1.405697</v>
      </c>
      <c r="BT6" s="559">
        <v>1.433738</v>
      </c>
      <c r="BU6" s="559">
        <v>1.400596</v>
      </c>
      <c r="BV6" s="559">
        <v>1.411036</v>
      </c>
    </row>
    <row r="7" spans="1:74" ht="11.1" customHeight="1" x14ac:dyDescent="0.2">
      <c r="A7" s="269" t="s">
        <v>468</v>
      </c>
      <c r="B7" s="545" t="s">
        <v>1093</v>
      </c>
      <c r="C7" s="341">
        <v>1.0384089999999999</v>
      </c>
      <c r="D7" s="341">
        <v>1.010856</v>
      </c>
      <c r="E7" s="341">
        <v>1.0187360000000001</v>
      </c>
      <c r="F7" s="341">
        <v>0.96519999999999995</v>
      </c>
      <c r="G7" s="341">
        <v>1.0082469999999999</v>
      </c>
      <c r="H7" s="341">
        <v>1.042924</v>
      </c>
      <c r="I7" s="341">
        <v>1.0160750000000001</v>
      </c>
      <c r="J7" s="341">
        <v>0.98452300000000004</v>
      </c>
      <c r="K7" s="341">
        <v>0.90238600000000002</v>
      </c>
      <c r="L7" s="341">
        <v>1.0142089999999999</v>
      </c>
      <c r="M7" s="341">
        <v>1.052651</v>
      </c>
      <c r="N7" s="341">
        <v>0.96922399999999997</v>
      </c>
      <c r="O7" s="341">
        <v>1.0020690000000001</v>
      </c>
      <c r="P7" s="341">
        <v>0.99927299999999997</v>
      </c>
      <c r="Q7" s="341">
        <v>0.98716800000000005</v>
      </c>
      <c r="R7" s="341">
        <v>0.97206700000000001</v>
      </c>
      <c r="S7" s="341">
        <v>0.99418700000000004</v>
      </c>
      <c r="T7" s="341">
        <v>1.0363119999999999</v>
      </c>
      <c r="U7" s="341">
        <v>1.0327040000000001</v>
      </c>
      <c r="V7" s="341">
        <v>1.0042709999999999</v>
      </c>
      <c r="W7" s="341">
        <v>1.003455</v>
      </c>
      <c r="X7" s="341">
        <v>1.0276730000000001</v>
      </c>
      <c r="Y7" s="341">
        <v>1.0534300000000001</v>
      </c>
      <c r="Z7" s="341">
        <v>1.0815969999999999</v>
      </c>
      <c r="AA7" s="341">
        <v>0.99494000000000005</v>
      </c>
      <c r="AB7" s="341">
        <v>1.074103</v>
      </c>
      <c r="AC7" s="341">
        <v>1.0686929999999999</v>
      </c>
      <c r="AD7" s="341">
        <v>0.98221000000000003</v>
      </c>
      <c r="AE7" s="341">
        <v>1.025274</v>
      </c>
      <c r="AF7" s="341">
        <v>1.043453</v>
      </c>
      <c r="AG7" s="341">
        <v>1.0906309999999999</v>
      </c>
      <c r="AH7" s="341">
        <v>1.080837</v>
      </c>
      <c r="AI7" s="341">
        <v>1.0406550000000001</v>
      </c>
      <c r="AJ7" s="341">
        <v>1.049636</v>
      </c>
      <c r="AK7" s="341">
        <v>1.112771</v>
      </c>
      <c r="AL7" s="341">
        <v>1.102722</v>
      </c>
      <c r="AM7" s="341">
        <v>1.083731</v>
      </c>
      <c r="AN7" s="341">
        <v>1.084055</v>
      </c>
      <c r="AO7" s="341">
        <v>1.054281</v>
      </c>
      <c r="AP7" s="341">
        <v>1.0216229999999999</v>
      </c>
      <c r="AQ7" s="341">
        <v>1.0354099999999999</v>
      </c>
      <c r="AR7" s="341">
        <v>1.0772470000000001</v>
      </c>
      <c r="AS7" s="341">
        <v>1.079399</v>
      </c>
      <c r="AT7" s="341">
        <v>1.080438</v>
      </c>
      <c r="AU7" s="341">
        <v>1.0501819999999999</v>
      </c>
      <c r="AV7" s="341">
        <v>1.1003750000000001</v>
      </c>
      <c r="AW7" s="341">
        <v>1.1174120000000001</v>
      </c>
      <c r="AX7" s="341">
        <v>1.1269149999999999</v>
      </c>
      <c r="AY7" s="341">
        <v>1.088327</v>
      </c>
      <c r="AZ7" s="871">
        <v>1.121394</v>
      </c>
      <c r="BA7" s="871">
        <v>1.1023780000000001</v>
      </c>
      <c r="BB7" s="871">
        <v>1.030829</v>
      </c>
      <c r="BC7" s="871">
        <v>1.103864</v>
      </c>
      <c r="BD7" s="871">
        <v>1.117005</v>
      </c>
      <c r="BE7" s="871">
        <v>1.0942258064999999</v>
      </c>
      <c r="BF7" s="871">
        <v>1.1079472258</v>
      </c>
      <c r="BG7" s="352">
        <v>1.0747279999999999</v>
      </c>
      <c r="BH7" s="352">
        <v>1.0875300000000001</v>
      </c>
      <c r="BI7" s="352">
        <v>1.1299060000000001</v>
      </c>
      <c r="BJ7" s="352">
        <v>1.128347</v>
      </c>
      <c r="BK7" s="352">
        <v>1.1353759999999999</v>
      </c>
      <c r="BL7" s="352">
        <v>1.0847599999999999</v>
      </c>
      <c r="BM7" s="352">
        <v>1.0939410000000001</v>
      </c>
      <c r="BN7" s="352">
        <v>1.0791949999999999</v>
      </c>
      <c r="BO7" s="352">
        <v>1.0991089999999999</v>
      </c>
      <c r="BP7" s="352">
        <v>1.124595</v>
      </c>
      <c r="BQ7" s="352">
        <v>1.1262829999999999</v>
      </c>
      <c r="BR7" s="352">
        <v>1.1363270000000001</v>
      </c>
      <c r="BS7" s="352">
        <v>1.1084309999999999</v>
      </c>
      <c r="BT7" s="352">
        <v>1.1268819999999999</v>
      </c>
      <c r="BU7" s="352">
        <v>1.161119</v>
      </c>
      <c r="BV7" s="352">
        <v>1.1536439999999999</v>
      </c>
    </row>
    <row r="8" spans="1:74" ht="11.1" customHeight="1" x14ac:dyDescent="0.2">
      <c r="A8" s="269" t="s">
        <v>1463</v>
      </c>
      <c r="B8" s="545" t="s">
        <v>1490</v>
      </c>
      <c r="C8" s="341">
        <v>9.2155741999999999E-2</v>
      </c>
      <c r="D8" s="341">
        <v>9.667125E-2</v>
      </c>
      <c r="E8" s="341">
        <v>0.101962355</v>
      </c>
      <c r="F8" s="341">
        <v>0.100589233</v>
      </c>
      <c r="G8" s="341">
        <v>0.104568194</v>
      </c>
      <c r="H8" s="341">
        <v>0.108848167</v>
      </c>
      <c r="I8" s="341">
        <v>0.11258093499999999</v>
      </c>
      <c r="J8" s="341">
        <v>0.11350803199999999</v>
      </c>
      <c r="K8" s="341">
        <v>0.111674067</v>
      </c>
      <c r="L8" s="341">
        <v>0.111738903</v>
      </c>
      <c r="M8" s="341">
        <v>0.1127843</v>
      </c>
      <c r="N8" s="341">
        <v>0.102068355</v>
      </c>
      <c r="O8" s="341">
        <v>0.105642032</v>
      </c>
      <c r="P8" s="341">
        <v>0.101452929</v>
      </c>
      <c r="Q8" s="341">
        <v>0.106961742</v>
      </c>
      <c r="R8" s="341">
        <v>0.1058577</v>
      </c>
      <c r="S8" s="341">
        <v>0.118871871</v>
      </c>
      <c r="T8" s="341">
        <v>0.119592667</v>
      </c>
      <c r="U8" s="341">
        <v>0.116867129</v>
      </c>
      <c r="V8" s="341">
        <v>0.11124835499999999</v>
      </c>
      <c r="W8" s="341">
        <v>0.114594767</v>
      </c>
      <c r="X8" s="341">
        <v>0.11272887099999999</v>
      </c>
      <c r="Y8" s="341">
        <v>0.1076884</v>
      </c>
      <c r="Z8" s="341">
        <v>0.106001839</v>
      </c>
      <c r="AA8" s="341">
        <v>9.7607226000000005E-2</v>
      </c>
      <c r="AB8" s="341">
        <v>0.10300203400000001</v>
      </c>
      <c r="AC8" s="341">
        <v>0.104247774</v>
      </c>
      <c r="AD8" s="341">
        <v>0.1059184</v>
      </c>
      <c r="AE8" s="341">
        <v>0.109887806</v>
      </c>
      <c r="AF8" s="341">
        <v>0.1123376</v>
      </c>
      <c r="AG8" s="341">
        <v>0.112176452</v>
      </c>
      <c r="AH8" s="341">
        <v>0.112308806</v>
      </c>
      <c r="AI8" s="341">
        <v>0.112026167</v>
      </c>
      <c r="AJ8" s="341">
        <v>0.11127074200000001</v>
      </c>
      <c r="AK8" s="341">
        <v>0.1148798</v>
      </c>
      <c r="AL8" s="341">
        <v>0.109066</v>
      </c>
      <c r="AM8" s="341">
        <v>6.0061999999999997E-2</v>
      </c>
      <c r="AN8" s="341">
        <v>6.9138678999999995E-2</v>
      </c>
      <c r="AO8" s="341">
        <v>7.5981967999999997E-2</v>
      </c>
      <c r="AP8" s="341">
        <v>8.2620700000000005E-2</v>
      </c>
      <c r="AQ8" s="341">
        <v>7.6898516E-2</v>
      </c>
      <c r="AR8" s="341">
        <v>7.8361467000000004E-2</v>
      </c>
      <c r="AS8" s="341">
        <v>8.0391096999999995E-2</v>
      </c>
      <c r="AT8" s="341">
        <v>8.3301097000000004E-2</v>
      </c>
      <c r="AU8" s="341">
        <v>8.2266533000000003E-2</v>
      </c>
      <c r="AV8" s="341">
        <v>7.6480871000000006E-2</v>
      </c>
      <c r="AW8" s="341">
        <v>6.9489866999999997E-2</v>
      </c>
      <c r="AX8" s="341">
        <v>6.5229870999999995E-2</v>
      </c>
      <c r="AY8" s="341">
        <v>6.9573323000000006E-2</v>
      </c>
      <c r="AZ8" s="871">
        <v>8.3627178999999996E-2</v>
      </c>
      <c r="BA8" s="871">
        <v>8.7934580999999998E-2</v>
      </c>
      <c r="BB8" s="871">
        <v>9.5378099999999993E-2</v>
      </c>
      <c r="BC8" s="871">
        <v>9.9409709999999998E-2</v>
      </c>
      <c r="BD8" s="871">
        <v>0.11100699999999999</v>
      </c>
      <c r="BE8" s="871">
        <v>0.1109549</v>
      </c>
      <c r="BF8" s="871">
        <v>0.1118194</v>
      </c>
      <c r="BG8" s="352">
        <v>0.1116694</v>
      </c>
      <c r="BH8" s="352">
        <v>0.11218400000000001</v>
      </c>
      <c r="BI8" s="352">
        <v>0.11152479999999999</v>
      </c>
      <c r="BJ8" s="352">
        <v>0.1120374</v>
      </c>
      <c r="BK8" s="352">
        <v>9.5395300000000002E-2</v>
      </c>
      <c r="BL8" s="352">
        <v>9.6082699999999993E-2</v>
      </c>
      <c r="BM8" s="352">
        <v>0.1005851</v>
      </c>
      <c r="BN8" s="352">
        <v>0.10474749999999999</v>
      </c>
      <c r="BO8" s="352">
        <v>0.10874689999999999</v>
      </c>
      <c r="BP8" s="352">
        <v>0.112494</v>
      </c>
      <c r="BQ8" s="352">
        <v>0.1155349</v>
      </c>
      <c r="BR8" s="352">
        <v>0.1163862</v>
      </c>
      <c r="BS8" s="352">
        <v>0.11406139999999999</v>
      </c>
      <c r="BT8" s="352">
        <v>0.1139713</v>
      </c>
      <c r="BU8" s="352">
        <v>0.1122021</v>
      </c>
      <c r="BV8" s="352">
        <v>0.1113946</v>
      </c>
    </row>
    <row r="9" spans="1:74" ht="11.1" customHeight="1" x14ac:dyDescent="0.2">
      <c r="A9" s="269" t="s">
        <v>1464</v>
      </c>
      <c r="B9" s="545" t="s">
        <v>1491</v>
      </c>
      <c r="C9" s="341">
        <v>8.4916676999999996E-2</v>
      </c>
      <c r="D9" s="341">
        <v>8.2126249999999998E-2</v>
      </c>
      <c r="E9" s="341">
        <v>8.3742418999999998E-2</v>
      </c>
      <c r="F9" s="341">
        <v>9.4567833000000004E-2</v>
      </c>
      <c r="G9" s="341">
        <v>9.7044838999999994E-2</v>
      </c>
      <c r="H9" s="341">
        <v>9.8267999999999994E-2</v>
      </c>
      <c r="I9" s="341">
        <v>9.9541581000000004E-2</v>
      </c>
      <c r="J9" s="341">
        <v>9.1342452000000005E-2</v>
      </c>
      <c r="K9" s="341">
        <v>0.109644333</v>
      </c>
      <c r="L9" s="341">
        <v>9.9336967999999998E-2</v>
      </c>
      <c r="M9" s="341">
        <v>0.11550390000000001</v>
      </c>
      <c r="N9" s="341">
        <v>0.11674371</v>
      </c>
      <c r="O9" s="341">
        <v>0.12900177400000001</v>
      </c>
      <c r="P9" s="341">
        <v>0.134272536</v>
      </c>
      <c r="Q9" s="341">
        <v>0.152178323</v>
      </c>
      <c r="R9" s="341">
        <v>0.160675333</v>
      </c>
      <c r="S9" s="341">
        <v>0.172744065</v>
      </c>
      <c r="T9" s="341">
        <v>0.18294813300000001</v>
      </c>
      <c r="U9" s="341">
        <v>0.16405616100000001</v>
      </c>
      <c r="V9" s="341">
        <v>0.18494348399999999</v>
      </c>
      <c r="W9" s="341">
        <v>0.19872193299999999</v>
      </c>
      <c r="X9" s="341">
        <v>0.164331903</v>
      </c>
      <c r="Y9" s="341">
        <v>0.179585467</v>
      </c>
      <c r="Z9" s="341">
        <v>0.20944274199999999</v>
      </c>
      <c r="AA9" s="341">
        <v>0.184093645</v>
      </c>
      <c r="AB9" s="341">
        <v>0.19393962100000001</v>
      </c>
      <c r="AC9" s="341">
        <v>0.183474419</v>
      </c>
      <c r="AD9" s="341">
        <v>0.20739969999999999</v>
      </c>
      <c r="AE9" s="341">
        <v>0.176391516</v>
      </c>
      <c r="AF9" s="341">
        <v>0.2340044</v>
      </c>
      <c r="AG9" s="341">
        <v>0.22049090299999999</v>
      </c>
      <c r="AH9" s="341">
        <v>0.21445545199999999</v>
      </c>
      <c r="AI9" s="341">
        <v>0.21283833299999999</v>
      </c>
      <c r="AJ9" s="341">
        <v>0.218395387</v>
      </c>
      <c r="AK9" s="341">
        <v>0.22657396699999999</v>
      </c>
      <c r="AL9" s="341">
        <v>0.22223767699999999</v>
      </c>
      <c r="AM9" s="341">
        <v>0.16738612899999999</v>
      </c>
      <c r="AN9" s="341">
        <v>0.15771471400000001</v>
      </c>
      <c r="AO9" s="341">
        <v>0.17460387099999999</v>
      </c>
      <c r="AP9" s="341">
        <v>0.16939943299999999</v>
      </c>
      <c r="AQ9" s="341">
        <v>0.20105100000000001</v>
      </c>
      <c r="AR9" s="341">
        <v>0.208067267</v>
      </c>
      <c r="AS9" s="341">
        <v>0.20077445199999999</v>
      </c>
      <c r="AT9" s="341">
        <v>0.18289638699999999</v>
      </c>
      <c r="AU9" s="341">
        <v>0.215474467</v>
      </c>
      <c r="AV9" s="341">
        <v>0.20708074200000001</v>
      </c>
      <c r="AW9" s="341">
        <v>0.2019676</v>
      </c>
      <c r="AX9" s="341">
        <v>0.19601380600000001</v>
      </c>
      <c r="AY9" s="341">
        <v>0.15102964499999999</v>
      </c>
      <c r="AZ9" s="871">
        <v>0.16796460699999999</v>
      </c>
      <c r="BA9" s="871">
        <v>0.20688674200000001</v>
      </c>
      <c r="BB9" s="871">
        <v>0.22678246699999999</v>
      </c>
      <c r="BC9" s="871">
        <v>0.244752097</v>
      </c>
      <c r="BD9" s="871">
        <v>0.258216</v>
      </c>
      <c r="BE9" s="871">
        <v>0.2557063</v>
      </c>
      <c r="BF9" s="871">
        <v>0.2470145</v>
      </c>
      <c r="BG9" s="352">
        <v>0.25967659999999998</v>
      </c>
      <c r="BH9" s="352">
        <v>0.26232640000000002</v>
      </c>
      <c r="BI9" s="352">
        <v>0.27484209999999998</v>
      </c>
      <c r="BJ9" s="352">
        <v>0.28484310000000002</v>
      </c>
      <c r="BK9" s="352">
        <v>0.27471879999999999</v>
      </c>
      <c r="BL9" s="352">
        <v>0.28007759999999998</v>
      </c>
      <c r="BM9" s="352">
        <v>0.28527439999999998</v>
      </c>
      <c r="BN9" s="352">
        <v>0.2911762</v>
      </c>
      <c r="BO9" s="352">
        <v>0.29471649999999999</v>
      </c>
      <c r="BP9" s="352">
        <v>0.30201040000000001</v>
      </c>
      <c r="BQ9" s="352">
        <v>0.29856349999999998</v>
      </c>
      <c r="BR9" s="352">
        <v>0.29422759999999998</v>
      </c>
      <c r="BS9" s="352">
        <v>0.29705809999999999</v>
      </c>
      <c r="BT9" s="352">
        <v>0.29228900000000002</v>
      </c>
      <c r="BU9" s="352">
        <v>0.29981770000000002</v>
      </c>
      <c r="BV9" s="352">
        <v>0.30622769999999999</v>
      </c>
    </row>
    <row r="10" spans="1:74" ht="11.1" customHeight="1" x14ac:dyDescent="0.2">
      <c r="A10" s="269" t="s">
        <v>1465</v>
      </c>
      <c r="B10" s="597" t="s">
        <v>1492</v>
      </c>
      <c r="C10" s="341">
        <v>9.9298059999999994E-3</v>
      </c>
      <c r="D10" s="341">
        <v>1.0926178999999999E-2</v>
      </c>
      <c r="E10" s="341">
        <v>8.9895159999999995E-3</v>
      </c>
      <c r="F10" s="341">
        <v>1.0892433E-2</v>
      </c>
      <c r="G10" s="341">
        <v>1.0819194000000001E-2</v>
      </c>
      <c r="H10" s="341">
        <v>1.2175167000000001E-2</v>
      </c>
      <c r="I10" s="341">
        <v>1.4111742E-2</v>
      </c>
      <c r="J10" s="341">
        <v>1.4418484000000001E-2</v>
      </c>
      <c r="K10" s="341">
        <v>1.4921833000000001E-2</v>
      </c>
      <c r="L10" s="341">
        <v>1.5434129E-2</v>
      </c>
      <c r="M10" s="341">
        <v>1.6790300000000001E-2</v>
      </c>
      <c r="N10" s="341">
        <v>1.9586870999999999E-2</v>
      </c>
      <c r="O10" s="341">
        <v>1.8684580999999999E-2</v>
      </c>
      <c r="P10" s="341">
        <v>1.9252499999999999E-2</v>
      </c>
      <c r="Q10" s="341">
        <v>1.9176967999999999E-2</v>
      </c>
      <c r="R10" s="341">
        <v>1.5828167000000001E-2</v>
      </c>
      <c r="S10" s="341">
        <v>1.9089806000000001E-2</v>
      </c>
      <c r="T10" s="341">
        <v>2.0129600000000001E-2</v>
      </c>
      <c r="U10" s="341">
        <v>1.5489548000000001E-2</v>
      </c>
      <c r="V10" s="341">
        <v>1.6807065E-2</v>
      </c>
      <c r="W10" s="341">
        <v>2.0111332999999999E-2</v>
      </c>
      <c r="X10" s="341">
        <v>2.331629E-2</v>
      </c>
      <c r="Y10" s="341">
        <v>1.99639E-2</v>
      </c>
      <c r="Z10" s="341">
        <v>2.4153773999999999E-2</v>
      </c>
      <c r="AA10" s="341">
        <v>2.0103097E-2</v>
      </c>
      <c r="AB10" s="341">
        <v>2.1371240999999999E-2</v>
      </c>
      <c r="AC10" s="341">
        <v>2.2331065000000001E-2</v>
      </c>
      <c r="AD10" s="341">
        <v>2.1705267E-2</v>
      </c>
      <c r="AE10" s="341">
        <v>1.6505161000000001E-2</v>
      </c>
      <c r="AF10" s="341">
        <v>2.1713933000000001E-2</v>
      </c>
      <c r="AG10" s="341">
        <v>1.8710935000000001E-2</v>
      </c>
      <c r="AH10" s="341">
        <v>2.2581128999999998E-2</v>
      </c>
      <c r="AI10" s="341">
        <v>2.9144799999999998E-2</v>
      </c>
      <c r="AJ10" s="341">
        <v>2.3919870999999999E-2</v>
      </c>
      <c r="AK10" s="341">
        <v>2.8517000000000001E-2</v>
      </c>
      <c r="AL10" s="341">
        <v>2.5538419E-2</v>
      </c>
      <c r="AM10" s="341">
        <v>3.3305710000000002E-2</v>
      </c>
      <c r="AN10" s="341">
        <v>4.4202606999999998E-2</v>
      </c>
      <c r="AO10" s="341">
        <v>3.2685839000000001E-2</v>
      </c>
      <c r="AP10" s="341">
        <v>2.9247566999999999E-2</v>
      </c>
      <c r="AQ10" s="341">
        <v>3.5718935E-2</v>
      </c>
      <c r="AR10" s="341">
        <v>3.8074533000000001E-2</v>
      </c>
      <c r="AS10" s="341">
        <v>4.1600419E-2</v>
      </c>
      <c r="AT10" s="341">
        <v>2.3878838999999999E-2</v>
      </c>
      <c r="AU10" s="341">
        <v>4.4717433000000001E-2</v>
      </c>
      <c r="AV10" s="341">
        <v>4.8328193999999998E-2</v>
      </c>
      <c r="AW10" s="341">
        <v>6.00295E-2</v>
      </c>
      <c r="AX10" s="341">
        <v>5.3763484E-2</v>
      </c>
      <c r="AY10" s="341">
        <v>3.3180710000000002E-2</v>
      </c>
      <c r="AZ10" s="871">
        <v>3.5380607000000001E-2</v>
      </c>
      <c r="BA10" s="871">
        <v>3.6328580999999999E-2</v>
      </c>
      <c r="BB10" s="871">
        <v>3.6340200000000003E-2</v>
      </c>
      <c r="BC10" s="871">
        <v>3.7562032000000002E-2</v>
      </c>
      <c r="BD10" s="871">
        <v>3.9294999999999997E-2</v>
      </c>
      <c r="BE10" s="871">
        <v>4.0904299999999998E-2</v>
      </c>
      <c r="BF10" s="871">
        <v>4.11218E-2</v>
      </c>
      <c r="BG10" s="352">
        <v>4.7371700000000003E-2</v>
      </c>
      <c r="BH10" s="352">
        <v>4.7991300000000001E-2</v>
      </c>
      <c r="BI10" s="352">
        <v>5.0273600000000002E-2</v>
      </c>
      <c r="BJ10" s="352">
        <v>5.0663E-2</v>
      </c>
      <c r="BK10" s="352">
        <v>4.9152300000000003E-2</v>
      </c>
      <c r="BL10" s="352">
        <v>5.03346E-2</v>
      </c>
      <c r="BM10" s="352">
        <v>4.9617500000000002E-2</v>
      </c>
      <c r="BN10" s="352">
        <v>5.0212E-2</v>
      </c>
      <c r="BO10" s="352">
        <v>5.0611499999999997E-2</v>
      </c>
      <c r="BP10" s="352">
        <v>5.1765499999999999E-2</v>
      </c>
      <c r="BQ10" s="352">
        <v>5.31405E-2</v>
      </c>
      <c r="BR10" s="352">
        <v>5.3070899999999997E-2</v>
      </c>
      <c r="BS10" s="352">
        <v>5.5749300000000002E-2</v>
      </c>
      <c r="BT10" s="352">
        <v>5.5297199999999998E-2</v>
      </c>
      <c r="BU10" s="352">
        <v>5.7047899999999999E-2</v>
      </c>
      <c r="BV10" s="352">
        <v>5.7088699999999999E-2</v>
      </c>
    </row>
    <row r="11" spans="1:74" ht="11.1" customHeight="1" x14ac:dyDescent="0.2">
      <c r="A11" s="269" t="s">
        <v>1466</v>
      </c>
      <c r="B11" s="597" t="s">
        <v>1493</v>
      </c>
      <c r="C11" s="341">
        <v>-7.4539999999999995E-2</v>
      </c>
      <c r="D11" s="341">
        <v>-0.122138</v>
      </c>
      <c r="E11" s="341">
        <v>-8.6888000000000007E-2</v>
      </c>
      <c r="F11" s="341">
        <v>-0.154278</v>
      </c>
      <c r="G11" s="341">
        <v>-9.8851999999999995E-2</v>
      </c>
      <c r="H11" s="341">
        <v>-7.8678999999999999E-2</v>
      </c>
      <c r="I11" s="341">
        <v>-8.4362999999999994E-2</v>
      </c>
      <c r="J11" s="341">
        <v>-4.7389000000000001E-2</v>
      </c>
      <c r="K11" s="341">
        <v>-7.1462999999999999E-2</v>
      </c>
      <c r="L11" s="341">
        <v>-5.9457000000000003E-2</v>
      </c>
      <c r="M11" s="341">
        <v>-4.7122999999999998E-2</v>
      </c>
      <c r="N11" s="341">
        <v>-5.3814000000000001E-2</v>
      </c>
      <c r="O11" s="341">
        <v>-8.9997999999999995E-2</v>
      </c>
      <c r="P11" s="341">
        <v>-9.1118000000000005E-2</v>
      </c>
      <c r="Q11" s="341">
        <v>-9.0860999999999997E-2</v>
      </c>
      <c r="R11" s="341">
        <v>-9.5094999999999999E-2</v>
      </c>
      <c r="S11" s="341">
        <v>-8.6313000000000001E-2</v>
      </c>
      <c r="T11" s="341">
        <v>-8.8516999999999998E-2</v>
      </c>
      <c r="U11" s="341">
        <v>-8.6384000000000002E-2</v>
      </c>
      <c r="V11" s="341">
        <v>-6.9235000000000005E-2</v>
      </c>
      <c r="W11" s="341">
        <v>-8.3289000000000002E-2</v>
      </c>
      <c r="X11" s="341">
        <v>-8.9595999999999995E-2</v>
      </c>
      <c r="Y11" s="341">
        <v>-9.1550000000000006E-2</v>
      </c>
      <c r="Z11" s="341">
        <v>-0.119571</v>
      </c>
      <c r="AA11" s="341">
        <v>-0.114954</v>
      </c>
      <c r="AB11" s="341">
        <v>-0.11287800000000001</v>
      </c>
      <c r="AC11" s="341">
        <v>-0.128584</v>
      </c>
      <c r="AD11" s="341">
        <v>-0.148946</v>
      </c>
      <c r="AE11" s="341">
        <v>-0.129081</v>
      </c>
      <c r="AF11" s="341">
        <v>-0.10645399999999999</v>
      </c>
      <c r="AG11" s="341">
        <v>-9.8933999999999994E-2</v>
      </c>
      <c r="AH11" s="341">
        <v>-0.117546</v>
      </c>
      <c r="AI11" s="341">
        <v>-0.13017400000000001</v>
      </c>
      <c r="AJ11" s="341">
        <v>-0.12552199999999999</v>
      </c>
      <c r="AK11" s="341">
        <v>-0.15163499999999999</v>
      </c>
      <c r="AL11" s="341">
        <v>-0.15096300000000001</v>
      </c>
      <c r="AM11" s="341">
        <v>-0.15239</v>
      </c>
      <c r="AN11" s="341">
        <v>-0.118307</v>
      </c>
      <c r="AO11" s="341">
        <v>-0.15066499999999999</v>
      </c>
      <c r="AP11" s="341">
        <v>-0.136994</v>
      </c>
      <c r="AQ11" s="341">
        <v>-0.14225399999999999</v>
      </c>
      <c r="AR11" s="341">
        <v>-0.13811699999999999</v>
      </c>
      <c r="AS11" s="341">
        <v>-0.12651599999999999</v>
      </c>
      <c r="AT11" s="341">
        <v>-0.14529400000000001</v>
      </c>
      <c r="AU11" s="341">
        <v>-0.118062</v>
      </c>
      <c r="AV11" s="341">
        <v>-0.14239599999999999</v>
      </c>
      <c r="AW11" s="341">
        <v>-0.16803399999999999</v>
      </c>
      <c r="AX11" s="341">
        <v>-0.169545</v>
      </c>
      <c r="AY11" s="341">
        <v>-0.163081</v>
      </c>
      <c r="AZ11" s="871">
        <v>-0.17880599999999999</v>
      </c>
      <c r="BA11" s="871">
        <v>-0.16755100000000001</v>
      </c>
      <c r="BB11" s="871">
        <v>-0.136654</v>
      </c>
      <c r="BC11" s="871">
        <v>-0.14616100000000001</v>
      </c>
      <c r="BD11" s="871">
        <v>-0.16412099999999999</v>
      </c>
      <c r="BE11" s="871">
        <v>-0.14648387097000001</v>
      </c>
      <c r="BF11" s="871">
        <v>-0.14029032257999999</v>
      </c>
      <c r="BG11" s="352">
        <v>-0.14949270000000001</v>
      </c>
      <c r="BH11" s="352">
        <v>-0.1494625</v>
      </c>
      <c r="BI11" s="352">
        <v>-0.17327310000000001</v>
      </c>
      <c r="BJ11" s="352">
        <v>-0.16723750000000001</v>
      </c>
      <c r="BK11" s="352">
        <v>-0.17844950000000001</v>
      </c>
      <c r="BL11" s="352">
        <v>-0.16507179999999999</v>
      </c>
      <c r="BM11" s="352">
        <v>-0.18012</v>
      </c>
      <c r="BN11" s="352">
        <v>-0.17524999999999999</v>
      </c>
      <c r="BO11" s="352">
        <v>-0.17222000000000001</v>
      </c>
      <c r="BP11" s="352">
        <v>-0.16922300000000001</v>
      </c>
      <c r="BQ11" s="352">
        <v>-0.15924079999999999</v>
      </c>
      <c r="BR11" s="352">
        <v>-0.1807</v>
      </c>
      <c r="BS11" s="352">
        <v>-0.18198929999999999</v>
      </c>
      <c r="BT11" s="352">
        <v>-0.17750369999999999</v>
      </c>
      <c r="BU11" s="352">
        <v>-0.1940093</v>
      </c>
      <c r="BV11" s="352">
        <v>-0.1828651</v>
      </c>
    </row>
    <row r="12" spans="1:74" ht="11.1" customHeight="1" x14ac:dyDescent="0.2">
      <c r="A12" s="269" t="s">
        <v>1467</v>
      </c>
      <c r="B12" s="597" t="s">
        <v>1494</v>
      </c>
      <c r="C12" s="341">
        <v>5.777E-3</v>
      </c>
      <c r="D12" s="341">
        <v>-1.01E-4</v>
      </c>
      <c r="E12" s="341">
        <v>1.5002E-2</v>
      </c>
      <c r="F12" s="341">
        <v>1.3179999999999999E-3</v>
      </c>
      <c r="G12" s="341">
        <v>-1.24E-2</v>
      </c>
      <c r="H12" s="341">
        <v>-8.0850000000000002E-3</v>
      </c>
      <c r="I12" s="341">
        <v>-1.0985999999999999E-2</v>
      </c>
      <c r="J12" s="341">
        <v>-1.4848E-2</v>
      </c>
      <c r="K12" s="341">
        <v>-7.8549999999999991E-3</v>
      </c>
      <c r="L12" s="341">
        <v>6.1250000000000002E-3</v>
      </c>
      <c r="M12" s="341">
        <v>2.2738000000000001E-2</v>
      </c>
      <c r="N12" s="341">
        <v>1.2564000000000001E-2</v>
      </c>
      <c r="O12" s="341">
        <v>2.4702999999999999E-2</v>
      </c>
      <c r="P12" s="341">
        <v>2.8646999999999999E-2</v>
      </c>
      <c r="Q12" s="341">
        <v>2.1137E-2</v>
      </c>
      <c r="R12" s="341">
        <v>-4.7039999999999998E-3</v>
      </c>
      <c r="S12" s="341">
        <v>2.3909999999999999E-3</v>
      </c>
      <c r="T12" s="341">
        <v>5.9109999999999996E-3</v>
      </c>
      <c r="U12" s="341">
        <v>1.0809999999999999E-3</v>
      </c>
      <c r="V12" s="341">
        <v>1.4144E-2</v>
      </c>
      <c r="W12" s="341">
        <v>2.9012E-2</v>
      </c>
      <c r="X12" s="341">
        <v>1.8270000000000002E-2</v>
      </c>
      <c r="Y12" s="341">
        <v>2.9253000000000001E-2</v>
      </c>
      <c r="Z12" s="341">
        <v>2.0641E-2</v>
      </c>
      <c r="AA12" s="341">
        <v>3.6958999999999999E-2</v>
      </c>
      <c r="AB12" s="341">
        <v>5.1754000000000001E-2</v>
      </c>
      <c r="AC12" s="341">
        <v>1.3324000000000001E-2</v>
      </c>
      <c r="AD12" s="341">
        <v>3.4186000000000001E-2</v>
      </c>
      <c r="AE12" s="341">
        <v>9.2040000000000004E-3</v>
      </c>
      <c r="AF12" s="341">
        <v>8.0450000000000001E-3</v>
      </c>
      <c r="AG12" s="341">
        <v>-9.1600000000000004E-4</v>
      </c>
      <c r="AH12" s="341">
        <v>-9.8299999999999993E-4</v>
      </c>
      <c r="AI12" s="341">
        <v>4.0429999999999997E-3</v>
      </c>
      <c r="AJ12" s="341">
        <v>1.1913E-2</v>
      </c>
      <c r="AK12" s="341">
        <v>8.1349999999999999E-3</v>
      </c>
      <c r="AL12" s="341">
        <v>2.0655E-2</v>
      </c>
      <c r="AM12" s="341">
        <v>-3.7590000000000002E-3</v>
      </c>
      <c r="AN12" s="341">
        <v>3.9050000000000001E-3</v>
      </c>
      <c r="AO12" s="341">
        <v>1.3999999999999999E-4</v>
      </c>
      <c r="AP12" s="341">
        <v>-4.0289999999999996E-3</v>
      </c>
      <c r="AQ12" s="341">
        <v>-6.6800000000000002E-3</v>
      </c>
      <c r="AR12" s="341">
        <v>-7.9920000000000008E-3</v>
      </c>
      <c r="AS12" s="341">
        <v>-9.8600000000000007E-3</v>
      </c>
      <c r="AT12" s="341">
        <v>-8.1700000000000002E-3</v>
      </c>
      <c r="AU12" s="341">
        <v>-5.829E-3</v>
      </c>
      <c r="AV12" s="341">
        <v>2.8379999999999998E-3</v>
      </c>
      <c r="AW12" s="341">
        <v>2.0950000000000001E-3</v>
      </c>
      <c r="AX12" s="341">
        <v>8.2899999999999998E-4</v>
      </c>
      <c r="AY12" s="341">
        <v>-1.2E-5</v>
      </c>
      <c r="AZ12" s="871">
        <v>-1.7539999999999999E-3</v>
      </c>
      <c r="BA12" s="871">
        <v>-6.2810000000000001E-3</v>
      </c>
      <c r="BB12" s="871">
        <v>-4.6849999999999999E-3</v>
      </c>
      <c r="BC12" s="871">
        <v>-3.1619999999999999E-3</v>
      </c>
      <c r="BD12" s="871">
        <v>-1.7949999999999999E-3</v>
      </c>
      <c r="BE12" s="871">
        <v>-4.3996774193999998E-4</v>
      </c>
      <c r="BF12" s="871">
        <v>-3.993516129E-4</v>
      </c>
      <c r="BG12" s="352">
        <v>1.59056E-3</v>
      </c>
      <c r="BH12" s="352">
        <v>5.3888699999999996E-3</v>
      </c>
      <c r="BI12" s="352">
        <v>6.3040500000000003E-3</v>
      </c>
      <c r="BJ12" s="352">
        <v>7.0360600000000002E-3</v>
      </c>
      <c r="BK12" s="352">
        <v>2.2974499999999999E-3</v>
      </c>
      <c r="BL12" s="352">
        <v>6.3672599999999996E-3</v>
      </c>
      <c r="BM12" s="352">
        <v>5.5294100000000002E-3</v>
      </c>
      <c r="BN12" s="352">
        <v>3.3790199999999999E-3</v>
      </c>
      <c r="BO12" s="352">
        <v>1.7187000000000001E-3</v>
      </c>
      <c r="BP12" s="352">
        <v>6.6830600000000002E-3</v>
      </c>
      <c r="BQ12" s="352">
        <v>5.8553600000000004E-3</v>
      </c>
      <c r="BR12" s="352">
        <v>5.1243699999999996E-3</v>
      </c>
      <c r="BS12" s="352">
        <v>6.49353E-3</v>
      </c>
      <c r="BT12" s="352">
        <v>1.04983E-2</v>
      </c>
      <c r="BU12" s="352">
        <v>1.1365699999999999E-2</v>
      </c>
      <c r="BV12" s="352">
        <v>1.1816399999999999E-2</v>
      </c>
    </row>
    <row r="13" spans="1:74" ht="11.1" customHeight="1" x14ac:dyDescent="0.2">
      <c r="A13" s="269" t="s">
        <v>1468</v>
      </c>
      <c r="B13" s="597" t="s">
        <v>1516</v>
      </c>
      <c r="C13" s="341">
        <v>2.0386999999999999E-2</v>
      </c>
      <c r="D13" s="341">
        <v>1.2821000000000001E-2</v>
      </c>
      <c r="E13" s="341">
        <v>1.7902999999999999E-2</v>
      </c>
      <c r="F13" s="341">
        <v>1.3067E-2</v>
      </c>
      <c r="G13" s="341">
        <v>2.0936E-2</v>
      </c>
      <c r="H13" s="341">
        <v>1.7867000000000001E-2</v>
      </c>
      <c r="I13" s="341">
        <v>1.9129E-2</v>
      </c>
      <c r="J13" s="341">
        <v>1.3580999999999999E-2</v>
      </c>
      <c r="K13" s="341">
        <v>1.0133E-2</v>
      </c>
      <c r="L13" s="341">
        <v>1.4548E-2</v>
      </c>
      <c r="M13" s="341">
        <v>2.3067000000000001E-2</v>
      </c>
      <c r="N13" s="341">
        <v>2.1613E-2</v>
      </c>
      <c r="O13" s="341">
        <v>2.0419E-2</v>
      </c>
      <c r="P13" s="341">
        <v>1.95E-2</v>
      </c>
      <c r="Q13" s="341">
        <v>2.5354999999999999E-2</v>
      </c>
      <c r="R13" s="341">
        <v>1.4E-2</v>
      </c>
      <c r="S13" s="341">
        <v>3.7065000000000001E-2</v>
      </c>
      <c r="T13" s="341">
        <v>2.2700000000000001E-2</v>
      </c>
      <c r="U13" s="341">
        <v>2.5257999999999999E-2</v>
      </c>
      <c r="V13" s="341">
        <v>3.2355000000000002E-2</v>
      </c>
      <c r="W13" s="341">
        <v>1.35E-2</v>
      </c>
      <c r="X13" s="341">
        <v>1.1323E-2</v>
      </c>
      <c r="Y13" s="341">
        <v>2.7099999999999999E-2</v>
      </c>
      <c r="Z13" s="341">
        <v>3.3936000000000001E-2</v>
      </c>
      <c r="AA13" s="341">
        <v>2.7741999999999999E-2</v>
      </c>
      <c r="AB13" s="341">
        <v>3.4551999999999999E-2</v>
      </c>
      <c r="AC13" s="341">
        <v>3.3967999999999998E-2</v>
      </c>
      <c r="AD13" s="341">
        <v>3.4333000000000002E-2</v>
      </c>
      <c r="AE13" s="341">
        <v>3.9E-2</v>
      </c>
      <c r="AF13" s="341">
        <v>4.8633000000000003E-2</v>
      </c>
      <c r="AG13" s="341">
        <v>5.1612999999999999E-2</v>
      </c>
      <c r="AH13" s="341">
        <v>4.3839000000000003E-2</v>
      </c>
      <c r="AI13" s="341">
        <v>3.3833000000000002E-2</v>
      </c>
      <c r="AJ13" s="341">
        <v>2.2613000000000001E-2</v>
      </c>
      <c r="AK13" s="341">
        <v>4.8329999999999996E-3</v>
      </c>
      <c r="AL13" s="341">
        <v>3.1E-2</v>
      </c>
      <c r="AM13" s="341">
        <v>-5.2269999999999999E-3</v>
      </c>
      <c r="AN13" s="341">
        <v>-3.6080000000000001E-3</v>
      </c>
      <c r="AO13" s="341">
        <v>-1.4970000000000001E-2</v>
      </c>
      <c r="AP13" s="341">
        <v>-4.1023999999999998E-2</v>
      </c>
      <c r="AQ13" s="341">
        <v>-2.7567999999999999E-2</v>
      </c>
      <c r="AR13" s="341">
        <v>-4.8089E-2</v>
      </c>
      <c r="AS13" s="341">
        <v>-4.4006000000000003E-2</v>
      </c>
      <c r="AT13" s="341">
        <v>-2.8981E-2</v>
      </c>
      <c r="AU13" s="341">
        <v>-3.9861000000000001E-2</v>
      </c>
      <c r="AV13" s="341">
        <v>-2.8072E-2</v>
      </c>
      <c r="AW13" s="341">
        <v>-4.8522000000000003E-2</v>
      </c>
      <c r="AX13" s="341">
        <v>-2.4135E-2</v>
      </c>
      <c r="AY13" s="341">
        <v>-1.8242999999999999E-2</v>
      </c>
      <c r="AZ13" s="871">
        <v>-4.2321999999999999E-2</v>
      </c>
      <c r="BA13" s="871">
        <v>-2.4732000000000001E-2</v>
      </c>
      <c r="BB13" s="871">
        <v>-3.5944999999999998E-2</v>
      </c>
      <c r="BC13" s="871">
        <v>-6.0165000000000003E-2</v>
      </c>
      <c r="BD13" s="871">
        <v>-4.2927E-2</v>
      </c>
      <c r="BE13" s="871">
        <v>-4.3405435483999999E-2</v>
      </c>
      <c r="BF13" s="871">
        <v>-4.0302987096999997E-2</v>
      </c>
      <c r="BG13" s="352">
        <v>-3.7132600000000002E-2</v>
      </c>
      <c r="BH13" s="352">
        <v>-3.2083500000000001E-2</v>
      </c>
      <c r="BI13" s="352">
        <v>-3.28776E-2</v>
      </c>
      <c r="BJ13" s="352">
        <v>-2.9207500000000001E-2</v>
      </c>
      <c r="BK13" s="352">
        <v>-7.2322999999999997E-3</v>
      </c>
      <c r="BL13" s="352">
        <v>-7.0387499999999999E-3</v>
      </c>
      <c r="BM13" s="352">
        <v>-6.7465399999999997E-3</v>
      </c>
      <c r="BN13" s="352">
        <v>-6.4886800000000001E-3</v>
      </c>
      <c r="BO13" s="352">
        <v>-5.8641199999999996E-3</v>
      </c>
      <c r="BP13" s="352">
        <v>-5.91516E-3</v>
      </c>
      <c r="BQ13" s="352">
        <v>-4.0539E-3</v>
      </c>
      <c r="BR13" s="352">
        <v>-1.65468E-3</v>
      </c>
      <c r="BS13" s="352">
        <v>-1.77049E-3</v>
      </c>
      <c r="BT13" s="352">
        <v>3.0083099999999999E-4</v>
      </c>
      <c r="BU13" s="352">
        <v>-3.2968899999999998E-3</v>
      </c>
      <c r="BV13" s="352">
        <v>-2.1486399999999998E-3</v>
      </c>
    </row>
    <row r="14" spans="1:74" ht="11.1" customHeight="1" x14ac:dyDescent="0.2">
      <c r="A14" s="269" t="s">
        <v>1469</v>
      </c>
      <c r="B14" s="597" t="s">
        <v>1517</v>
      </c>
      <c r="C14" s="341">
        <v>0</v>
      </c>
      <c r="D14" s="341">
        <v>0</v>
      </c>
      <c r="E14" s="341">
        <v>0</v>
      </c>
      <c r="F14" s="341">
        <v>1.6670000000000001E-3</v>
      </c>
      <c r="G14" s="341">
        <v>0</v>
      </c>
      <c r="H14" s="341">
        <v>0</v>
      </c>
      <c r="I14" s="341">
        <v>0</v>
      </c>
      <c r="J14" s="341">
        <v>3.8699999999999997E-4</v>
      </c>
      <c r="K14" s="341">
        <v>0</v>
      </c>
      <c r="L14" s="341">
        <v>0</v>
      </c>
      <c r="M14" s="341">
        <v>0</v>
      </c>
      <c r="N14" s="341">
        <v>1.6770000000000001E-3</v>
      </c>
      <c r="O14" s="341">
        <v>0</v>
      </c>
      <c r="P14" s="341">
        <v>0</v>
      </c>
      <c r="Q14" s="341">
        <v>0</v>
      </c>
      <c r="R14" s="341">
        <v>0</v>
      </c>
      <c r="S14" s="341">
        <v>0</v>
      </c>
      <c r="T14" s="341">
        <v>0</v>
      </c>
      <c r="U14" s="341">
        <v>1.6770000000000001E-3</v>
      </c>
      <c r="V14" s="341">
        <v>0</v>
      </c>
      <c r="W14" s="341">
        <v>0</v>
      </c>
      <c r="X14" s="341">
        <v>0</v>
      </c>
      <c r="Y14" s="341">
        <v>0</v>
      </c>
      <c r="Z14" s="341">
        <v>1.5479999999999999E-3</v>
      </c>
      <c r="AA14" s="341">
        <v>0</v>
      </c>
      <c r="AB14" s="341">
        <v>0</v>
      </c>
      <c r="AC14" s="341">
        <v>0</v>
      </c>
      <c r="AD14" s="341">
        <v>0</v>
      </c>
      <c r="AE14" s="341">
        <v>0</v>
      </c>
      <c r="AF14" s="341">
        <v>0</v>
      </c>
      <c r="AG14" s="341">
        <v>0</v>
      </c>
      <c r="AH14" s="341">
        <v>0</v>
      </c>
      <c r="AI14" s="341">
        <v>0</v>
      </c>
      <c r="AJ14" s="341">
        <v>0</v>
      </c>
      <c r="AK14" s="341">
        <v>0</v>
      </c>
      <c r="AL14" s="341">
        <v>0</v>
      </c>
      <c r="AM14" s="341">
        <v>-9.9999999999999995E-7</v>
      </c>
      <c r="AN14" s="341">
        <v>-1.6230000000000001E-3</v>
      </c>
      <c r="AO14" s="341">
        <v>-3.8000000000000002E-5</v>
      </c>
      <c r="AP14" s="341">
        <v>-9.9999999999999995E-7</v>
      </c>
      <c r="AQ14" s="341">
        <v>-2.0999999999999999E-5</v>
      </c>
      <c r="AR14" s="341">
        <v>-4.0020000000000003E-3</v>
      </c>
      <c r="AS14" s="341">
        <v>0</v>
      </c>
      <c r="AT14" s="341">
        <v>-1.6919999999999999E-3</v>
      </c>
      <c r="AU14" s="341">
        <v>-1.9999999999999999E-6</v>
      </c>
      <c r="AV14" s="341">
        <v>0</v>
      </c>
      <c r="AW14" s="341">
        <v>-3.2290000000000001E-3</v>
      </c>
      <c r="AX14" s="341">
        <v>-2.428E-3</v>
      </c>
      <c r="AY14" s="341">
        <v>0</v>
      </c>
      <c r="AZ14" s="871">
        <v>0</v>
      </c>
      <c r="BA14" s="871">
        <v>-3.1949999999999999E-3</v>
      </c>
      <c r="BB14" s="871">
        <v>-3.6979999999999999E-3</v>
      </c>
      <c r="BC14" s="871">
        <v>0</v>
      </c>
      <c r="BD14" s="871">
        <v>-3.663E-3</v>
      </c>
      <c r="BE14" s="871">
        <v>-6.5483870968000002E-6</v>
      </c>
      <c r="BF14" s="871">
        <v>0</v>
      </c>
      <c r="BG14" s="352">
        <v>0</v>
      </c>
      <c r="BH14" s="352">
        <v>0</v>
      </c>
      <c r="BI14" s="352">
        <v>0</v>
      </c>
      <c r="BJ14" s="352">
        <v>0</v>
      </c>
      <c r="BK14" s="352">
        <v>0</v>
      </c>
      <c r="BL14" s="352">
        <v>0</v>
      </c>
      <c r="BM14" s="352">
        <v>0</v>
      </c>
      <c r="BN14" s="352">
        <v>0</v>
      </c>
      <c r="BO14" s="352">
        <v>0</v>
      </c>
      <c r="BP14" s="352">
        <v>0</v>
      </c>
      <c r="BQ14" s="352">
        <v>0</v>
      </c>
      <c r="BR14" s="352">
        <v>0</v>
      </c>
      <c r="BS14" s="352">
        <v>0</v>
      </c>
      <c r="BT14" s="352">
        <v>0</v>
      </c>
      <c r="BU14" s="352">
        <v>0</v>
      </c>
      <c r="BV14" s="352">
        <v>0</v>
      </c>
    </row>
    <row r="15" spans="1:74" ht="11.1" customHeight="1" x14ac:dyDescent="0.2">
      <c r="A15" s="269" t="s">
        <v>1513</v>
      </c>
      <c r="B15" s="597" t="s">
        <v>1512</v>
      </c>
      <c r="C15" s="341">
        <v>-0.15095303226000001</v>
      </c>
      <c r="D15" s="341">
        <v>-2.4239821429E-2</v>
      </c>
      <c r="E15" s="341">
        <v>-1.2014258065E-2</v>
      </c>
      <c r="F15" s="341">
        <v>9.2090333332999999E-2</v>
      </c>
      <c r="G15" s="341">
        <v>2.8105806452E-2</v>
      </c>
      <c r="H15" s="341">
        <v>3.4475533332999998E-2</v>
      </c>
      <c r="I15" s="341">
        <v>-3.4021774194000001E-2</v>
      </c>
      <c r="J15" s="341">
        <v>5.2916774194000003E-2</v>
      </c>
      <c r="K15" s="341">
        <v>6.3177466666999998E-2</v>
      </c>
      <c r="L15" s="341">
        <v>6.9851290323E-3</v>
      </c>
      <c r="M15" s="341">
        <v>-0.10381883333</v>
      </c>
      <c r="N15" s="341">
        <v>-4.5234064515999997E-2</v>
      </c>
      <c r="O15" s="341">
        <v>-6.5336935484000006E-2</v>
      </c>
      <c r="P15" s="341">
        <v>-5.8512571429000002E-2</v>
      </c>
      <c r="Q15" s="341">
        <v>2.3556709677E-2</v>
      </c>
      <c r="R15" s="341">
        <v>2.9945599999999999E-2</v>
      </c>
      <c r="S15" s="341">
        <v>6.4558483870999994E-2</v>
      </c>
      <c r="T15" s="341">
        <v>4.6552766666999999E-2</v>
      </c>
      <c r="U15" s="341">
        <v>-2.9255258065000001E-2</v>
      </c>
      <c r="V15" s="341">
        <v>4.1163483871000002E-2</v>
      </c>
      <c r="W15" s="341">
        <v>-1.6575400000000001E-2</v>
      </c>
      <c r="X15" s="341">
        <v>5.1534967741999997E-2</v>
      </c>
      <c r="Y15" s="341">
        <v>-6.7968766666999997E-2</v>
      </c>
      <c r="Z15" s="341">
        <v>-7.6022516129000003E-2</v>
      </c>
      <c r="AA15" s="341">
        <v>-9.1223193548000001E-2</v>
      </c>
      <c r="AB15" s="341">
        <v>-5.4426275862000002E-2</v>
      </c>
      <c r="AC15" s="341">
        <v>-2.5431903225999999E-2</v>
      </c>
      <c r="AD15" s="341">
        <v>3.5679866667000001E-2</v>
      </c>
      <c r="AE15" s="341">
        <v>0.12471241935000001</v>
      </c>
      <c r="AF15" s="341">
        <v>-8.9963333332999992E-3</v>
      </c>
      <c r="AG15" s="341">
        <v>8.2705806452000007E-3</v>
      </c>
      <c r="AH15" s="341">
        <v>-2.0228677418999998E-2</v>
      </c>
      <c r="AI15" s="341">
        <v>1.7746266667E-2</v>
      </c>
      <c r="AJ15" s="341">
        <v>5.1652387096999999E-2</v>
      </c>
      <c r="AK15" s="341">
        <v>-1.8317033332999999E-2</v>
      </c>
      <c r="AL15" s="341">
        <v>-8.3048290322999999E-2</v>
      </c>
      <c r="AM15" s="341">
        <v>-4.7275838709999997E-2</v>
      </c>
      <c r="AN15" s="341">
        <v>-3.1827142857000001E-2</v>
      </c>
      <c r="AO15" s="341">
        <v>4.7035483870999997E-3</v>
      </c>
      <c r="AP15" s="341">
        <v>0.11455963332999999</v>
      </c>
      <c r="AQ15" s="341">
        <v>5.2499677419000001E-3</v>
      </c>
      <c r="AR15" s="341">
        <v>4.4082666667E-3</v>
      </c>
      <c r="AS15" s="341">
        <v>9.5361290322999997E-4</v>
      </c>
      <c r="AT15" s="341">
        <v>2.2625129032000001E-2</v>
      </c>
      <c r="AU15" s="341">
        <v>-1.4247533333000001E-2</v>
      </c>
      <c r="AV15" s="341">
        <v>-7.3129032258000002E-3</v>
      </c>
      <c r="AW15" s="341">
        <v>-4.4087766666999997E-2</v>
      </c>
      <c r="AX15" s="341">
        <v>1.1386580645E-2</v>
      </c>
      <c r="AY15" s="341">
        <v>-9.9658903226000004E-2</v>
      </c>
      <c r="AZ15" s="871">
        <v>-3.6915357142999997E-2</v>
      </c>
      <c r="BA15" s="871">
        <v>1.3673129032000001E-2</v>
      </c>
      <c r="BB15" s="871">
        <v>4.6303633332999999E-2</v>
      </c>
      <c r="BC15" s="871">
        <v>2.5863290322999999E-2</v>
      </c>
      <c r="BD15" s="871">
        <v>4.5646100000000002E-2</v>
      </c>
      <c r="BE15" s="871">
        <v>-2.4996898617999998E-2</v>
      </c>
      <c r="BF15" s="871">
        <v>7.1471953548000004E-3</v>
      </c>
      <c r="BG15" s="352">
        <v>5.4427099999999999E-3</v>
      </c>
      <c r="BH15" s="352">
        <v>1.22332E-2</v>
      </c>
      <c r="BI15" s="352">
        <v>-4.0250599999999997E-2</v>
      </c>
      <c r="BJ15" s="352">
        <v>-4.0919299999999999E-2</v>
      </c>
      <c r="BK15" s="352">
        <v>-8.37566E-2</v>
      </c>
      <c r="BL15" s="352">
        <v>-1.4697099999999999E-2</v>
      </c>
      <c r="BM15" s="352">
        <v>-1.8954499999999999E-3</v>
      </c>
      <c r="BN15" s="352">
        <v>2.9704700000000001E-2</v>
      </c>
      <c r="BO15" s="352">
        <v>4.0236599999999997E-2</v>
      </c>
      <c r="BP15" s="352">
        <v>2.0867500000000001E-2</v>
      </c>
      <c r="BQ15" s="352">
        <v>-8.5249999999999996E-4</v>
      </c>
      <c r="BR15" s="352">
        <v>1.91483E-2</v>
      </c>
      <c r="BS15" s="352">
        <v>7.66353E-3</v>
      </c>
      <c r="BT15" s="352">
        <v>1.2002799999999999E-2</v>
      </c>
      <c r="BU15" s="352">
        <v>-4.36502E-2</v>
      </c>
      <c r="BV15" s="352">
        <v>-4.4120800000000002E-2</v>
      </c>
    </row>
    <row r="16" spans="1:74" ht="11.1" customHeight="1" x14ac:dyDescent="0.2">
      <c r="A16" s="270"/>
      <c r="B16" s="550"/>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871"/>
      <c r="BA16" s="871"/>
      <c r="BB16" s="871"/>
      <c r="BC16" s="871"/>
      <c r="BD16" s="871"/>
      <c r="BE16" s="871"/>
      <c r="BF16" s="871"/>
      <c r="BG16" s="352"/>
      <c r="BH16" s="352"/>
      <c r="BI16" s="352"/>
      <c r="BJ16" s="352"/>
      <c r="BK16" s="352"/>
      <c r="BL16" s="352"/>
      <c r="BM16" s="352"/>
      <c r="BN16" s="352"/>
      <c r="BO16" s="352"/>
      <c r="BP16" s="352"/>
      <c r="BQ16" s="352"/>
      <c r="BR16" s="352"/>
      <c r="BS16" s="352"/>
      <c r="BT16" s="352"/>
      <c r="BU16" s="352"/>
      <c r="BV16" s="352"/>
    </row>
    <row r="17" spans="1:74" ht="11.1" customHeight="1" x14ac:dyDescent="0.2">
      <c r="A17" s="548" t="s">
        <v>1503</v>
      </c>
      <c r="B17" s="544" t="s">
        <v>1519</v>
      </c>
      <c r="C17" s="102">
        <v>4.2574871932000002</v>
      </c>
      <c r="D17" s="102">
        <v>4.5033239642999998</v>
      </c>
      <c r="E17" s="102">
        <v>4.3361414513999996</v>
      </c>
      <c r="F17" s="102">
        <v>4.1358242327000001</v>
      </c>
      <c r="G17" s="102">
        <v>4.0265968716999998</v>
      </c>
      <c r="H17" s="102">
        <v>4.2394452002999996</v>
      </c>
      <c r="I17" s="102">
        <v>3.8776627095</v>
      </c>
      <c r="J17" s="102">
        <v>4.1160478388000001</v>
      </c>
      <c r="K17" s="102">
        <v>4.2477109332999996</v>
      </c>
      <c r="L17" s="102">
        <v>4.3503584839</v>
      </c>
      <c r="M17" s="102">
        <v>4.2380059000000001</v>
      </c>
      <c r="N17" s="102">
        <v>3.9694183231000002</v>
      </c>
      <c r="O17" s="102">
        <v>4.1581739672999998</v>
      </c>
      <c r="P17" s="102">
        <v>4.2055985721000004</v>
      </c>
      <c r="Q17" s="102">
        <v>4.3372425810999999</v>
      </c>
      <c r="R17" s="102">
        <v>4.0984126662999998</v>
      </c>
      <c r="S17" s="102">
        <v>4.2153202263000003</v>
      </c>
      <c r="T17" s="102">
        <v>4.2622387000000002</v>
      </c>
      <c r="U17" s="102">
        <v>3.8289317415999999</v>
      </c>
      <c r="V17" s="102">
        <v>4.3329181293000003</v>
      </c>
      <c r="W17" s="102">
        <v>4.1470584332999998</v>
      </c>
      <c r="X17" s="102">
        <v>4.3334708708000003</v>
      </c>
      <c r="Y17" s="102">
        <v>4.1926953002999996</v>
      </c>
      <c r="Z17" s="102">
        <v>3.9448865487</v>
      </c>
      <c r="AA17" s="102">
        <v>4.1062474515999998</v>
      </c>
      <c r="AB17" s="102">
        <v>4.2223191033000003</v>
      </c>
      <c r="AC17" s="102">
        <v>3.977154064</v>
      </c>
      <c r="AD17" s="102">
        <v>4.1005585333000001</v>
      </c>
      <c r="AE17" s="102">
        <v>4.0844892896999996</v>
      </c>
      <c r="AF17" s="102">
        <v>3.9955573666999999</v>
      </c>
      <c r="AG17" s="102">
        <v>4.0517061292000003</v>
      </c>
      <c r="AH17" s="102">
        <v>4.1985389032000002</v>
      </c>
      <c r="AI17" s="102">
        <v>4.0054132332999997</v>
      </c>
      <c r="AJ17" s="102">
        <v>4.4439195161000002</v>
      </c>
      <c r="AK17" s="102">
        <v>3.9885288003000001</v>
      </c>
      <c r="AL17" s="102">
        <v>4.0414888060000003</v>
      </c>
      <c r="AM17" s="102">
        <v>4.2417620321999996</v>
      </c>
      <c r="AN17" s="102">
        <v>4.2101576073000002</v>
      </c>
      <c r="AO17" s="102">
        <v>4.0958454195999998</v>
      </c>
      <c r="AP17" s="102">
        <v>4.0894854997000003</v>
      </c>
      <c r="AQ17" s="102">
        <v>3.9725710965999999</v>
      </c>
      <c r="AR17" s="102">
        <v>4.1111381339999999</v>
      </c>
      <c r="AS17" s="102">
        <v>3.9875600005999998</v>
      </c>
      <c r="AT17" s="102">
        <v>3.9554496774999999</v>
      </c>
      <c r="AU17" s="102">
        <v>4.0819602000000001</v>
      </c>
      <c r="AV17" s="102">
        <v>4.2794093872000003</v>
      </c>
      <c r="AW17" s="102">
        <v>3.9749922337000001</v>
      </c>
      <c r="AX17" s="102">
        <v>4.0162834834999996</v>
      </c>
      <c r="AY17" s="102">
        <v>4.1634020969999996</v>
      </c>
      <c r="AZ17" s="890">
        <v>4.4040872860000002</v>
      </c>
      <c r="BA17" s="890">
        <v>4.1192950972000002</v>
      </c>
      <c r="BB17" s="890">
        <v>4.1290039002999999</v>
      </c>
      <c r="BC17" s="890">
        <v>3.7961326135000002</v>
      </c>
      <c r="BD17" s="890">
        <v>4.1020880667000004</v>
      </c>
      <c r="BE17" s="890">
        <v>3.8967511805999999</v>
      </c>
      <c r="BF17" s="890">
        <v>3.9657128322999999</v>
      </c>
      <c r="BG17" s="559">
        <v>4.1049749999999996</v>
      </c>
      <c r="BH17" s="559">
        <v>4.2789419999999998</v>
      </c>
      <c r="BI17" s="559">
        <v>4.0635409999999998</v>
      </c>
      <c r="BJ17" s="559">
        <v>4.0061920000000004</v>
      </c>
      <c r="BK17" s="559">
        <v>4.1039459999999996</v>
      </c>
      <c r="BL17" s="559">
        <v>4.2058479999999996</v>
      </c>
      <c r="BM17" s="559">
        <v>4.1895449999999999</v>
      </c>
      <c r="BN17" s="559">
        <v>4.1521819999999998</v>
      </c>
      <c r="BO17" s="559">
        <v>4.1068920000000002</v>
      </c>
      <c r="BP17" s="559">
        <v>4.2028689999999997</v>
      </c>
      <c r="BQ17" s="559">
        <v>4.0859009999999998</v>
      </c>
      <c r="BR17" s="559">
        <v>4.2281829999999996</v>
      </c>
      <c r="BS17" s="559">
        <v>4.2379949999999997</v>
      </c>
      <c r="BT17" s="559">
        <v>4.4120119999999998</v>
      </c>
      <c r="BU17" s="559">
        <v>4.2368360000000003</v>
      </c>
      <c r="BV17" s="559">
        <v>4.1655410000000002</v>
      </c>
    </row>
    <row r="18" spans="1:74" s="273" customFormat="1" ht="11.1" customHeight="1" x14ac:dyDescent="0.2">
      <c r="A18" s="270" t="s">
        <v>448</v>
      </c>
      <c r="B18" s="545" t="s">
        <v>1504</v>
      </c>
      <c r="C18" s="341">
        <v>4.6704189999999999</v>
      </c>
      <c r="D18" s="341">
        <v>4.6821429999999999</v>
      </c>
      <c r="E18" s="341">
        <v>5.0040969999999998</v>
      </c>
      <c r="F18" s="341">
        <v>4.835267</v>
      </c>
      <c r="G18" s="341">
        <v>4.9879030000000002</v>
      </c>
      <c r="H18" s="341">
        <v>5.1965000000000003</v>
      </c>
      <c r="I18" s="341">
        <v>5.1244839999999998</v>
      </c>
      <c r="J18" s="341">
        <v>5.1423870000000003</v>
      </c>
      <c r="K18" s="341">
        <v>5.1832330000000004</v>
      </c>
      <c r="L18" s="341">
        <v>5.0771610000000003</v>
      </c>
      <c r="M18" s="341">
        <v>5.3384</v>
      </c>
      <c r="N18" s="341">
        <v>4.872871</v>
      </c>
      <c r="O18" s="341">
        <v>4.7022899999999996</v>
      </c>
      <c r="P18" s="341">
        <v>4.6969289999999999</v>
      </c>
      <c r="Q18" s="341">
        <v>4.6824519999999996</v>
      </c>
      <c r="R18" s="341">
        <v>4.743233</v>
      </c>
      <c r="S18" s="341">
        <v>4.9480969999999997</v>
      </c>
      <c r="T18" s="341">
        <v>4.975867</v>
      </c>
      <c r="U18" s="341">
        <v>4.9784519999999999</v>
      </c>
      <c r="V18" s="341">
        <v>5.0175159999999996</v>
      </c>
      <c r="W18" s="341">
        <v>4.8967000000000001</v>
      </c>
      <c r="X18" s="341">
        <v>4.7347419999999998</v>
      </c>
      <c r="Y18" s="341">
        <v>5.1009669999999998</v>
      </c>
      <c r="Z18" s="341">
        <v>5.2440319999999998</v>
      </c>
      <c r="AA18" s="341">
        <v>4.6423870000000003</v>
      </c>
      <c r="AB18" s="341">
        <v>4.3183449999999999</v>
      </c>
      <c r="AC18" s="341">
        <v>4.7288069999999998</v>
      </c>
      <c r="AD18" s="341">
        <v>4.7907330000000004</v>
      </c>
      <c r="AE18" s="341">
        <v>5.0102260000000003</v>
      </c>
      <c r="AF18" s="341">
        <v>5.0438999999999998</v>
      </c>
      <c r="AG18" s="341">
        <v>5.1375479999999998</v>
      </c>
      <c r="AH18" s="341">
        <v>5.1275810000000002</v>
      </c>
      <c r="AI18" s="341">
        <v>4.9915669999999999</v>
      </c>
      <c r="AJ18" s="341">
        <v>5.0198710000000002</v>
      </c>
      <c r="AK18" s="341">
        <v>5.1835329999999997</v>
      </c>
      <c r="AL18" s="341">
        <v>5.2071940000000003</v>
      </c>
      <c r="AM18" s="341">
        <v>4.7412900000000002</v>
      </c>
      <c r="AN18" s="341">
        <v>4.6119289999999999</v>
      </c>
      <c r="AO18" s="341">
        <v>4.739903</v>
      </c>
      <c r="AP18" s="341">
        <v>4.7369329999999996</v>
      </c>
      <c r="AQ18" s="341">
        <v>5.0063550000000001</v>
      </c>
      <c r="AR18" s="341">
        <v>5.1342999999999996</v>
      </c>
      <c r="AS18" s="341">
        <v>5.199516</v>
      </c>
      <c r="AT18" s="341">
        <v>5.2809999999999997</v>
      </c>
      <c r="AU18" s="341">
        <v>5.0714329999999999</v>
      </c>
      <c r="AV18" s="341">
        <v>4.8089029999999999</v>
      </c>
      <c r="AW18" s="341">
        <v>5.2332999999999998</v>
      </c>
      <c r="AX18" s="341">
        <v>5.3293229999999996</v>
      </c>
      <c r="AY18" s="341">
        <v>4.9845480000000002</v>
      </c>
      <c r="AZ18" s="871">
        <v>4.8579639999999999</v>
      </c>
      <c r="BA18" s="871">
        <v>5.0047420000000002</v>
      </c>
      <c r="BB18" s="871">
        <v>4.9300670000000002</v>
      </c>
      <c r="BC18" s="871">
        <v>5.0705159999999996</v>
      </c>
      <c r="BD18" s="871">
        <v>5.220167</v>
      </c>
      <c r="BE18" s="871">
        <v>5.3175161290000004</v>
      </c>
      <c r="BF18" s="871">
        <v>5.2829909677</v>
      </c>
      <c r="BG18" s="352">
        <v>5.1415660000000001</v>
      </c>
      <c r="BH18" s="352">
        <v>5.0491250000000001</v>
      </c>
      <c r="BI18" s="352">
        <v>5.3383079999999996</v>
      </c>
      <c r="BJ18" s="352">
        <v>5.3316660000000002</v>
      </c>
      <c r="BK18" s="352">
        <v>4.9474479999999996</v>
      </c>
      <c r="BL18" s="352">
        <v>4.6944990000000004</v>
      </c>
      <c r="BM18" s="352">
        <v>4.858492</v>
      </c>
      <c r="BN18" s="352">
        <v>4.8940089999999996</v>
      </c>
      <c r="BO18" s="352">
        <v>5.063923</v>
      </c>
      <c r="BP18" s="352">
        <v>5.1495689999999996</v>
      </c>
      <c r="BQ18" s="352">
        <v>5.0924820000000004</v>
      </c>
      <c r="BR18" s="352">
        <v>5.1336870000000001</v>
      </c>
      <c r="BS18" s="352">
        <v>5.0091140000000003</v>
      </c>
      <c r="BT18" s="352">
        <v>4.902291</v>
      </c>
      <c r="BU18" s="352">
        <v>5.1847770000000004</v>
      </c>
      <c r="BV18" s="352">
        <v>5.1779590000000004</v>
      </c>
    </row>
    <row r="19" spans="1:74" s="273" customFormat="1" ht="11.1" customHeight="1" x14ac:dyDescent="0.2">
      <c r="A19" s="269" t="s">
        <v>1463</v>
      </c>
      <c r="B19" s="545" t="s">
        <v>1490</v>
      </c>
      <c r="C19" s="341">
        <v>9.2155741999999999E-2</v>
      </c>
      <c r="D19" s="341">
        <v>9.667125E-2</v>
      </c>
      <c r="E19" s="341">
        <v>0.101962355</v>
      </c>
      <c r="F19" s="341">
        <v>0.100589233</v>
      </c>
      <c r="G19" s="341">
        <v>0.104568194</v>
      </c>
      <c r="H19" s="341">
        <v>0.108848167</v>
      </c>
      <c r="I19" s="341">
        <v>0.11258093499999999</v>
      </c>
      <c r="J19" s="341">
        <v>0.11350803199999999</v>
      </c>
      <c r="K19" s="341">
        <v>0.111674067</v>
      </c>
      <c r="L19" s="341">
        <v>0.111738903</v>
      </c>
      <c r="M19" s="341">
        <v>0.1127843</v>
      </c>
      <c r="N19" s="341">
        <v>0.102068355</v>
      </c>
      <c r="O19" s="341">
        <v>0.105642032</v>
      </c>
      <c r="P19" s="341">
        <v>0.101452929</v>
      </c>
      <c r="Q19" s="341">
        <v>0.106961742</v>
      </c>
      <c r="R19" s="341">
        <v>0.1058577</v>
      </c>
      <c r="S19" s="341">
        <v>0.118871871</v>
      </c>
      <c r="T19" s="341">
        <v>0.119592667</v>
      </c>
      <c r="U19" s="341">
        <v>0.116867129</v>
      </c>
      <c r="V19" s="341">
        <v>0.11124835499999999</v>
      </c>
      <c r="W19" s="341">
        <v>0.114594767</v>
      </c>
      <c r="X19" s="341">
        <v>0.11272887099999999</v>
      </c>
      <c r="Y19" s="341">
        <v>0.1076884</v>
      </c>
      <c r="Z19" s="341">
        <v>0.106001839</v>
      </c>
      <c r="AA19" s="341">
        <v>9.7607226000000005E-2</v>
      </c>
      <c r="AB19" s="341">
        <v>0.10300203400000001</v>
      </c>
      <c r="AC19" s="341">
        <v>0.104247774</v>
      </c>
      <c r="AD19" s="341">
        <v>0.1059184</v>
      </c>
      <c r="AE19" s="341">
        <v>0.109887806</v>
      </c>
      <c r="AF19" s="341">
        <v>0.1123376</v>
      </c>
      <c r="AG19" s="341">
        <v>0.112176452</v>
      </c>
      <c r="AH19" s="341">
        <v>0.112308806</v>
      </c>
      <c r="AI19" s="341">
        <v>0.112026167</v>
      </c>
      <c r="AJ19" s="341">
        <v>0.11127074200000001</v>
      </c>
      <c r="AK19" s="341">
        <v>0.1148798</v>
      </c>
      <c r="AL19" s="341">
        <v>0.109066</v>
      </c>
      <c r="AM19" s="341">
        <v>6.0061999999999997E-2</v>
      </c>
      <c r="AN19" s="341">
        <v>6.9138678999999995E-2</v>
      </c>
      <c r="AO19" s="341">
        <v>7.5981967999999997E-2</v>
      </c>
      <c r="AP19" s="341">
        <v>8.2620700000000005E-2</v>
      </c>
      <c r="AQ19" s="341">
        <v>7.6898516E-2</v>
      </c>
      <c r="AR19" s="341">
        <v>7.8361467000000004E-2</v>
      </c>
      <c r="AS19" s="341">
        <v>8.0391096999999995E-2</v>
      </c>
      <c r="AT19" s="341">
        <v>8.3301097000000004E-2</v>
      </c>
      <c r="AU19" s="341">
        <v>8.2266533000000003E-2</v>
      </c>
      <c r="AV19" s="341">
        <v>7.6480871000000006E-2</v>
      </c>
      <c r="AW19" s="341">
        <v>6.9489866999999997E-2</v>
      </c>
      <c r="AX19" s="341">
        <v>6.5229870999999995E-2</v>
      </c>
      <c r="AY19" s="341">
        <v>6.9573323000000006E-2</v>
      </c>
      <c r="AZ19" s="871">
        <v>8.3627178999999996E-2</v>
      </c>
      <c r="BA19" s="871">
        <v>8.7934580999999998E-2</v>
      </c>
      <c r="BB19" s="871">
        <v>9.5378099999999993E-2</v>
      </c>
      <c r="BC19" s="871">
        <v>9.9409709999999998E-2</v>
      </c>
      <c r="BD19" s="871">
        <v>0.11100699999999999</v>
      </c>
      <c r="BE19" s="871">
        <v>0.1109549</v>
      </c>
      <c r="BF19" s="871">
        <v>0.1118194</v>
      </c>
      <c r="BG19" s="352">
        <v>0.1116694</v>
      </c>
      <c r="BH19" s="352">
        <v>0.11218400000000001</v>
      </c>
      <c r="BI19" s="352">
        <v>0.11152479999999999</v>
      </c>
      <c r="BJ19" s="352">
        <v>0.1120374</v>
      </c>
      <c r="BK19" s="352">
        <v>9.5395300000000002E-2</v>
      </c>
      <c r="BL19" s="352">
        <v>9.6082699999999993E-2</v>
      </c>
      <c r="BM19" s="352">
        <v>0.1005851</v>
      </c>
      <c r="BN19" s="352">
        <v>0.10474749999999999</v>
      </c>
      <c r="BO19" s="352">
        <v>0.10874689999999999</v>
      </c>
      <c r="BP19" s="352">
        <v>0.112494</v>
      </c>
      <c r="BQ19" s="352">
        <v>0.1155349</v>
      </c>
      <c r="BR19" s="352">
        <v>0.1163862</v>
      </c>
      <c r="BS19" s="352">
        <v>0.11406139999999999</v>
      </c>
      <c r="BT19" s="352">
        <v>0.1139713</v>
      </c>
      <c r="BU19" s="352">
        <v>0.1122021</v>
      </c>
      <c r="BV19" s="352">
        <v>0.1113946</v>
      </c>
    </row>
    <row r="20" spans="1:74" ht="11.1" customHeight="1" x14ac:dyDescent="0.2">
      <c r="A20" s="270" t="s">
        <v>1464</v>
      </c>
      <c r="B20" s="545" t="s">
        <v>1491</v>
      </c>
      <c r="C20" s="341">
        <v>8.4916676999999996E-2</v>
      </c>
      <c r="D20" s="341">
        <v>8.2126249999999998E-2</v>
      </c>
      <c r="E20" s="341">
        <v>8.3742418999999998E-2</v>
      </c>
      <c r="F20" s="341">
        <v>9.4567833000000004E-2</v>
      </c>
      <c r="G20" s="341">
        <v>9.7044838999999994E-2</v>
      </c>
      <c r="H20" s="341">
        <v>9.8267999999999994E-2</v>
      </c>
      <c r="I20" s="341">
        <v>9.9541581000000004E-2</v>
      </c>
      <c r="J20" s="341">
        <v>9.1342452000000005E-2</v>
      </c>
      <c r="K20" s="341">
        <v>0.109644333</v>
      </c>
      <c r="L20" s="341">
        <v>9.9336967999999998E-2</v>
      </c>
      <c r="M20" s="341">
        <v>0.11550390000000001</v>
      </c>
      <c r="N20" s="341">
        <v>0.11674371</v>
      </c>
      <c r="O20" s="341">
        <v>0.12900177400000001</v>
      </c>
      <c r="P20" s="341">
        <v>0.134272536</v>
      </c>
      <c r="Q20" s="341">
        <v>0.152178323</v>
      </c>
      <c r="R20" s="341">
        <v>0.160675333</v>
      </c>
      <c r="S20" s="341">
        <v>0.172744065</v>
      </c>
      <c r="T20" s="341">
        <v>0.18294813300000001</v>
      </c>
      <c r="U20" s="341">
        <v>0.16405616100000001</v>
      </c>
      <c r="V20" s="341">
        <v>0.18494348399999999</v>
      </c>
      <c r="W20" s="341">
        <v>0.19872193299999999</v>
      </c>
      <c r="X20" s="341">
        <v>0.164331903</v>
      </c>
      <c r="Y20" s="341">
        <v>0.179585467</v>
      </c>
      <c r="Z20" s="341">
        <v>0.20944274199999999</v>
      </c>
      <c r="AA20" s="341">
        <v>0.184093645</v>
      </c>
      <c r="AB20" s="341">
        <v>0.19393962100000001</v>
      </c>
      <c r="AC20" s="341">
        <v>0.183474419</v>
      </c>
      <c r="AD20" s="341">
        <v>0.20739969999999999</v>
      </c>
      <c r="AE20" s="341">
        <v>0.176391516</v>
      </c>
      <c r="AF20" s="341">
        <v>0.2340044</v>
      </c>
      <c r="AG20" s="341">
        <v>0.22049090299999999</v>
      </c>
      <c r="AH20" s="341">
        <v>0.21445545199999999</v>
      </c>
      <c r="AI20" s="341">
        <v>0.21283833299999999</v>
      </c>
      <c r="AJ20" s="341">
        <v>0.218395387</v>
      </c>
      <c r="AK20" s="341">
        <v>0.22657396699999999</v>
      </c>
      <c r="AL20" s="341">
        <v>0.22223767699999999</v>
      </c>
      <c r="AM20" s="341">
        <v>0.16738612899999999</v>
      </c>
      <c r="AN20" s="341">
        <v>0.15771471400000001</v>
      </c>
      <c r="AO20" s="341">
        <v>0.17460387099999999</v>
      </c>
      <c r="AP20" s="341">
        <v>0.16939943299999999</v>
      </c>
      <c r="AQ20" s="341">
        <v>0.20105100000000001</v>
      </c>
      <c r="AR20" s="341">
        <v>0.208067267</v>
      </c>
      <c r="AS20" s="341">
        <v>0.20077445199999999</v>
      </c>
      <c r="AT20" s="341">
        <v>0.18289638699999999</v>
      </c>
      <c r="AU20" s="341">
        <v>0.215474467</v>
      </c>
      <c r="AV20" s="341">
        <v>0.20708074200000001</v>
      </c>
      <c r="AW20" s="341">
        <v>0.2019676</v>
      </c>
      <c r="AX20" s="341">
        <v>0.19601380600000001</v>
      </c>
      <c r="AY20" s="341">
        <v>0.15102964499999999</v>
      </c>
      <c r="AZ20" s="871">
        <v>0.16796460699999999</v>
      </c>
      <c r="BA20" s="871">
        <v>0.20688674200000001</v>
      </c>
      <c r="BB20" s="871">
        <v>0.22678246699999999</v>
      </c>
      <c r="BC20" s="871">
        <v>0.244752097</v>
      </c>
      <c r="BD20" s="871">
        <v>0.258216</v>
      </c>
      <c r="BE20" s="871">
        <v>0.2557063</v>
      </c>
      <c r="BF20" s="871">
        <v>0.2470145</v>
      </c>
      <c r="BG20" s="352">
        <v>0.25967659999999998</v>
      </c>
      <c r="BH20" s="352">
        <v>0.26232640000000002</v>
      </c>
      <c r="BI20" s="352">
        <v>0.27484209999999998</v>
      </c>
      <c r="BJ20" s="352">
        <v>0.28484310000000002</v>
      </c>
      <c r="BK20" s="352">
        <v>0.27471879999999999</v>
      </c>
      <c r="BL20" s="352">
        <v>0.28007759999999998</v>
      </c>
      <c r="BM20" s="352">
        <v>0.28527439999999998</v>
      </c>
      <c r="BN20" s="352">
        <v>0.2911762</v>
      </c>
      <c r="BO20" s="352">
        <v>0.29471649999999999</v>
      </c>
      <c r="BP20" s="352">
        <v>0.30201040000000001</v>
      </c>
      <c r="BQ20" s="352">
        <v>0.29856349999999998</v>
      </c>
      <c r="BR20" s="352">
        <v>0.29422759999999998</v>
      </c>
      <c r="BS20" s="352">
        <v>0.29705809999999999</v>
      </c>
      <c r="BT20" s="352">
        <v>0.29228900000000002</v>
      </c>
      <c r="BU20" s="352">
        <v>0.29981770000000002</v>
      </c>
      <c r="BV20" s="352">
        <v>0.30622769999999999</v>
      </c>
    </row>
    <row r="21" spans="1:74" ht="11.1" customHeight="1" x14ac:dyDescent="0.2">
      <c r="A21" s="269" t="s">
        <v>96</v>
      </c>
      <c r="B21" s="545" t="s">
        <v>1505</v>
      </c>
      <c r="C21" s="341">
        <v>-0.69510400000000006</v>
      </c>
      <c r="D21" s="341">
        <v>-0.48419800000000002</v>
      </c>
      <c r="E21" s="341">
        <v>-1.012964</v>
      </c>
      <c r="F21" s="341">
        <v>-1.1385799999999999</v>
      </c>
      <c r="G21" s="341">
        <v>-1.001911</v>
      </c>
      <c r="H21" s="341">
        <v>-1.093478</v>
      </c>
      <c r="I21" s="341">
        <v>-1.362303</v>
      </c>
      <c r="J21" s="341">
        <v>-1.1848179999999999</v>
      </c>
      <c r="K21" s="341">
        <v>-1.182345</v>
      </c>
      <c r="L21" s="341">
        <v>-0.91573199999999999</v>
      </c>
      <c r="M21" s="341">
        <v>-0.941805</v>
      </c>
      <c r="N21" s="341">
        <v>-1.134962</v>
      </c>
      <c r="O21" s="341">
        <v>-0.61289199999999999</v>
      </c>
      <c r="P21" s="341">
        <v>-0.628077</v>
      </c>
      <c r="Q21" s="341">
        <v>-0.98728099999999996</v>
      </c>
      <c r="R21" s="341">
        <v>-0.86398299999999995</v>
      </c>
      <c r="S21" s="341">
        <v>-0.99500200000000005</v>
      </c>
      <c r="T21" s="341">
        <v>-1.0237149999999999</v>
      </c>
      <c r="U21" s="341">
        <v>-1.1437580000000001</v>
      </c>
      <c r="V21" s="341">
        <v>-1.0732079999999999</v>
      </c>
      <c r="W21" s="341">
        <v>-0.95936200000000005</v>
      </c>
      <c r="X21" s="341">
        <v>-0.97177899999999995</v>
      </c>
      <c r="Y21" s="341">
        <v>-1.0325089999999999</v>
      </c>
      <c r="Z21" s="341">
        <v>-1.0417110000000001</v>
      </c>
      <c r="AA21" s="341">
        <v>-0.83654499999999998</v>
      </c>
      <c r="AB21" s="341">
        <v>-0.79840999999999995</v>
      </c>
      <c r="AC21" s="341">
        <v>-0.91920199999999996</v>
      </c>
      <c r="AD21" s="341">
        <v>-1.1123209999999999</v>
      </c>
      <c r="AE21" s="341">
        <v>-1.118336</v>
      </c>
      <c r="AF21" s="341">
        <v>-1.324832</v>
      </c>
      <c r="AG21" s="341">
        <v>-1.236853</v>
      </c>
      <c r="AH21" s="341">
        <v>-1.357294</v>
      </c>
      <c r="AI21" s="341">
        <v>-1.356606</v>
      </c>
      <c r="AJ21" s="341">
        <v>-1.1291439999999999</v>
      </c>
      <c r="AK21" s="341">
        <v>-1.2364919999999999</v>
      </c>
      <c r="AL21" s="341">
        <v>-1.2962180000000001</v>
      </c>
      <c r="AM21" s="341">
        <v>-1.0123759999999999</v>
      </c>
      <c r="AN21" s="341">
        <v>-0.63463800000000004</v>
      </c>
      <c r="AO21" s="341">
        <v>-0.92863799999999996</v>
      </c>
      <c r="AP21" s="341">
        <v>-1.0645800000000001</v>
      </c>
      <c r="AQ21" s="341">
        <v>-1.1596379999999999</v>
      </c>
      <c r="AR21" s="341">
        <v>-1.2990999999999999</v>
      </c>
      <c r="AS21" s="341">
        <v>-1.2623390000000001</v>
      </c>
      <c r="AT21" s="341">
        <v>-1.180194</v>
      </c>
      <c r="AU21" s="341">
        <v>-1.0976060000000001</v>
      </c>
      <c r="AV21" s="341">
        <v>-1.15499</v>
      </c>
      <c r="AW21" s="341">
        <v>-1.1587670000000001</v>
      </c>
      <c r="AX21" s="341">
        <v>-1.2705869999999999</v>
      </c>
      <c r="AY21" s="341">
        <v>-0.99317200000000005</v>
      </c>
      <c r="AZ21" s="871">
        <v>-0.85132600000000003</v>
      </c>
      <c r="BA21" s="871">
        <v>-1.1898759999999999</v>
      </c>
      <c r="BB21" s="871">
        <v>-1.463576</v>
      </c>
      <c r="BC21" s="871">
        <v>-1.4951190000000001</v>
      </c>
      <c r="BD21" s="871">
        <v>-1.305636</v>
      </c>
      <c r="BE21" s="871">
        <v>-1.7641105990999999</v>
      </c>
      <c r="BF21" s="871">
        <v>-1.6901002847</v>
      </c>
      <c r="BG21" s="352">
        <v>-1.4815449999999999</v>
      </c>
      <c r="BH21" s="352">
        <v>-1.2766310000000001</v>
      </c>
      <c r="BI21" s="352">
        <v>-1.294692</v>
      </c>
      <c r="BJ21" s="352">
        <v>-1.385977</v>
      </c>
      <c r="BK21" s="352">
        <v>-1.006427</v>
      </c>
      <c r="BL21" s="352">
        <v>-1.090857</v>
      </c>
      <c r="BM21" s="352">
        <v>-1.00929</v>
      </c>
      <c r="BN21" s="352">
        <v>-1.1454029999999999</v>
      </c>
      <c r="BO21" s="352">
        <v>-1.175638</v>
      </c>
      <c r="BP21" s="352">
        <v>-1.285145</v>
      </c>
      <c r="BQ21" s="352">
        <v>-1.279865</v>
      </c>
      <c r="BR21" s="352">
        <v>-1.214426</v>
      </c>
      <c r="BS21" s="352">
        <v>-1.2268319999999999</v>
      </c>
      <c r="BT21" s="352">
        <v>-1.055944</v>
      </c>
      <c r="BU21" s="352">
        <v>-1.11778</v>
      </c>
      <c r="BV21" s="352">
        <v>-1.149883</v>
      </c>
    </row>
    <row r="22" spans="1:74" ht="11.1" customHeight="1" x14ac:dyDescent="0.2">
      <c r="A22" s="269" t="s">
        <v>1467</v>
      </c>
      <c r="B22" s="545" t="s">
        <v>1494</v>
      </c>
      <c r="C22" s="341">
        <v>5.777E-3</v>
      </c>
      <c r="D22" s="341">
        <v>-1.01E-4</v>
      </c>
      <c r="E22" s="341">
        <v>1.5002E-2</v>
      </c>
      <c r="F22" s="341">
        <v>1.3179999999999999E-3</v>
      </c>
      <c r="G22" s="341">
        <v>-1.24E-2</v>
      </c>
      <c r="H22" s="341">
        <v>-8.0850000000000002E-3</v>
      </c>
      <c r="I22" s="341">
        <v>-1.0985999999999999E-2</v>
      </c>
      <c r="J22" s="341">
        <v>-1.4848E-2</v>
      </c>
      <c r="K22" s="341">
        <v>-7.8549999999999991E-3</v>
      </c>
      <c r="L22" s="341">
        <v>6.1250000000000002E-3</v>
      </c>
      <c r="M22" s="341">
        <v>2.2738000000000001E-2</v>
      </c>
      <c r="N22" s="341">
        <v>1.2564000000000001E-2</v>
      </c>
      <c r="O22" s="341">
        <v>2.4702999999999999E-2</v>
      </c>
      <c r="P22" s="341">
        <v>2.8646999999999999E-2</v>
      </c>
      <c r="Q22" s="341">
        <v>2.1137E-2</v>
      </c>
      <c r="R22" s="341">
        <v>-4.7039999999999998E-3</v>
      </c>
      <c r="S22" s="341">
        <v>2.3909999999999999E-3</v>
      </c>
      <c r="T22" s="341">
        <v>5.9109999999999996E-3</v>
      </c>
      <c r="U22" s="341">
        <v>1.0809999999999999E-3</v>
      </c>
      <c r="V22" s="341">
        <v>1.4144E-2</v>
      </c>
      <c r="W22" s="341">
        <v>2.9012E-2</v>
      </c>
      <c r="X22" s="341">
        <v>1.8270000000000002E-2</v>
      </c>
      <c r="Y22" s="341">
        <v>2.9253000000000001E-2</v>
      </c>
      <c r="Z22" s="341">
        <v>2.0641E-2</v>
      </c>
      <c r="AA22" s="341">
        <v>3.6958999999999999E-2</v>
      </c>
      <c r="AB22" s="341">
        <v>5.1754000000000001E-2</v>
      </c>
      <c r="AC22" s="341">
        <v>1.3324000000000001E-2</v>
      </c>
      <c r="AD22" s="341">
        <v>3.4186000000000001E-2</v>
      </c>
      <c r="AE22" s="341">
        <v>9.2040000000000004E-3</v>
      </c>
      <c r="AF22" s="341">
        <v>8.0450000000000001E-3</v>
      </c>
      <c r="AG22" s="341">
        <v>-9.1600000000000004E-4</v>
      </c>
      <c r="AH22" s="341">
        <v>-9.8299999999999993E-4</v>
      </c>
      <c r="AI22" s="341">
        <v>4.0429999999999997E-3</v>
      </c>
      <c r="AJ22" s="341">
        <v>1.1913E-2</v>
      </c>
      <c r="AK22" s="341">
        <v>8.1349999999999999E-3</v>
      </c>
      <c r="AL22" s="341">
        <v>2.0655E-2</v>
      </c>
      <c r="AM22" s="341">
        <v>-3.7590000000000002E-3</v>
      </c>
      <c r="AN22" s="341">
        <v>3.9050000000000001E-3</v>
      </c>
      <c r="AO22" s="341">
        <v>1.3999999999999999E-4</v>
      </c>
      <c r="AP22" s="341">
        <v>-4.0289999999999996E-3</v>
      </c>
      <c r="AQ22" s="341">
        <v>-6.6800000000000002E-3</v>
      </c>
      <c r="AR22" s="341">
        <v>-7.9920000000000008E-3</v>
      </c>
      <c r="AS22" s="341">
        <v>-9.8600000000000007E-3</v>
      </c>
      <c r="AT22" s="341">
        <v>-8.1700000000000002E-3</v>
      </c>
      <c r="AU22" s="341">
        <v>-5.829E-3</v>
      </c>
      <c r="AV22" s="341">
        <v>2.8379999999999998E-3</v>
      </c>
      <c r="AW22" s="341">
        <v>2.0950000000000001E-3</v>
      </c>
      <c r="AX22" s="341">
        <v>8.2899999999999998E-4</v>
      </c>
      <c r="AY22" s="341">
        <v>-1.2E-5</v>
      </c>
      <c r="AZ22" s="871">
        <v>-1.7539999999999999E-3</v>
      </c>
      <c r="BA22" s="871">
        <v>-6.2810000000000001E-3</v>
      </c>
      <c r="BB22" s="871">
        <v>-4.6849999999999999E-3</v>
      </c>
      <c r="BC22" s="871">
        <v>-3.1619999999999999E-3</v>
      </c>
      <c r="BD22" s="871">
        <v>-1.7949999999999999E-3</v>
      </c>
      <c r="BE22" s="871">
        <v>-4.3996774193999998E-4</v>
      </c>
      <c r="BF22" s="871">
        <v>-3.993516129E-4</v>
      </c>
      <c r="BG22" s="352">
        <v>1.59056E-3</v>
      </c>
      <c r="BH22" s="352">
        <v>5.3888699999999996E-3</v>
      </c>
      <c r="BI22" s="352">
        <v>6.3040500000000003E-3</v>
      </c>
      <c r="BJ22" s="352">
        <v>7.0360600000000002E-3</v>
      </c>
      <c r="BK22" s="352">
        <v>2.2974499999999999E-3</v>
      </c>
      <c r="BL22" s="352">
        <v>6.3672599999999996E-3</v>
      </c>
      <c r="BM22" s="352">
        <v>5.5294100000000002E-3</v>
      </c>
      <c r="BN22" s="352">
        <v>3.3790199999999999E-3</v>
      </c>
      <c r="BO22" s="352">
        <v>1.7187000000000001E-3</v>
      </c>
      <c r="BP22" s="352">
        <v>6.6830600000000002E-3</v>
      </c>
      <c r="BQ22" s="352">
        <v>5.8553600000000004E-3</v>
      </c>
      <c r="BR22" s="352">
        <v>5.1243699999999996E-3</v>
      </c>
      <c r="BS22" s="352">
        <v>6.49353E-3</v>
      </c>
      <c r="BT22" s="352">
        <v>1.04983E-2</v>
      </c>
      <c r="BU22" s="352">
        <v>1.1365699999999999E-2</v>
      </c>
      <c r="BV22" s="352">
        <v>1.1816399999999999E-2</v>
      </c>
    </row>
    <row r="23" spans="1:74" ht="11.1" customHeight="1" x14ac:dyDescent="0.2">
      <c r="A23" s="270" t="s">
        <v>1468</v>
      </c>
      <c r="B23" s="545" t="s">
        <v>1495</v>
      </c>
      <c r="C23" s="341">
        <v>2.0386999999999999E-2</v>
      </c>
      <c r="D23" s="341">
        <v>1.2821000000000001E-2</v>
      </c>
      <c r="E23" s="341">
        <v>1.7902999999999999E-2</v>
      </c>
      <c r="F23" s="341">
        <v>1.3067E-2</v>
      </c>
      <c r="G23" s="341">
        <v>2.0936E-2</v>
      </c>
      <c r="H23" s="341">
        <v>1.7867000000000001E-2</v>
      </c>
      <c r="I23" s="341">
        <v>1.9129E-2</v>
      </c>
      <c r="J23" s="341">
        <v>1.3580999999999999E-2</v>
      </c>
      <c r="K23" s="341">
        <v>1.0133E-2</v>
      </c>
      <c r="L23" s="341">
        <v>1.4548E-2</v>
      </c>
      <c r="M23" s="341">
        <v>2.3067000000000001E-2</v>
      </c>
      <c r="N23" s="341">
        <v>2.1613E-2</v>
      </c>
      <c r="O23" s="341">
        <v>2.0419E-2</v>
      </c>
      <c r="P23" s="341">
        <v>1.95E-2</v>
      </c>
      <c r="Q23" s="341">
        <v>2.5354999999999999E-2</v>
      </c>
      <c r="R23" s="341">
        <v>1.4E-2</v>
      </c>
      <c r="S23" s="341">
        <v>3.7065000000000001E-2</v>
      </c>
      <c r="T23" s="341">
        <v>2.2700000000000001E-2</v>
      </c>
      <c r="U23" s="341">
        <v>2.5257999999999999E-2</v>
      </c>
      <c r="V23" s="341">
        <v>3.2355000000000002E-2</v>
      </c>
      <c r="W23" s="341">
        <v>1.35E-2</v>
      </c>
      <c r="X23" s="341">
        <v>1.1323E-2</v>
      </c>
      <c r="Y23" s="341">
        <v>2.7099999999999999E-2</v>
      </c>
      <c r="Z23" s="341">
        <v>3.3936000000000001E-2</v>
      </c>
      <c r="AA23" s="341">
        <v>2.7741999999999999E-2</v>
      </c>
      <c r="AB23" s="341">
        <v>3.4551999999999999E-2</v>
      </c>
      <c r="AC23" s="341">
        <v>3.3967999999999998E-2</v>
      </c>
      <c r="AD23" s="341">
        <v>3.4333000000000002E-2</v>
      </c>
      <c r="AE23" s="341">
        <v>3.9E-2</v>
      </c>
      <c r="AF23" s="341">
        <v>4.8633000000000003E-2</v>
      </c>
      <c r="AG23" s="341">
        <v>5.1612999999999999E-2</v>
      </c>
      <c r="AH23" s="341">
        <v>4.3839000000000003E-2</v>
      </c>
      <c r="AI23" s="341">
        <v>3.3833000000000002E-2</v>
      </c>
      <c r="AJ23" s="341">
        <v>2.2613000000000001E-2</v>
      </c>
      <c r="AK23" s="341">
        <v>4.8329999999999996E-3</v>
      </c>
      <c r="AL23" s="341">
        <v>3.1E-2</v>
      </c>
      <c r="AM23" s="341">
        <v>-5.2269999999999999E-3</v>
      </c>
      <c r="AN23" s="341">
        <v>-3.6080000000000001E-3</v>
      </c>
      <c r="AO23" s="341">
        <v>-1.4970000000000001E-2</v>
      </c>
      <c r="AP23" s="341">
        <v>-4.1023999999999998E-2</v>
      </c>
      <c r="AQ23" s="341">
        <v>-2.7567999999999999E-2</v>
      </c>
      <c r="AR23" s="341">
        <v>-4.8089E-2</v>
      </c>
      <c r="AS23" s="341">
        <v>-4.4006000000000003E-2</v>
      </c>
      <c r="AT23" s="341">
        <v>-2.8981E-2</v>
      </c>
      <c r="AU23" s="341">
        <v>-3.9861000000000001E-2</v>
      </c>
      <c r="AV23" s="341">
        <v>-2.8072E-2</v>
      </c>
      <c r="AW23" s="341">
        <v>-4.8522000000000003E-2</v>
      </c>
      <c r="AX23" s="341">
        <v>-2.4135E-2</v>
      </c>
      <c r="AY23" s="341">
        <v>-1.8242999999999999E-2</v>
      </c>
      <c r="AZ23" s="871">
        <v>-4.2321999999999999E-2</v>
      </c>
      <c r="BA23" s="871">
        <v>-2.4732000000000001E-2</v>
      </c>
      <c r="BB23" s="871">
        <v>-3.5944999999999998E-2</v>
      </c>
      <c r="BC23" s="871">
        <v>-6.0165000000000003E-2</v>
      </c>
      <c r="BD23" s="871">
        <v>-4.2927E-2</v>
      </c>
      <c r="BE23" s="871">
        <v>-4.3405435483999999E-2</v>
      </c>
      <c r="BF23" s="871">
        <v>-4.0302987096999997E-2</v>
      </c>
      <c r="BG23" s="352">
        <v>-3.7132600000000002E-2</v>
      </c>
      <c r="BH23" s="352">
        <v>-3.2083500000000001E-2</v>
      </c>
      <c r="BI23" s="352">
        <v>-3.28776E-2</v>
      </c>
      <c r="BJ23" s="352">
        <v>-2.9207500000000001E-2</v>
      </c>
      <c r="BK23" s="352">
        <v>-7.2322999999999997E-3</v>
      </c>
      <c r="BL23" s="352">
        <v>-7.0387499999999999E-3</v>
      </c>
      <c r="BM23" s="352">
        <v>-6.7465399999999997E-3</v>
      </c>
      <c r="BN23" s="352">
        <v>-6.4886800000000001E-3</v>
      </c>
      <c r="BO23" s="352">
        <v>-5.8641199999999996E-3</v>
      </c>
      <c r="BP23" s="352">
        <v>-5.91516E-3</v>
      </c>
      <c r="BQ23" s="352">
        <v>-4.0539E-3</v>
      </c>
      <c r="BR23" s="352">
        <v>-1.65468E-3</v>
      </c>
      <c r="BS23" s="352">
        <v>-1.77049E-3</v>
      </c>
      <c r="BT23" s="352">
        <v>3.0083099999999999E-4</v>
      </c>
      <c r="BU23" s="352">
        <v>-3.2968899999999998E-3</v>
      </c>
      <c r="BV23" s="352">
        <v>-2.1486399999999998E-3</v>
      </c>
    </row>
    <row r="24" spans="1:74" ht="11.1" customHeight="1" x14ac:dyDescent="0.2">
      <c r="A24" s="270" t="s">
        <v>1514</v>
      </c>
      <c r="B24" s="545" t="s">
        <v>1515</v>
      </c>
      <c r="C24" s="341">
        <v>0.13045277419000001</v>
      </c>
      <c r="D24" s="341">
        <v>0.16857646429000001</v>
      </c>
      <c r="E24" s="341">
        <v>0.18581767741999999</v>
      </c>
      <c r="F24" s="341">
        <v>0.28929516666999999</v>
      </c>
      <c r="G24" s="341">
        <v>-0.11125416129</v>
      </c>
      <c r="H24" s="341">
        <v>-2.1674966667000001E-2</v>
      </c>
      <c r="I24" s="341">
        <v>-4.8557806452000002E-2</v>
      </c>
      <c r="J24" s="341">
        <v>1.3250354839E-2</v>
      </c>
      <c r="K24" s="341">
        <v>8.3826533332999997E-2</v>
      </c>
      <c r="L24" s="341">
        <v>1.3696612903E-2</v>
      </c>
      <c r="M24" s="341">
        <v>-0.37634830000000002</v>
      </c>
      <c r="N24" s="341">
        <v>3.2520258065000002E-2</v>
      </c>
      <c r="O24" s="341">
        <v>-0.15711883870999999</v>
      </c>
      <c r="P24" s="341">
        <v>-8.7268892856999999E-2</v>
      </c>
      <c r="Q24" s="341">
        <v>0.39889151613000001</v>
      </c>
      <c r="R24" s="341">
        <v>1.6996333333000001E-3</v>
      </c>
      <c r="S24" s="341">
        <v>-4.9437096773999999E-3</v>
      </c>
      <c r="T24" s="341">
        <v>4.6901900000000003E-2</v>
      </c>
      <c r="U24" s="341">
        <v>-0.25979854838999999</v>
      </c>
      <c r="V24" s="341">
        <v>0.11172529032</v>
      </c>
      <c r="W24" s="341">
        <v>-8.5608266666999999E-2</v>
      </c>
      <c r="X24" s="341">
        <v>0.32014509677000003</v>
      </c>
      <c r="Y24" s="341">
        <v>-0.16725656667</v>
      </c>
      <c r="Z24" s="341">
        <v>-0.57964903225999997</v>
      </c>
      <c r="AA24" s="341">
        <v>2.7455806451999998E-3</v>
      </c>
      <c r="AB24" s="341">
        <v>0.36892944828000002</v>
      </c>
      <c r="AC24" s="341">
        <v>-0.11656212903</v>
      </c>
      <c r="AD24" s="341">
        <v>0.10467643333</v>
      </c>
      <c r="AE24" s="341">
        <v>-8.3916032257999998E-2</v>
      </c>
      <c r="AF24" s="341">
        <v>-6.6663633333000002E-2</v>
      </c>
      <c r="AG24" s="341">
        <v>-0.17390122581</v>
      </c>
      <c r="AH24" s="341">
        <v>0.11737364516</v>
      </c>
      <c r="AI24" s="341">
        <v>6.3545733332999996E-2</v>
      </c>
      <c r="AJ24" s="341">
        <v>0.24490338710000001</v>
      </c>
      <c r="AK24" s="341">
        <v>-0.26293396667000002</v>
      </c>
      <c r="AL24" s="341">
        <v>-0.20315587097000001</v>
      </c>
      <c r="AM24" s="341">
        <v>0.34238590323000001</v>
      </c>
      <c r="AN24" s="341">
        <v>4.9216214286000003E-2</v>
      </c>
      <c r="AO24" s="341">
        <v>9.0373580645000007E-2</v>
      </c>
      <c r="AP24" s="341">
        <v>0.25533236666999998</v>
      </c>
      <c r="AQ24" s="341">
        <v>-7.3137419354999997E-2</v>
      </c>
      <c r="AR24" s="341">
        <v>8.8457400000000005E-2</v>
      </c>
      <c r="AS24" s="341">
        <v>-0.13120654839000001</v>
      </c>
      <c r="AT24" s="341">
        <v>-0.32914380645000002</v>
      </c>
      <c r="AU24" s="341">
        <v>-9.6150799999999995E-2</v>
      </c>
      <c r="AV24" s="341">
        <v>0.41187877419000002</v>
      </c>
      <c r="AW24" s="341">
        <v>-0.28673723333000001</v>
      </c>
      <c r="AX24" s="341">
        <v>-0.23877719354999999</v>
      </c>
      <c r="AY24" s="341">
        <v>1.2259129032E-2</v>
      </c>
      <c r="AZ24" s="871">
        <v>0.23700550000000001</v>
      </c>
      <c r="BA24" s="871">
        <v>8.3297774194000002E-2</v>
      </c>
      <c r="BB24" s="871">
        <v>0.42768233333</v>
      </c>
      <c r="BC24" s="871">
        <v>-1.2034193548E-2</v>
      </c>
      <c r="BD24" s="871">
        <v>-8.4376933333000004E-2</v>
      </c>
      <c r="BE24" s="871">
        <v>6.9765953916999995E-2</v>
      </c>
      <c r="BF24" s="871">
        <v>0.10271118793</v>
      </c>
      <c r="BG24" s="352">
        <v>0.15835399999999999</v>
      </c>
      <c r="BH24" s="352">
        <v>0.20765220000000001</v>
      </c>
      <c r="BI24" s="352">
        <v>-0.29240739999999998</v>
      </c>
      <c r="BJ24" s="352">
        <v>-0.26651649999999999</v>
      </c>
      <c r="BK24" s="352">
        <v>-0.15676570000000001</v>
      </c>
      <c r="BL24" s="352">
        <v>0.2748932</v>
      </c>
      <c r="BM24" s="352">
        <v>7.6868300000000004E-3</v>
      </c>
      <c r="BN24" s="352">
        <v>6.6136600000000004E-2</v>
      </c>
      <c r="BO24" s="352">
        <v>-0.12630169999999999</v>
      </c>
      <c r="BP24" s="352">
        <v>-2.0194899999999998E-2</v>
      </c>
      <c r="BQ24" s="352">
        <v>-8.9791999999999997E-2</v>
      </c>
      <c r="BR24" s="352">
        <v>-4.90337E-2</v>
      </c>
      <c r="BS24" s="352">
        <v>9.6256599999999998E-2</v>
      </c>
      <c r="BT24" s="352">
        <v>0.19999539999999999</v>
      </c>
      <c r="BU24" s="352">
        <v>-0.20315469999999999</v>
      </c>
      <c r="BV24" s="352">
        <v>-0.2436671</v>
      </c>
    </row>
    <row r="25" spans="1:74" s="273" customFormat="1" ht="11.1" customHeight="1" x14ac:dyDescent="0.2">
      <c r="A25" s="269"/>
      <c r="B25" s="546"/>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890"/>
      <c r="BA25" s="890"/>
      <c r="BB25" s="890"/>
      <c r="BC25" s="890"/>
      <c r="BD25" s="890"/>
      <c r="BE25" s="890"/>
      <c r="BF25" s="890"/>
      <c r="BG25" s="559"/>
      <c r="BH25" s="559"/>
      <c r="BI25" s="559"/>
      <c r="BJ25" s="559"/>
      <c r="BK25" s="559"/>
      <c r="BL25" s="559"/>
      <c r="BM25" s="559"/>
      <c r="BN25" s="559"/>
      <c r="BO25" s="559"/>
      <c r="BP25" s="559"/>
      <c r="BQ25" s="559"/>
      <c r="BR25" s="559"/>
      <c r="BS25" s="559"/>
      <c r="BT25" s="559"/>
      <c r="BU25" s="559"/>
      <c r="BV25" s="559"/>
    </row>
    <row r="26" spans="1:74" s="273" customFormat="1" ht="11.1" customHeight="1" x14ac:dyDescent="0.2">
      <c r="A26" s="543"/>
      <c r="B26" s="31" t="s">
        <v>456</v>
      </c>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890"/>
      <c r="BA26" s="890"/>
      <c r="BB26" s="890"/>
      <c r="BC26" s="890"/>
      <c r="BD26" s="890"/>
      <c r="BE26" s="890"/>
      <c r="BF26" s="890"/>
      <c r="BG26" s="559"/>
      <c r="BH26" s="559"/>
      <c r="BI26" s="559"/>
      <c r="BJ26" s="559"/>
      <c r="BK26" s="559"/>
      <c r="BL26" s="559"/>
      <c r="BM26" s="559"/>
      <c r="BN26" s="559"/>
      <c r="BO26" s="559"/>
      <c r="BP26" s="559"/>
      <c r="BQ26" s="559"/>
      <c r="BR26" s="559"/>
      <c r="BS26" s="559"/>
      <c r="BT26" s="559"/>
      <c r="BU26" s="559"/>
      <c r="BV26" s="559"/>
    </row>
    <row r="27" spans="1:74" s="273" customFormat="1" ht="11.1" customHeight="1" x14ac:dyDescent="0.2">
      <c r="A27" s="548" t="s">
        <v>1506</v>
      </c>
      <c r="B27" s="544" t="s">
        <v>1472</v>
      </c>
      <c r="C27" s="102">
        <v>1.0260823541999999</v>
      </c>
      <c r="D27" s="102">
        <v>1.0669230354000001</v>
      </c>
      <c r="E27" s="102">
        <v>1.1474333869</v>
      </c>
      <c r="F27" s="102">
        <v>1.1251130323</v>
      </c>
      <c r="G27" s="102">
        <v>1.1584688071</v>
      </c>
      <c r="H27" s="102">
        <v>1.2277935337000001</v>
      </c>
      <c r="I27" s="102">
        <v>1.1320674516</v>
      </c>
      <c r="J27" s="102">
        <v>1.2084393872000001</v>
      </c>
      <c r="K27" s="102">
        <v>1.1326191663</v>
      </c>
      <c r="L27" s="102">
        <v>1.2089204201999999</v>
      </c>
      <c r="M27" s="102">
        <v>1.1925919656999999</v>
      </c>
      <c r="N27" s="102">
        <v>1.1444285807000001</v>
      </c>
      <c r="O27" s="102">
        <v>1.1451850321999999</v>
      </c>
      <c r="P27" s="102">
        <v>1.1527672857</v>
      </c>
      <c r="Q27" s="102">
        <v>1.2446729350000001</v>
      </c>
      <c r="R27" s="102">
        <v>1.1985749670000001</v>
      </c>
      <c r="S27" s="102">
        <v>1.3225935164</v>
      </c>
      <c r="T27" s="102">
        <v>1.3456291007000001</v>
      </c>
      <c r="U27" s="102">
        <v>1.2414943869999999</v>
      </c>
      <c r="V27" s="102">
        <v>1.3356968062000001</v>
      </c>
      <c r="W27" s="102">
        <v>1.2795301337</v>
      </c>
      <c r="X27" s="102">
        <v>1.3195810643999999</v>
      </c>
      <c r="Y27" s="102">
        <v>1.2575022993</v>
      </c>
      <c r="Z27" s="102">
        <v>1.2817263875</v>
      </c>
      <c r="AA27" s="102">
        <v>1.155267517</v>
      </c>
      <c r="AB27" s="102">
        <v>1.3114181710999999</v>
      </c>
      <c r="AC27" s="102">
        <v>1.2720219676</v>
      </c>
      <c r="AD27" s="102">
        <v>1.2724858996999999</v>
      </c>
      <c r="AE27" s="102">
        <v>1.3718931611</v>
      </c>
      <c r="AF27" s="102">
        <v>1.352737367</v>
      </c>
      <c r="AG27" s="102">
        <v>1.4020422581</v>
      </c>
      <c r="AH27" s="102">
        <v>1.3352637741</v>
      </c>
      <c r="AI27" s="102">
        <v>1.3201128666999999</v>
      </c>
      <c r="AJ27" s="102">
        <v>1.3638782571000001</v>
      </c>
      <c r="AK27" s="102">
        <v>1.325758234</v>
      </c>
      <c r="AL27" s="102">
        <v>1.2772074194</v>
      </c>
      <c r="AM27" s="102">
        <v>1.130412032</v>
      </c>
      <c r="AN27" s="102">
        <v>1.203650036</v>
      </c>
      <c r="AO27" s="102">
        <v>1.1767227734000001</v>
      </c>
      <c r="AP27" s="102">
        <v>1.2354022327</v>
      </c>
      <c r="AQ27" s="102">
        <v>1.1778060645999999</v>
      </c>
      <c r="AR27" s="102">
        <v>1.2079580999999999</v>
      </c>
      <c r="AS27" s="102">
        <v>1.2227373228</v>
      </c>
      <c r="AT27" s="102">
        <v>1.2090026128</v>
      </c>
      <c r="AU27" s="102">
        <v>1.2146393003</v>
      </c>
      <c r="AV27" s="102">
        <v>1.2573226769000001</v>
      </c>
      <c r="AW27" s="102">
        <v>1.1871228332999999</v>
      </c>
      <c r="AX27" s="102">
        <v>1.2580290970000001</v>
      </c>
      <c r="AY27" s="102">
        <v>1.061116612</v>
      </c>
      <c r="AZ27" s="890">
        <v>1.1485693571</v>
      </c>
      <c r="BA27" s="890">
        <v>1.2454413542</v>
      </c>
      <c r="BB27" s="890">
        <v>1.2546512663</v>
      </c>
      <c r="BC27" s="890">
        <v>1.3019635168999999</v>
      </c>
      <c r="BD27" s="890">
        <v>1.3586637333</v>
      </c>
      <c r="BE27" s="890">
        <v>1.2864357465</v>
      </c>
      <c r="BF27" s="890">
        <v>1.3340574598999999</v>
      </c>
      <c r="BG27" s="559">
        <v>1.3138540000000001</v>
      </c>
      <c r="BH27" s="559">
        <v>1.3461080000000001</v>
      </c>
      <c r="BI27" s="559">
        <v>1.326449</v>
      </c>
      <c r="BJ27" s="559">
        <v>1.3455619999999999</v>
      </c>
      <c r="BK27" s="559">
        <v>1.2875019999999999</v>
      </c>
      <c r="BL27" s="559">
        <v>1.3308150000000001</v>
      </c>
      <c r="BM27" s="559">
        <v>1.3461860000000001</v>
      </c>
      <c r="BN27" s="559">
        <v>1.3766750000000001</v>
      </c>
      <c r="BO27" s="559">
        <v>1.417055</v>
      </c>
      <c r="BP27" s="559">
        <v>1.4432769999999999</v>
      </c>
      <c r="BQ27" s="559">
        <v>1.4352309999999999</v>
      </c>
      <c r="BR27" s="559">
        <v>1.4419299999999999</v>
      </c>
      <c r="BS27" s="559">
        <v>1.405697</v>
      </c>
      <c r="BT27" s="559">
        <v>1.433738</v>
      </c>
      <c r="BU27" s="559">
        <v>1.400596</v>
      </c>
      <c r="BV27" s="559">
        <v>1.411036</v>
      </c>
    </row>
    <row r="28" spans="1:74" s="239" customFormat="1" ht="11.1" customHeight="1" x14ac:dyDescent="0.2">
      <c r="A28" s="270" t="s">
        <v>505</v>
      </c>
      <c r="B28" s="545" t="s">
        <v>1109</v>
      </c>
      <c r="C28" s="341">
        <v>0.84006377419</v>
      </c>
      <c r="D28" s="341">
        <v>0.86559457142999996</v>
      </c>
      <c r="E28" s="341">
        <v>0.92607948387000005</v>
      </c>
      <c r="F28" s="341">
        <v>0.89147103333</v>
      </c>
      <c r="G28" s="341">
        <v>0.93706951613</v>
      </c>
      <c r="H28" s="341">
        <v>0.96562546667000004</v>
      </c>
      <c r="I28" s="341">
        <v>0.90549058064999999</v>
      </c>
      <c r="J28" s="341">
        <v>0.95934264516000001</v>
      </c>
      <c r="K28" s="341">
        <v>0.89654643332999995</v>
      </c>
      <c r="L28" s="341">
        <v>0.94934277419000002</v>
      </c>
      <c r="M28" s="341">
        <v>0.94329686667000001</v>
      </c>
      <c r="N28" s="341">
        <v>0.89379283871000004</v>
      </c>
      <c r="O28" s="341">
        <v>0.87998364516000005</v>
      </c>
      <c r="P28" s="341">
        <v>0.87084528570999997</v>
      </c>
      <c r="Q28" s="341">
        <v>0.93882412903000001</v>
      </c>
      <c r="R28" s="341">
        <v>0.90368850000000001</v>
      </c>
      <c r="S28" s="341">
        <v>0.94195754839000001</v>
      </c>
      <c r="T28" s="341">
        <v>0.97425336666999995</v>
      </c>
      <c r="U28" s="341">
        <v>0.92237512902999996</v>
      </c>
      <c r="V28" s="341">
        <v>0.97558164516000001</v>
      </c>
      <c r="W28" s="341">
        <v>0.90817806667000001</v>
      </c>
      <c r="X28" s="341">
        <v>0.96893541935000005</v>
      </c>
      <c r="Y28" s="341">
        <v>0.94225973333000002</v>
      </c>
      <c r="Z28" s="341">
        <v>0.90696606451999995</v>
      </c>
      <c r="AA28" s="341">
        <v>0.83861300000000005</v>
      </c>
      <c r="AB28" s="341">
        <v>0.91824372413999999</v>
      </c>
      <c r="AC28" s="341">
        <v>0.91709232257999995</v>
      </c>
      <c r="AD28" s="341">
        <v>0.87574226666999999</v>
      </c>
      <c r="AE28" s="341">
        <v>0.98382525805999999</v>
      </c>
      <c r="AF28" s="341">
        <v>0.94016449999999996</v>
      </c>
      <c r="AG28" s="341">
        <v>0.96998425805999999</v>
      </c>
      <c r="AH28" s="341">
        <v>0.94865538709999997</v>
      </c>
      <c r="AI28" s="341">
        <v>0.92112576667000001</v>
      </c>
      <c r="AJ28" s="341">
        <v>0.96729538709999996</v>
      </c>
      <c r="AK28" s="341">
        <v>0.93282759999999998</v>
      </c>
      <c r="AL28" s="341">
        <v>0.90513167742</v>
      </c>
      <c r="AM28" s="341">
        <v>0.88761199999999996</v>
      </c>
      <c r="AN28" s="341">
        <v>0.90984600000000004</v>
      </c>
      <c r="AO28" s="341">
        <v>0.90235567742</v>
      </c>
      <c r="AP28" s="341">
        <v>0.95138106667</v>
      </c>
      <c r="AQ28" s="341">
        <v>0.91471245161000003</v>
      </c>
      <c r="AR28" s="341">
        <v>0.97586850000000003</v>
      </c>
      <c r="AS28" s="341">
        <v>0.95960609676999997</v>
      </c>
      <c r="AT28" s="341">
        <v>0.95324335484</v>
      </c>
      <c r="AU28" s="341">
        <v>0.93531003332999996</v>
      </c>
      <c r="AV28" s="341">
        <v>0.96822248386999998</v>
      </c>
      <c r="AW28" s="341">
        <v>0.90463703333000001</v>
      </c>
      <c r="AX28" s="341">
        <v>0.96493312902999995</v>
      </c>
      <c r="AY28" s="341">
        <v>0.85038787097000001</v>
      </c>
      <c r="AZ28" s="871">
        <v>0.87661060714000005</v>
      </c>
      <c r="BA28" s="871">
        <v>0.95193290323000002</v>
      </c>
      <c r="BB28" s="871">
        <v>0.93038103333</v>
      </c>
      <c r="BC28" s="871">
        <v>0.98051661290000003</v>
      </c>
      <c r="BD28" s="871">
        <v>0.98486173333000004</v>
      </c>
      <c r="BE28" s="871">
        <v>0.92684574653999996</v>
      </c>
      <c r="BF28" s="871">
        <v>0.96983525986999997</v>
      </c>
      <c r="BG28" s="352">
        <v>0.92939819999999995</v>
      </c>
      <c r="BH28" s="352">
        <v>0.95506080000000004</v>
      </c>
      <c r="BI28" s="352">
        <v>0.92896120000000004</v>
      </c>
      <c r="BJ28" s="352">
        <v>0.93221100000000001</v>
      </c>
      <c r="BK28" s="352">
        <v>0.89340209999999998</v>
      </c>
      <c r="BL28" s="352">
        <v>0.90904839999999998</v>
      </c>
      <c r="BM28" s="352">
        <v>0.91613599999999995</v>
      </c>
      <c r="BN28" s="352">
        <v>0.93135860000000004</v>
      </c>
      <c r="BO28" s="352">
        <v>0.95654680000000003</v>
      </c>
      <c r="BP28" s="352">
        <v>0.9777188</v>
      </c>
      <c r="BQ28" s="352">
        <v>0.9667367</v>
      </c>
      <c r="BR28" s="352">
        <v>0.97125660000000003</v>
      </c>
      <c r="BS28" s="352">
        <v>0.93198970000000003</v>
      </c>
      <c r="BT28" s="352">
        <v>0.96604719999999999</v>
      </c>
      <c r="BU28" s="352">
        <v>0.93880509999999995</v>
      </c>
      <c r="BV28" s="352">
        <v>0.94120000000000004</v>
      </c>
    </row>
    <row r="29" spans="1:74" s="239" customFormat="1" ht="11.1" customHeight="1" x14ac:dyDescent="0.2">
      <c r="A29" s="269" t="s">
        <v>1473</v>
      </c>
      <c r="B29" s="545" t="s">
        <v>1497</v>
      </c>
      <c r="C29" s="341">
        <v>8.6446935000000003E-2</v>
      </c>
      <c r="D29" s="341">
        <v>9.9651249999999997E-2</v>
      </c>
      <c r="E29" s="341">
        <v>0.109400548</v>
      </c>
      <c r="F29" s="341">
        <v>0.117883733</v>
      </c>
      <c r="G29" s="341">
        <v>0.104208968</v>
      </c>
      <c r="H29" s="341">
        <v>0.115257867</v>
      </c>
      <c r="I29" s="341">
        <v>0.10688325799999999</v>
      </c>
      <c r="J29" s="341">
        <v>0.109844129</v>
      </c>
      <c r="K29" s="341">
        <v>0.106068233</v>
      </c>
      <c r="L29" s="341">
        <v>0.115380968</v>
      </c>
      <c r="M29" s="341">
        <v>0.124552633</v>
      </c>
      <c r="N29" s="341">
        <v>0.102518097</v>
      </c>
      <c r="O29" s="341">
        <v>0.104741323</v>
      </c>
      <c r="P29" s="341">
        <v>0.112791286</v>
      </c>
      <c r="Q29" s="341">
        <v>0.120149774</v>
      </c>
      <c r="R29" s="341">
        <v>0.10699586699999999</v>
      </c>
      <c r="S29" s="341">
        <v>0.13642109699999999</v>
      </c>
      <c r="T29" s="341">
        <v>0.141822167</v>
      </c>
      <c r="U29" s="341">
        <v>0.12584938700000001</v>
      </c>
      <c r="V29" s="341">
        <v>0.12960129000000001</v>
      </c>
      <c r="W29" s="341">
        <v>0.14339099999999999</v>
      </c>
      <c r="X29" s="341">
        <v>0.134989677</v>
      </c>
      <c r="Y29" s="341">
        <v>0.13196493300000001</v>
      </c>
      <c r="Z29" s="341">
        <v>0.121515097</v>
      </c>
      <c r="AA29" s="341">
        <v>0.122778839</v>
      </c>
      <c r="AB29" s="341">
        <v>0.141847103</v>
      </c>
      <c r="AC29" s="341">
        <v>0.12277029</v>
      </c>
      <c r="AD29" s="341">
        <v>0.13851169999999999</v>
      </c>
      <c r="AE29" s="341">
        <v>0.12757441899999999</v>
      </c>
      <c r="AF29" s="341">
        <v>0.1356272</v>
      </c>
      <c r="AG29" s="341">
        <v>0.12011435500000001</v>
      </c>
      <c r="AH29" s="341">
        <v>0.117083097</v>
      </c>
      <c r="AI29" s="341">
        <v>0.119501733</v>
      </c>
      <c r="AJ29" s="341">
        <v>0.128240677</v>
      </c>
      <c r="AK29" s="341">
        <v>0.1129585</v>
      </c>
      <c r="AL29" s="341">
        <v>0.121763806</v>
      </c>
      <c r="AM29" s="341">
        <v>7.2255451999999998E-2</v>
      </c>
      <c r="AN29" s="341">
        <v>7.4604821000000002E-2</v>
      </c>
      <c r="AO29" s="341">
        <v>7.5680774000000006E-2</v>
      </c>
      <c r="AP29" s="341">
        <v>8.2369899999999996E-2</v>
      </c>
      <c r="AQ29" s="341">
        <v>7.6884355000000001E-2</v>
      </c>
      <c r="AR29" s="341">
        <v>7.2388732999999997E-2</v>
      </c>
      <c r="AS29" s="341">
        <v>6.6815645000000007E-2</v>
      </c>
      <c r="AT29" s="341">
        <v>5.9645128999999998E-2</v>
      </c>
      <c r="AU29" s="341">
        <v>8.0360666999999997E-2</v>
      </c>
      <c r="AV29" s="341">
        <v>6.8677548000000005E-2</v>
      </c>
      <c r="AW29" s="341">
        <v>7.0870066999999995E-2</v>
      </c>
      <c r="AX29" s="341">
        <v>6.7973000000000006E-2</v>
      </c>
      <c r="AY29" s="341">
        <v>7.2237257999999999E-2</v>
      </c>
      <c r="AZ29" s="871">
        <v>8.4337285999999997E-2</v>
      </c>
      <c r="BA29" s="871">
        <v>8.3981773999999995E-2</v>
      </c>
      <c r="BB29" s="871">
        <v>0.101273267</v>
      </c>
      <c r="BC29" s="871">
        <v>0.101940323</v>
      </c>
      <c r="BD29" s="871">
        <v>0.110359</v>
      </c>
      <c r="BE29" s="871">
        <v>0.1051709</v>
      </c>
      <c r="BF29" s="871">
        <v>0.1130295</v>
      </c>
      <c r="BG29" s="352">
        <v>0.1180908</v>
      </c>
      <c r="BH29" s="352">
        <v>0.1146853</v>
      </c>
      <c r="BI29" s="352">
        <v>0.108573</v>
      </c>
      <c r="BJ29" s="352">
        <v>0.1093889</v>
      </c>
      <c r="BK29" s="352">
        <v>8.5389400000000004E-2</v>
      </c>
      <c r="BL29" s="352">
        <v>9.9205399999999999E-2</v>
      </c>
      <c r="BM29" s="352">
        <v>0.1053222</v>
      </c>
      <c r="BN29" s="352">
        <v>0.112829</v>
      </c>
      <c r="BO29" s="352">
        <v>0.1223409</v>
      </c>
      <c r="BP29" s="352">
        <v>0.12595210000000001</v>
      </c>
      <c r="BQ29" s="352">
        <v>0.1243438</v>
      </c>
      <c r="BR29" s="352">
        <v>0.12615670000000001</v>
      </c>
      <c r="BS29" s="352">
        <v>0.12583630000000001</v>
      </c>
      <c r="BT29" s="352">
        <v>0.12158239999999999</v>
      </c>
      <c r="BU29" s="352">
        <v>0.1142818</v>
      </c>
      <c r="BV29" s="352">
        <v>0.113549</v>
      </c>
    </row>
    <row r="30" spans="1:74" s="239" customFormat="1" ht="11.1" customHeight="1" x14ac:dyDescent="0.2">
      <c r="A30" s="270" t="s">
        <v>1474</v>
      </c>
      <c r="B30" s="550" t="s">
        <v>1520</v>
      </c>
      <c r="C30" s="341">
        <v>4.7252935000000003E-2</v>
      </c>
      <c r="D30" s="341">
        <v>5.6115249999999998E-2</v>
      </c>
      <c r="E30" s="341">
        <v>6.1110548000000001E-2</v>
      </c>
      <c r="F30" s="341">
        <v>7.0016732999999998E-2</v>
      </c>
      <c r="G30" s="341">
        <v>5.5563967999999998E-2</v>
      </c>
      <c r="H30" s="341">
        <v>6.9290867000000006E-2</v>
      </c>
      <c r="I30" s="341">
        <v>6.2947258000000006E-2</v>
      </c>
      <c r="J30" s="341">
        <v>6.3747129E-2</v>
      </c>
      <c r="K30" s="341">
        <v>5.9835233000000002E-2</v>
      </c>
      <c r="L30" s="341">
        <v>7.2154968E-2</v>
      </c>
      <c r="M30" s="341">
        <v>8.3285632999999998E-2</v>
      </c>
      <c r="N30" s="341">
        <v>6.1228097000000002E-2</v>
      </c>
      <c r="O30" s="341">
        <v>6.3289322999999995E-2</v>
      </c>
      <c r="P30" s="341">
        <v>6.7970286000000005E-2</v>
      </c>
      <c r="Q30" s="341">
        <v>7.2891774000000006E-2</v>
      </c>
      <c r="R30" s="341">
        <v>5.7962867000000001E-2</v>
      </c>
      <c r="S30" s="341">
        <v>8.5550097000000005E-2</v>
      </c>
      <c r="T30" s="341">
        <v>9.2722166999999994E-2</v>
      </c>
      <c r="U30" s="341">
        <v>8.0204387000000002E-2</v>
      </c>
      <c r="V30" s="341">
        <v>8.1343289999999999E-2</v>
      </c>
      <c r="W30" s="341">
        <v>9.5058000000000004E-2</v>
      </c>
      <c r="X30" s="341">
        <v>8.7795677000000003E-2</v>
      </c>
      <c r="Y30" s="341">
        <v>8.6964932999999994E-2</v>
      </c>
      <c r="Z30" s="341">
        <v>8.0321096999999994E-2</v>
      </c>
      <c r="AA30" s="341">
        <v>8.1133838999999999E-2</v>
      </c>
      <c r="AB30" s="341">
        <v>9.8226102999999995E-2</v>
      </c>
      <c r="AC30" s="341">
        <v>8.0351290000000006E-2</v>
      </c>
      <c r="AD30" s="341">
        <v>7.9811699999999999E-2</v>
      </c>
      <c r="AE30" s="341">
        <v>7.8832419000000001E-2</v>
      </c>
      <c r="AF30" s="341">
        <v>8.80272E-2</v>
      </c>
      <c r="AG30" s="341">
        <v>7.6372355000000003E-2</v>
      </c>
      <c r="AH30" s="341">
        <v>7.1018097000000002E-2</v>
      </c>
      <c r="AI30" s="341">
        <v>7.7134732999999997E-2</v>
      </c>
      <c r="AJ30" s="341">
        <v>8.7466677000000007E-2</v>
      </c>
      <c r="AK30" s="341">
        <v>7.8025499999999998E-2</v>
      </c>
      <c r="AL30" s="341">
        <v>8.4634806000000007E-2</v>
      </c>
      <c r="AM30" s="341">
        <v>3.7384451999999999E-2</v>
      </c>
      <c r="AN30" s="341">
        <v>4.2425821000000002E-2</v>
      </c>
      <c r="AO30" s="341">
        <v>4.5583774000000001E-2</v>
      </c>
      <c r="AP30" s="341">
        <v>4.8002900000000001E-2</v>
      </c>
      <c r="AQ30" s="341">
        <v>4.2981354999999999E-2</v>
      </c>
      <c r="AR30" s="341">
        <v>4.2821733000000001E-2</v>
      </c>
      <c r="AS30" s="341">
        <v>3.6363645E-2</v>
      </c>
      <c r="AT30" s="341">
        <v>2.7580128999999998E-2</v>
      </c>
      <c r="AU30" s="341">
        <v>4.7393667E-2</v>
      </c>
      <c r="AV30" s="341">
        <v>3.8741548000000001E-2</v>
      </c>
      <c r="AW30" s="341">
        <v>4.3703066999999998E-2</v>
      </c>
      <c r="AX30" s="341">
        <v>3.9683000000000003E-2</v>
      </c>
      <c r="AY30" s="341">
        <v>4.4140258000000002E-2</v>
      </c>
      <c r="AZ30" s="871">
        <v>5.1551286000000002E-2</v>
      </c>
      <c r="BA30" s="871">
        <v>5.6949774000000002E-2</v>
      </c>
      <c r="BB30" s="871">
        <v>6.7506266999999995E-2</v>
      </c>
      <c r="BC30" s="871">
        <v>7.0456323000000001E-2</v>
      </c>
      <c r="BD30" s="871">
        <v>7.7758999999999995E-2</v>
      </c>
      <c r="BE30" s="871">
        <v>7.1393799999999993E-2</v>
      </c>
      <c r="BF30" s="871">
        <v>7.9118599999999997E-2</v>
      </c>
      <c r="BG30" s="352">
        <v>8.3526699999999995E-2</v>
      </c>
      <c r="BH30" s="352">
        <v>8.0010899999999996E-2</v>
      </c>
      <c r="BI30" s="352">
        <v>7.4517399999999998E-2</v>
      </c>
      <c r="BJ30" s="352">
        <v>7.4388899999999994E-2</v>
      </c>
      <c r="BK30" s="352">
        <v>5.3324799999999999E-2</v>
      </c>
      <c r="BL30" s="352">
        <v>6.4337199999999997E-2</v>
      </c>
      <c r="BM30" s="352">
        <v>6.7502800000000002E-2</v>
      </c>
      <c r="BN30" s="352">
        <v>6.9388599999999995E-2</v>
      </c>
      <c r="BO30" s="352">
        <v>8.1626400000000002E-2</v>
      </c>
      <c r="BP30" s="352">
        <v>8.6177299999999998E-2</v>
      </c>
      <c r="BQ30" s="352">
        <v>8.6307200000000001E-2</v>
      </c>
      <c r="BR30" s="352">
        <v>8.6181499999999994E-2</v>
      </c>
      <c r="BS30" s="352">
        <v>8.5341500000000001E-2</v>
      </c>
      <c r="BT30" s="352">
        <v>8.5437899999999997E-2</v>
      </c>
      <c r="BU30" s="352">
        <v>8.1333600000000006E-2</v>
      </c>
      <c r="BV30" s="352">
        <v>8.0753500000000006E-2</v>
      </c>
    </row>
    <row r="31" spans="1:74" s="239" customFormat="1" ht="11.1" customHeight="1" x14ac:dyDescent="0.2">
      <c r="A31" s="270" t="s">
        <v>1470</v>
      </c>
      <c r="B31" s="550" t="s">
        <v>1521</v>
      </c>
      <c r="C31" s="341">
        <v>3.9194E-2</v>
      </c>
      <c r="D31" s="341">
        <v>4.3535999999999998E-2</v>
      </c>
      <c r="E31" s="341">
        <v>4.829E-2</v>
      </c>
      <c r="F31" s="341">
        <v>4.7867E-2</v>
      </c>
      <c r="G31" s="341">
        <v>4.8645000000000001E-2</v>
      </c>
      <c r="H31" s="341">
        <v>4.5967000000000001E-2</v>
      </c>
      <c r="I31" s="341">
        <v>4.3936000000000003E-2</v>
      </c>
      <c r="J31" s="341">
        <v>4.6096999999999999E-2</v>
      </c>
      <c r="K31" s="341">
        <v>4.6233000000000003E-2</v>
      </c>
      <c r="L31" s="341">
        <v>4.3226000000000001E-2</v>
      </c>
      <c r="M31" s="341">
        <v>4.1266999999999998E-2</v>
      </c>
      <c r="N31" s="341">
        <v>4.129E-2</v>
      </c>
      <c r="O31" s="341">
        <v>4.1452000000000003E-2</v>
      </c>
      <c r="P31" s="341">
        <v>4.4821E-2</v>
      </c>
      <c r="Q31" s="341">
        <v>4.7258000000000001E-2</v>
      </c>
      <c r="R31" s="341">
        <v>4.9033E-2</v>
      </c>
      <c r="S31" s="341">
        <v>5.0871E-2</v>
      </c>
      <c r="T31" s="341">
        <v>4.9099999999999998E-2</v>
      </c>
      <c r="U31" s="341">
        <v>4.5644999999999998E-2</v>
      </c>
      <c r="V31" s="341">
        <v>4.8258000000000002E-2</v>
      </c>
      <c r="W31" s="341">
        <v>4.8333000000000001E-2</v>
      </c>
      <c r="X31" s="341">
        <v>4.7194E-2</v>
      </c>
      <c r="Y31" s="341">
        <v>4.4999999999999998E-2</v>
      </c>
      <c r="Z31" s="341">
        <v>4.1194000000000001E-2</v>
      </c>
      <c r="AA31" s="341">
        <v>4.1645000000000001E-2</v>
      </c>
      <c r="AB31" s="341">
        <v>4.3621E-2</v>
      </c>
      <c r="AC31" s="341">
        <v>4.2418999999999998E-2</v>
      </c>
      <c r="AD31" s="341">
        <v>5.8700000000000002E-2</v>
      </c>
      <c r="AE31" s="341">
        <v>4.8742000000000001E-2</v>
      </c>
      <c r="AF31" s="341">
        <v>4.7600000000000003E-2</v>
      </c>
      <c r="AG31" s="341">
        <v>4.3742000000000003E-2</v>
      </c>
      <c r="AH31" s="341">
        <v>4.6065000000000002E-2</v>
      </c>
      <c r="AI31" s="341">
        <v>4.2367000000000002E-2</v>
      </c>
      <c r="AJ31" s="341">
        <v>4.0773999999999998E-2</v>
      </c>
      <c r="AK31" s="341">
        <v>3.4932999999999999E-2</v>
      </c>
      <c r="AL31" s="341">
        <v>3.7129000000000002E-2</v>
      </c>
      <c r="AM31" s="341">
        <v>3.4870999999999999E-2</v>
      </c>
      <c r="AN31" s="341">
        <v>3.2178999999999999E-2</v>
      </c>
      <c r="AO31" s="341">
        <v>3.0096999999999999E-2</v>
      </c>
      <c r="AP31" s="341">
        <v>3.4367000000000002E-2</v>
      </c>
      <c r="AQ31" s="341">
        <v>3.3903000000000003E-2</v>
      </c>
      <c r="AR31" s="341">
        <v>2.9567E-2</v>
      </c>
      <c r="AS31" s="341">
        <v>3.0452E-2</v>
      </c>
      <c r="AT31" s="341">
        <v>3.2065000000000003E-2</v>
      </c>
      <c r="AU31" s="341">
        <v>3.2967000000000003E-2</v>
      </c>
      <c r="AV31" s="341">
        <v>2.9936000000000001E-2</v>
      </c>
      <c r="AW31" s="341">
        <v>2.7167E-2</v>
      </c>
      <c r="AX31" s="341">
        <v>2.8289999999999999E-2</v>
      </c>
      <c r="AY31" s="341">
        <v>2.8097E-2</v>
      </c>
      <c r="AZ31" s="871">
        <v>3.2786000000000003E-2</v>
      </c>
      <c r="BA31" s="871">
        <v>2.7032E-2</v>
      </c>
      <c r="BB31" s="871">
        <v>3.3766999999999998E-2</v>
      </c>
      <c r="BC31" s="871">
        <v>3.1483999999999998E-2</v>
      </c>
      <c r="BD31" s="871">
        <v>3.2599999999999997E-2</v>
      </c>
      <c r="BE31" s="871">
        <v>3.3777099999999997E-2</v>
      </c>
      <c r="BF31" s="871">
        <v>3.3910900000000001E-2</v>
      </c>
      <c r="BG31" s="352">
        <v>3.45641E-2</v>
      </c>
      <c r="BH31" s="352">
        <v>3.4674400000000001E-2</v>
      </c>
      <c r="BI31" s="352">
        <v>3.4055599999999998E-2</v>
      </c>
      <c r="BJ31" s="352">
        <v>3.5000000000000003E-2</v>
      </c>
      <c r="BK31" s="352">
        <v>3.2064599999999999E-2</v>
      </c>
      <c r="BL31" s="352">
        <v>3.4868200000000002E-2</v>
      </c>
      <c r="BM31" s="352">
        <v>3.7819400000000003E-2</v>
      </c>
      <c r="BN31" s="352">
        <v>4.3440399999999997E-2</v>
      </c>
      <c r="BO31" s="352">
        <v>4.0714500000000001E-2</v>
      </c>
      <c r="BP31" s="352">
        <v>3.9774799999999999E-2</v>
      </c>
      <c r="BQ31" s="352">
        <v>3.8036599999999997E-2</v>
      </c>
      <c r="BR31" s="352">
        <v>3.9975200000000002E-2</v>
      </c>
      <c r="BS31" s="352">
        <v>4.0494799999999997E-2</v>
      </c>
      <c r="BT31" s="352">
        <v>3.6144500000000003E-2</v>
      </c>
      <c r="BU31" s="352">
        <v>3.2948199999999997E-2</v>
      </c>
      <c r="BV31" s="352">
        <v>3.2795499999999998E-2</v>
      </c>
    </row>
    <row r="32" spans="1:74" s="239" customFormat="1" ht="11.1" customHeight="1" x14ac:dyDescent="0.2">
      <c r="A32" s="270" t="s">
        <v>1475</v>
      </c>
      <c r="B32" s="545" t="s">
        <v>1498</v>
      </c>
      <c r="C32" s="341">
        <v>9.3788774000000005E-2</v>
      </c>
      <c r="D32" s="341">
        <v>9.3578857000000001E-2</v>
      </c>
      <c r="E32" s="341">
        <v>0.103022065</v>
      </c>
      <c r="F32" s="341">
        <v>0.10207393300000001</v>
      </c>
      <c r="G32" s="341">
        <v>0.105037097</v>
      </c>
      <c r="H32" s="341">
        <v>0.13386126700000001</v>
      </c>
      <c r="I32" s="341">
        <v>0.105548613</v>
      </c>
      <c r="J32" s="341">
        <v>0.124097968</v>
      </c>
      <c r="K32" s="341">
        <v>0.11498826700000001</v>
      </c>
      <c r="L32" s="341">
        <v>0.12881035499999999</v>
      </c>
      <c r="M32" s="341">
        <v>0.110161333</v>
      </c>
      <c r="N32" s="341">
        <v>0.12809271</v>
      </c>
      <c r="O32" s="341">
        <v>0.140392032</v>
      </c>
      <c r="P32" s="341">
        <v>0.154007643</v>
      </c>
      <c r="Q32" s="341">
        <v>0.166028129</v>
      </c>
      <c r="R32" s="341">
        <v>0.17110439999999999</v>
      </c>
      <c r="S32" s="341">
        <v>0.223636903</v>
      </c>
      <c r="T32" s="341">
        <v>0.21061476700000001</v>
      </c>
      <c r="U32" s="341">
        <v>0.17300132300000001</v>
      </c>
      <c r="V32" s="341">
        <v>0.21719680599999999</v>
      </c>
      <c r="W32" s="341">
        <v>0.2065485</v>
      </c>
      <c r="X32" s="341">
        <v>0.194235097</v>
      </c>
      <c r="Y32" s="341">
        <v>0.16252413299999999</v>
      </c>
      <c r="Z32" s="341">
        <v>0.22773322600000001</v>
      </c>
      <c r="AA32" s="341">
        <v>0.17652671</v>
      </c>
      <c r="AB32" s="341">
        <v>0.23038531000000001</v>
      </c>
      <c r="AC32" s="341">
        <v>0.21252506500000001</v>
      </c>
      <c r="AD32" s="341">
        <v>0.23379823299999999</v>
      </c>
      <c r="AE32" s="341">
        <v>0.24606209700000001</v>
      </c>
      <c r="AF32" s="341">
        <v>0.2572218</v>
      </c>
      <c r="AG32" s="341">
        <v>0.29092683899999999</v>
      </c>
      <c r="AH32" s="341">
        <v>0.25161954800000003</v>
      </c>
      <c r="AI32" s="341">
        <v>0.25463396700000002</v>
      </c>
      <c r="AJ32" s="341">
        <v>0.24088225799999999</v>
      </c>
      <c r="AK32" s="341">
        <v>0.24548176699999999</v>
      </c>
      <c r="AL32" s="341">
        <v>0.22597509700000001</v>
      </c>
      <c r="AM32" s="341">
        <v>0.14591429</v>
      </c>
      <c r="AN32" s="341">
        <v>0.18229878599999999</v>
      </c>
      <c r="AO32" s="341">
        <v>0.16779229000000001</v>
      </c>
      <c r="AP32" s="341">
        <v>0.169486633</v>
      </c>
      <c r="AQ32" s="341">
        <v>0.15146200000000001</v>
      </c>
      <c r="AR32" s="341">
        <v>0.117251067</v>
      </c>
      <c r="AS32" s="341">
        <v>0.162728871</v>
      </c>
      <c r="AT32" s="341">
        <v>0.168801742</v>
      </c>
      <c r="AU32" s="341">
        <v>0.1583658</v>
      </c>
      <c r="AV32" s="341">
        <v>0.18141312900000001</v>
      </c>
      <c r="AW32" s="341">
        <v>0.146447033</v>
      </c>
      <c r="AX32" s="341">
        <v>0.17788525799999999</v>
      </c>
      <c r="AY32" s="341">
        <v>0.108545935</v>
      </c>
      <c r="AZ32" s="871">
        <v>0.15354575000000001</v>
      </c>
      <c r="BA32" s="871">
        <v>0.17454064499999999</v>
      </c>
      <c r="BB32" s="871">
        <v>0.187847233</v>
      </c>
      <c r="BC32" s="871">
        <v>0.17507751599999999</v>
      </c>
      <c r="BD32" s="871">
        <v>0.234627</v>
      </c>
      <c r="BE32" s="871">
        <v>0.2135148</v>
      </c>
      <c r="BF32" s="871">
        <v>0.2100709</v>
      </c>
      <c r="BG32" s="352">
        <v>0.21899279999999999</v>
      </c>
      <c r="BH32" s="352">
        <v>0.2283703</v>
      </c>
      <c r="BI32" s="352">
        <v>0.2386412</v>
      </c>
      <c r="BJ32" s="352">
        <v>0.25329940000000001</v>
      </c>
      <c r="BK32" s="352">
        <v>0.25955820000000002</v>
      </c>
      <c r="BL32" s="352">
        <v>0.27222610000000003</v>
      </c>
      <c r="BM32" s="352">
        <v>0.27511010000000002</v>
      </c>
      <c r="BN32" s="352">
        <v>0.28227570000000002</v>
      </c>
      <c r="BO32" s="352">
        <v>0.28755609999999998</v>
      </c>
      <c r="BP32" s="352">
        <v>0.2878407</v>
      </c>
      <c r="BQ32" s="352">
        <v>0.29100959999999998</v>
      </c>
      <c r="BR32" s="352">
        <v>0.29144540000000002</v>
      </c>
      <c r="BS32" s="352">
        <v>0.29212179999999999</v>
      </c>
      <c r="BT32" s="352">
        <v>0.29081129999999999</v>
      </c>
      <c r="BU32" s="352">
        <v>0.29046149999999998</v>
      </c>
      <c r="BV32" s="352">
        <v>0.29919869999999998</v>
      </c>
    </row>
    <row r="33" spans="1:74" ht="11.1" customHeight="1" x14ac:dyDescent="0.2">
      <c r="A33" s="270" t="s">
        <v>1476</v>
      </c>
      <c r="B33" s="550" t="s">
        <v>1499</v>
      </c>
      <c r="C33" s="341">
        <v>8.1465774000000005E-2</v>
      </c>
      <c r="D33" s="341">
        <v>8.2399857000000007E-2</v>
      </c>
      <c r="E33" s="341">
        <v>9.1893064999999996E-2</v>
      </c>
      <c r="F33" s="341">
        <v>9.0240932999999995E-2</v>
      </c>
      <c r="G33" s="341">
        <v>9.5392096999999995E-2</v>
      </c>
      <c r="H33" s="341">
        <v>0.12102826699999999</v>
      </c>
      <c r="I33" s="341">
        <v>9.3258613000000004E-2</v>
      </c>
      <c r="J33" s="341">
        <v>0.111839968</v>
      </c>
      <c r="K33" s="341">
        <v>0.100621267</v>
      </c>
      <c r="L33" s="341">
        <v>0.11552035500000001</v>
      </c>
      <c r="M33" s="341">
        <v>9.5094333000000003E-2</v>
      </c>
      <c r="N33" s="341">
        <v>0.11538271</v>
      </c>
      <c r="O33" s="341">
        <v>0.12797303199999999</v>
      </c>
      <c r="P33" s="341">
        <v>0.13897164300000001</v>
      </c>
      <c r="Q33" s="341">
        <v>0.15083412900000001</v>
      </c>
      <c r="R33" s="341">
        <v>0.16177140000000001</v>
      </c>
      <c r="S33" s="341">
        <v>0.21060490300000001</v>
      </c>
      <c r="T33" s="341">
        <v>0.19174776700000001</v>
      </c>
      <c r="U33" s="341">
        <v>0.16542032300000001</v>
      </c>
      <c r="V33" s="341">
        <v>0.19964880600000001</v>
      </c>
      <c r="W33" s="341">
        <v>0.19438150000000001</v>
      </c>
      <c r="X33" s="341">
        <v>0.185138097</v>
      </c>
      <c r="Y33" s="341">
        <v>0.15539113299999999</v>
      </c>
      <c r="Z33" s="341">
        <v>0.221120226</v>
      </c>
      <c r="AA33" s="341">
        <v>0.16942971000000001</v>
      </c>
      <c r="AB33" s="341">
        <v>0.22421331</v>
      </c>
      <c r="AC33" s="341">
        <v>0.20404106499999999</v>
      </c>
      <c r="AD33" s="341">
        <v>0.22813123299999999</v>
      </c>
      <c r="AE33" s="341">
        <v>0.236836097</v>
      </c>
      <c r="AF33" s="341">
        <v>0.2449548</v>
      </c>
      <c r="AG33" s="341">
        <v>0.27621683899999999</v>
      </c>
      <c r="AH33" s="341">
        <v>0.238942548</v>
      </c>
      <c r="AI33" s="341">
        <v>0.24116696700000001</v>
      </c>
      <c r="AJ33" s="341">
        <v>0.22575325800000001</v>
      </c>
      <c r="AK33" s="341">
        <v>0.23041476699999999</v>
      </c>
      <c r="AL33" s="341">
        <v>0.21381409700000001</v>
      </c>
      <c r="AM33" s="341">
        <v>0.13278529</v>
      </c>
      <c r="AN33" s="341">
        <v>0.17097778599999999</v>
      </c>
      <c r="AO33" s="341">
        <v>0.15634028999999999</v>
      </c>
      <c r="AP33" s="341">
        <v>0.15868663299999999</v>
      </c>
      <c r="AQ33" s="341">
        <v>0.140655</v>
      </c>
      <c r="AR33" s="341">
        <v>0.10395106699999999</v>
      </c>
      <c r="AS33" s="341">
        <v>0.147470871</v>
      </c>
      <c r="AT33" s="341">
        <v>0.15560774199999999</v>
      </c>
      <c r="AU33" s="341">
        <v>0.14356579999999999</v>
      </c>
      <c r="AV33" s="341">
        <v>0.166639129</v>
      </c>
      <c r="AW33" s="341">
        <v>0.13578003299999999</v>
      </c>
      <c r="AX33" s="341">
        <v>0.16456225799999999</v>
      </c>
      <c r="AY33" s="341">
        <v>9.4061934999999999E-2</v>
      </c>
      <c r="AZ33" s="871">
        <v>0.13925974999999999</v>
      </c>
      <c r="BA33" s="871">
        <v>0.158895645</v>
      </c>
      <c r="BB33" s="871">
        <v>0.174914233</v>
      </c>
      <c r="BC33" s="871">
        <v>0.158496516</v>
      </c>
      <c r="BD33" s="871">
        <v>0.21465999999999999</v>
      </c>
      <c r="BE33" s="871">
        <v>0.1980558</v>
      </c>
      <c r="BF33" s="871">
        <v>0.1959612</v>
      </c>
      <c r="BG33" s="352">
        <v>0.20435310000000001</v>
      </c>
      <c r="BH33" s="352">
        <v>0.21402479999999999</v>
      </c>
      <c r="BI33" s="352">
        <v>0.22523609999999999</v>
      </c>
      <c r="BJ33" s="352">
        <v>0.24060999999999999</v>
      </c>
      <c r="BK33" s="352">
        <v>0.2461342</v>
      </c>
      <c r="BL33" s="352">
        <v>0.2589188</v>
      </c>
      <c r="BM33" s="352">
        <v>0.26094279999999997</v>
      </c>
      <c r="BN33" s="352">
        <v>0.27034140000000001</v>
      </c>
      <c r="BO33" s="352">
        <v>0.27386129999999997</v>
      </c>
      <c r="BP33" s="352">
        <v>0.27098359999999999</v>
      </c>
      <c r="BQ33" s="352">
        <v>0.27622200000000002</v>
      </c>
      <c r="BR33" s="352">
        <v>0.27529300000000001</v>
      </c>
      <c r="BS33" s="352">
        <v>0.27623049999999999</v>
      </c>
      <c r="BT33" s="352">
        <v>0.27556649999999999</v>
      </c>
      <c r="BU33" s="352">
        <v>0.276314</v>
      </c>
      <c r="BV33" s="352">
        <v>0.2858367</v>
      </c>
    </row>
    <row r="34" spans="1:74" ht="11.1" customHeight="1" x14ac:dyDescent="0.2">
      <c r="A34" s="270" t="s">
        <v>1471</v>
      </c>
      <c r="B34" s="550" t="s">
        <v>1496</v>
      </c>
      <c r="C34" s="341">
        <v>1.2323000000000001E-2</v>
      </c>
      <c r="D34" s="341">
        <v>1.1179E-2</v>
      </c>
      <c r="E34" s="341">
        <v>1.1129E-2</v>
      </c>
      <c r="F34" s="341">
        <v>1.1833E-2</v>
      </c>
      <c r="G34" s="341">
        <v>9.6450000000000008E-3</v>
      </c>
      <c r="H34" s="341">
        <v>1.2833000000000001E-2</v>
      </c>
      <c r="I34" s="341">
        <v>1.2290000000000001E-2</v>
      </c>
      <c r="J34" s="341">
        <v>1.2258E-2</v>
      </c>
      <c r="K34" s="341">
        <v>1.4367E-2</v>
      </c>
      <c r="L34" s="341">
        <v>1.329E-2</v>
      </c>
      <c r="M34" s="341">
        <v>1.5067000000000001E-2</v>
      </c>
      <c r="N34" s="341">
        <v>1.2710000000000001E-2</v>
      </c>
      <c r="O34" s="341">
        <v>1.2418999999999999E-2</v>
      </c>
      <c r="P34" s="341">
        <v>1.5036000000000001E-2</v>
      </c>
      <c r="Q34" s="341">
        <v>1.5193999999999999E-2</v>
      </c>
      <c r="R34" s="341">
        <v>9.3329999999999993E-3</v>
      </c>
      <c r="S34" s="341">
        <v>1.3032E-2</v>
      </c>
      <c r="T34" s="341">
        <v>1.8866999999999998E-2</v>
      </c>
      <c r="U34" s="341">
        <v>7.5810000000000001E-3</v>
      </c>
      <c r="V34" s="341">
        <v>1.7548000000000001E-2</v>
      </c>
      <c r="W34" s="341">
        <v>1.2167000000000001E-2</v>
      </c>
      <c r="X34" s="341">
        <v>9.0969999999999992E-3</v>
      </c>
      <c r="Y34" s="341">
        <v>7.1329999999999996E-3</v>
      </c>
      <c r="Z34" s="341">
        <v>6.613E-3</v>
      </c>
      <c r="AA34" s="341">
        <v>7.097E-3</v>
      </c>
      <c r="AB34" s="341">
        <v>6.1720000000000004E-3</v>
      </c>
      <c r="AC34" s="341">
        <v>8.4840000000000002E-3</v>
      </c>
      <c r="AD34" s="341">
        <v>5.6670000000000002E-3</v>
      </c>
      <c r="AE34" s="341">
        <v>9.2259999999999998E-3</v>
      </c>
      <c r="AF34" s="341">
        <v>1.2267E-2</v>
      </c>
      <c r="AG34" s="341">
        <v>1.4710000000000001E-2</v>
      </c>
      <c r="AH34" s="341">
        <v>1.2677000000000001E-2</v>
      </c>
      <c r="AI34" s="341">
        <v>1.3467E-2</v>
      </c>
      <c r="AJ34" s="341">
        <v>1.5129E-2</v>
      </c>
      <c r="AK34" s="341">
        <v>1.5067000000000001E-2</v>
      </c>
      <c r="AL34" s="341">
        <v>1.2161E-2</v>
      </c>
      <c r="AM34" s="341">
        <v>1.3129E-2</v>
      </c>
      <c r="AN34" s="341">
        <v>1.1320999999999999E-2</v>
      </c>
      <c r="AO34" s="341">
        <v>1.1452E-2</v>
      </c>
      <c r="AP34" s="341">
        <v>1.0800000000000001E-2</v>
      </c>
      <c r="AQ34" s="341">
        <v>1.0807000000000001E-2</v>
      </c>
      <c r="AR34" s="341">
        <v>1.3299999999999999E-2</v>
      </c>
      <c r="AS34" s="341">
        <v>1.5258000000000001E-2</v>
      </c>
      <c r="AT34" s="341">
        <v>1.3194000000000001E-2</v>
      </c>
      <c r="AU34" s="341">
        <v>1.4800000000000001E-2</v>
      </c>
      <c r="AV34" s="341">
        <v>1.4774000000000001E-2</v>
      </c>
      <c r="AW34" s="341">
        <v>1.0666999999999999E-2</v>
      </c>
      <c r="AX34" s="341">
        <v>1.3323E-2</v>
      </c>
      <c r="AY34" s="341">
        <v>1.4484E-2</v>
      </c>
      <c r="AZ34" s="871">
        <v>1.4286E-2</v>
      </c>
      <c r="BA34" s="871">
        <v>1.5644999999999999E-2</v>
      </c>
      <c r="BB34" s="871">
        <v>1.2933E-2</v>
      </c>
      <c r="BC34" s="871">
        <v>1.6580999999999999E-2</v>
      </c>
      <c r="BD34" s="871">
        <v>1.9966999999999999E-2</v>
      </c>
      <c r="BE34" s="871">
        <v>1.5459000000000001E-2</v>
      </c>
      <c r="BF34" s="871">
        <v>1.4109699999999999E-2</v>
      </c>
      <c r="BG34" s="352">
        <v>1.46397E-2</v>
      </c>
      <c r="BH34" s="352">
        <v>1.4345500000000001E-2</v>
      </c>
      <c r="BI34" s="352">
        <v>1.34051E-2</v>
      </c>
      <c r="BJ34" s="352">
        <v>1.2689499999999999E-2</v>
      </c>
      <c r="BK34" s="352">
        <v>1.3424E-2</v>
      </c>
      <c r="BL34" s="352">
        <v>1.33074E-2</v>
      </c>
      <c r="BM34" s="352">
        <v>1.4167300000000001E-2</v>
      </c>
      <c r="BN34" s="352">
        <v>1.19344E-2</v>
      </c>
      <c r="BO34" s="352">
        <v>1.36948E-2</v>
      </c>
      <c r="BP34" s="352">
        <v>1.68571E-2</v>
      </c>
      <c r="BQ34" s="352">
        <v>1.47876E-2</v>
      </c>
      <c r="BR34" s="352">
        <v>1.61525E-2</v>
      </c>
      <c r="BS34" s="352">
        <v>1.5891300000000001E-2</v>
      </c>
      <c r="BT34" s="352">
        <v>1.5244799999999999E-2</v>
      </c>
      <c r="BU34" s="352">
        <v>1.4147399999999999E-2</v>
      </c>
      <c r="BV34" s="352">
        <v>1.3362000000000001E-2</v>
      </c>
    </row>
    <row r="35" spans="1:74" s="33" customFormat="1" ht="11.1" customHeight="1" x14ac:dyDescent="0.2">
      <c r="A35" s="270" t="s">
        <v>1477</v>
      </c>
      <c r="B35" s="545" t="s">
        <v>1500</v>
      </c>
      <c r="C35" s="341">
        <v>5.7828710000000002E-3</v>
      </c>
      <c r="D35" s="341">
        <v>8.0983570000000005E-3</v>
      </c>
      <c r="E35" s="341">
        <v>8.9312899999999997E-3</v>
      </c>
      <c r="F35" s="341">
        <v>1.3684333E-2</v>
      </c>
      <c r="G35" s="341">
        <v>1.2153226E-2</v>
      </c>
      <c r="H35" s="341">
        <v>1.3048933E-2</v>
      </c>
      <c r="I35" s="341">
        <v>1.4145E-2</v>
      </c>
      <c r="J35" s="341">
        <v>1.5154645E-2</v>
      </c>
      <c r="K35" s="341">
        <v>1.5016233E-2</v>
      </c>
      <c r="L35" s="341">
        <v>1.5386323E-2</v>
      </c>
      <c r="M35" s="341">
        <v>1.4581133E-2</v>
      </c>
      <c r="N35" s="341">
        <v>2.0024935000000001E-2</v>
      </c>
      <c r="O35" s="341">
        <v>2.0068032E-2</v>
      </c>
      <c r="P35" s="341">
        <v>1.5123071E-2</v>
      </c>
      <c r="Q35" s="341">
        <v>1.9670903E-2</v>
      </c>
      <c r="R35" s="341">
        <v>1.6786200000000001E-2</v>
      </c>
      <c r="S35" s="341">
        <v>2.0577967999999999E-2</v>
      </c>
      <c r="T35" s="341">
        <v>1.8938799999999999E-2</v>
      </c>
      <c r="U35" s="341">
        <v>2.0268548000000001E-2</v>
      </c>
      <c r="V35" s="341">
        <v>1.3317064999999999E-2</v>
      </c>
      <c r="W35" s="341">
        <v>2.1412567E-2</v>
      </c>
      <c r="X35" s="341">
        <v>2.1420871000000001E-2</v>
      </c>
      <c r="Y35" s="341">
        <v>2.0753500000000001E-2</v>
      </c>
      <c r="Z35" s="341">
        <v>2.5512E-2</v>
      </c>
      <c r="AA35" s="341">
        <v>1.7348967999999999E-2</v>
      </c>
      <c r="AB35" s="341">
        <v>2.0942034000000002E-2</v>
      </c>
      <c r="AC35" s="341">
        <v>1.9634289999999999E-2</v>
      </c>
      <c r="AD35" s="341">
        <v>2.4433699999999999E-2</v>
      </c>
      <c r="AE35" s="341">
        <v>1.4431387E-2</v>
      </c>
      <c r="AF35" s="341">
        <v>1.9723866999999999E-2</v>
      </c>
      <c r="AG35" s="341">
        <v>2.1016805999999999E-2</v>
      </c>
      <c r="AH35" s="341">
        <v>1.7905741999999999E-2</v>
      </c>
      <c r="AI35" s="341">
        <v>2.4851399999999999E-2</v>
      </c>
      <c r="AJ35" s="341">
        <v>2.7459935000000001E-2</v>
      </c>
      <c r="AK35" s="341">
        <v>3.4490367000000001E-2</v>
      </c>
      <c r="AL35" s="341">
        <v>2.4336838999999999E-2</v>
      </c>
      <c r="AM35" s="341">
        <v>2.4630289999999999E-2</v>
      </c>
      <c r="AN35" s="341">
        <v>3.6900428999999998E-2</v>
      </c>
      <c r="AO35" s="341">
        <v>3.0894031999999998E-2</v>
      </c>
      <c r="AP35" s="341">
        <v>3.2164632999999998E-2</v>
      </c>
      <c r="AQ35" s="341">
        <v>3.4747258000000003E-2</v>
      </c>
      <c r="AR35" s="341">
        <v>4.2449800000000003E-2</v>
      </c>
      <c r="AS35" s="341">
        <v>3.3586709999999999E-2</v>
      </c>
      <c r="AT35" s="341">
        <v>2.7312387E-2</v>
      </c>
      <c r="AU35" s="341">
        <v>4.0602800000000001E-2</v>
      </c>
      <c r="AV35" s="341">
        <v>3.9009516000000001E-2</v>
      </c>
      <c r="AW35" s="341">
        <v>6.5168699999999996E-2</v>
      </c>
      <c r="AX35" s="341">
        <v>4.7237710000000002E-2</v>
      </c>
      <c r="AY35" s="341">
        <v>2.9945547999999999E-2</v>
      </c>
      <c r="AZ35" s="871">
        <v>3.4075714E-2</v>
      </c>
      <c r="BA35" s="871">
        <v>3.4986032E-2</v>
      </c>
      <c r="BB35" s="871">
        <v>3.5149733000000002E-2</v>
      </c>
      <c r="BC35" s="871">
        <v>4.4429064999999997E-2</v>
      </c>
      <c r="BD35" s="871">
        <v>2.8816000000000001E-2</v>
      </c>
      <c r="BE35" s="871">
        <v>4.0904299999999998E-2</v>
      </c>
      <c r="BF35" s="871">
        <v>4.11218E-2</v>
      </c>
      <c r="BG35" s="352">
        <v>4.7371700000000003E-2</v>
      </c>
      <c r="BH35" s="352">
        <v>4.7991300000000001E-2</v>
      </c>
      <c r="BI35" s="352">
        <v>5.0273600000000002E-2</v>
      </c>
      <c r="BJ35" s="352">
        <v>5.0663E-2</v>
      </c>
      <c r="BK35" s="352">
        <v>4.9152300000000003E-2</v>
      </c>
      <c r="BL35" s="352">
        <v>5.03346E-2</v>
      </c>
      <c r="BM35" s="352">
        <v>4.9617500000000002E-2</v>
      </c>
      <c r="BN35" s="352">
        <v>5.0212E-2</v>
      </c>
      <c r="BO35" s="352">
        <v>5.0611499999999997E-2</v>
      </c>
      <c r="BP35" s="352">
        <v>5.1765499999999999E-2</v>
      </c>
      <c r="BQ35" s="352">
        <v>5.31405E-2</v>
      </c>
      <c r="BR35" s="352">
        <v>5.3070899999999997E-2</v>
      </c>
      <c r="BS35" s="352">
        <v>5.5749300000000002E-2</v>
      </c>
      <c r="BT35" s="352">
        <v>5.5297199999999998E-2</v>
      </c>
      <c r="BU35" s="352">
        <v>5.7047899999999999E-2</v>
      </c>
      <c r="BV35" s="352">
        <v>5.7088699999999999E-2</v>
      </c>
    </row>
    <row r="36" spans="1:74" ht="11.1" customHeight="1" x14ac:dyDescent="0.2">
      <c r="A36" s="270"/>
      <c r="B36" s="550"/>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871"/>
      <c r="BA36" s="871"/>
      <c r="BB36" s="871"/>
      <c r="BC36" s="871"/>
      <c r="BD36" s="871"/>
      <c r="BE36" s="871"/>
      <c r="BF36" s="871"/>
      <c r="BG36" s="352"/>
      <c r="BH36" s="352"/>
      <c r="BI36" s="352"/>
      <c r="BJ36" s="352"/>
      <c r="BK36" s="352"/>
      <c r="BL36" s="352"/>
      <c r="BM36" s="352"/>
      <c r="BN36" s="352"/>
      <c r="BO36" s="352"/>
      <c r="BP36" s="352"/>
      <c r="BQ36" s="352"/>
      <c r="BR36" s="352"/>
      <c r="BS36" s="352"/>
      <c r="BT36" s="352"/>
      <c r="BU36" s="352"/>
      <c r="BV36" s="352"/>
    </row>
    <row r="37" spans="1:74" s="273" customFormat="1" ht="11.1" customHeight="1" x14ac:dyDescent="0.2">
      <c r="A37" s="548" t="s">
        <v>241</v>
      </c>
      <c r="B37" s="544" t="s">
        <v>1478</v>
      </c>
      <c r="C37" s="102">
        <v>8.0618730000000003</v>
      </c>
      <c r="D37" s="102">
        <v>8.6501760000000001</v>
      </c>
      <c r="E37" s="102">
        <v>9.0051249999999996</v>
      </c>
      <c r="F37" s="102">
        <v>8.7987420000000007</v>
      </c>
      <c r="G37" s="102">
        <v>9.1191099999999992</v>
      </c>
      <c r="H37" s="102">
        <v>9.075113</v>
      </c>
      <c r="I37" s="102">
        <v>8.8115620000000003</v>
      </c>
      <c r="J37" s="102">
        <v>9.1153639999999996</v>
      </c>
      <c r="K37" s="102">
        <v>8.8466349999999991</v>
      </c>
      <c r="L37" s="102">
        <v>8.8067969999999995</v>
      </c>
      <c r="M37" s="102">
        <v>8.8268369999999994</v>
      </c>
      <c r="N37" s="102">
        <v>8.5959120000000002</v>
      </c>
      <c r="O37" s="102">
        <v>8.2910260000000005</v>
      </c>
      <c r="P37" s="102">
        <v>8.694903</v>
      </c>
      <c r="Q37" s="102">
        <v>9.0769289999999998</v>
      </c>
      <c r="R37" s="102">
        <v>8.9440740000000005</v>
      </c>
      <c r="S37" s="102">
        <v>9.0798850000000009</v>
      </c>
      <c r="T37" s="102">
        <v>9.3657190000000003</v>
      </c>
      <c r="U37" s="102">
        <v>8.9790080000000003</v>
      </c>
      <c r="V37" s="102">
        <v>9.2444869999999995</v>
      </c>
      <c r="W37" s="102">
        <v>8.8430999999999997</v>
      </c>
      <c r="X37" s="102">
        <v>9.0998470000000005</v>
      </c>
      <c r="Y37" s="102">
        <v>8.9098400000000009</v>
      </c>
      <c r="Z37" s="102">
        <v>8.7958689999999997</v>
      </c>
      <c r="AA37" s="102">
        <v>8.2903669999999998</v>
      </c>
      <c r="AB37" s="102">
        <v>8.6591609999999992</v>
      </c>
      <c r="AC37" s="102">
        <v>8.9370569999999994</v>
      </c>
      <c r="AD37" s="102">
        <v>8.8692729999999997</v>
      </c>
      <c r="AE37" s="102">
        <v>9.3909450000000003</v>
      </c>
      <c r="AF37" s="102">
        <v>9.1993849999999995</v>
      </c>
      <c r="AG37" s="102">
        <v>9.317653</v>
      </c>
      <c r="AH37" s="102">
        <v>9.2571440000000003</v>
      </c>
      <c r="AI37" s="102">
        <v>8.9833510000000008</v>
      </c>
      <c r="AJ37" s="102">
        <v>9.0698410000000003</v>
      </c>
      <c r="AK37" s="102">
        <v>8.8323289999999997</v>
      </c>
      <c r="AL37" s="102">
        <v>8.7726059999999997</v>
      </c>
      <c r="AM37" s="102">
        <v>8.4827619999999992</v>
      </c>
      <c r="AN37" s="102">
        <v>8.6814389999999992</v>
      </c>
      <c r="AO37" s="102">
        <v>8.7645619999999997</v>
      </c>
      <c r="AP37" s="102">
        <v>8.9098159999999993</v>
      </c>
      <c r="AQ37" s="102">
        <v>9.0566650000000006</v>
      </c>
      <c r="AR37" s="102">
        <v>9.2615859999999994</v>
      </c>
      <c r="AS37" s="102">
        <v>9.1501429999999999</v>
      </c>
      <c r="AT37" s="102">
        <v>9.2259340000000005</v>
      </c>
      <c r="AU37" s="102">
        <v>8.9742069999999998</v>
      </c>
      <c r="AV37" s="102">
        <v>8.8882809999999992</v>
      </c>
      <c r="AW37" s="102">
        <v>8.6798490000000008</v>
      </c>
      <c r="AX37" s="102">
        <v>8.7805590000000002</v>
      </c>
      <c r="AY37" s="102">
        <v>8.2578759999999996</v>
      </c>
      <c r="AZ37" s="890">
        <v>8.5861909999999995</v>
      </c>
      <c r="BA37" s="890">
        <v>8.8531440000000003</v>
      </c>
      <c r="BB37" s="890">
        <v>9.1226769999999995</v>
      </c>
      <c r="BC37" s="890">
        <v>8.6818760000000008</v>
      </c>
      <c r="BD37" s="890">
        <v>8.9170850000000002</v>
      </c>
      <c r="BE37" s="890">
        <v>8.9579032258000009</v>
      </c>
      <c r="BF37" s="890">
        <v>8.9242399999999993</v>
      </c>
      <c r="BG37" s="559">
        <v>8.7618740000000006</v>
      </c>
      <c r="BH37" s="559">
        <v>8.8189469999999996</v>
      </c>
      <c r="BI37" s="559">
        <v>8.5704619999999991</v>
      </c>
      <c r="BJ37" s="559">
        <v>8.6257009999999994</v>
      </c>
      <c r="BK37" s="559">
        <v>8.3032450000000004</v>
      </c>
      <c r="BL37" s="559">
        <v>8.5048019999999998</v>
      </c>
      <c r="BM37" s="559">
        <v>8.6427350000000001</v>
      </c>
      <c r="BN37" s="559">
        <v>8.8212949999999992</v>
      </c>
      <c r="BO37" s="559">
        <v>8.8833280000000006</v>
      </c>
      <c r="BP37" s="559">
        <v>9.0343509999999991</v>
      </c>
      <c r="BQ37" s="559">
        <v>8.9803820000000005</v>
      </c>
      <c r="BR37" s="559">
        <v>9.0599290000000003</v>
      </c>
      <c r="BS37" s="559">
        <v>8.7149459999999994</v>
      </c>
      <c r="BT37" s="559">
        <v>8.8274469999999994</v>
      </c>
      <c r="BU37" s="559">
        <v>8.5813319999999997</v>
      </c>
      <c r="BV37" s="559">
        <v>8.6443130000000004</v>
      </c>
    </row>
    <row r="38" spans="1:74" ht="11.1" customHeight="1" x14ac:dyDescent="0.2">
      <c r="A38" s="270" t="s">
        <v>1507</v>
      </c>
      <c r="B38" s="545" t="s">
        <v>1479</v>
      </c>
      <c r="C38" s="341">
        <v>7.2218092258000004</v>
      </c>
      <c r="D38" s="341">
        <v>7.7845814286000001</v>
      </c>
      <c r="E38" s="341">
        <v>8.0790455161000008</v>
      </c>
      <c r="F38" s="341">
        <v>7.9072709666999996</v>
      </c>
      <c r="G38" s="341">
        <v>8.1820404838999998</v>
      </c>
      <c r="H38" s="341">
        <v>8.1094875332999994</v>
      </c>
      <c r="I38" s="341">
        <v>7.9060714193999999</v>
      </c>
      <c r="J38" s="341">
        <v>8.1560213548</v>
      </c>
      <c r="K38" s="341">
        <v>7.9500885666999999</v>
      </c>
      <c r="L38" s="341">
        <v>7.8574542257999997</v>
      </c>
      <c r="M38" s="341">
        <v>7.8835401333000004</v>
      </c>
      <c r="N38" s="341">
        <v>7.7021191612999997</v>
      </c>
      <c r="O38" s="341">
        <v>7.4110423548000002</v>
      </c>
      <c r="P38" s="341">
        <v>7.8240577143000003</v>
      </c>
      <c r="Q38" s="341">
        <v>8.1381048709999995</v>
      </c>
      <c r="R38" s="341">
        <v>8.0403854999999993</v>
      </c>
      <c r="S38" s="341">
        <v>8.1379274515999995</v>
      </c>
      <c r="T38" s="341">
        <v>8.3914656332999993</v>
      </c>
      <c r="U38" s="341">
        <v>8.0566328709999997</v>
      </c>
      <c r="V38" s="341">
        <v>8.2689053547999993</v>
      </c>
      <c r="W38" s="341">
        <v>7.9349219333000001</v>
      </c>
      <c r="X38" s="341">
        <v>8.1309115805999994</v>
      </c>
      <c r="Y38" s="341">
        <v>7.9675802666999997</v>
      </c>
      <c r="Z38" s="341">
        <v>7.8889029355</v>
      </c>
      <c r="AA38" s="341">
        <v>7.4517540000000002</v>
      </c>
      <c r="AB38" s="341">
        <v>7.7409172759000002</v>
      </c>
      <c r="AC38" s="341">
        <v>8.0199646774000009</v>
      </c>
      <c r="AD38" s="341">
        <v>7.9935307333000001</v>
      </c>
      <c r="AE38" s="341">
        <v>8.4071197419000008</v>
      </c>
      <c r="AF38" s="341">
        <v>8.2592204999999996</v>
      </c>
      <c r="AG38" s="341">
        <v>8.3476687418999997</v>
      </c>
      <c r="AH38" s="341">
        <v>8.3084886128999997</v>
      </c>
      <c r="AI38" s="341">
        <v>8.0622252332999995</v>
      </c>
      <c r="AJ38" s="341">
        <v>8.1025456129000002</v>
      </c>
      <c r="AK38" s="341">
        <v>7.8995014000000001</v>
      </c>
      <c r="AL38" s="341">
        <v>7.8674743225999997</v>
      </c>
      <c r="AM38" s="341">
        <v>7.5951500000000003</v>
      </c>
      <c r="AN38" s="341">
        <v>7.7715930000000002</v>
      </c>
      <c r="AO38" s="341">
        <v>7.8622063225999996</v>
      </c>
      <c r="AP38" s="341">
        <v>7.9584349333000004</v>
      </c>
      <c r="AQ38" s="341">
        <v>8.1419525484000008</v>
      </c>
      <c r="AR38" s="341">
        <v>8.2857175000000005</v>
      </c>
      <c r="AS38" s="341">
        <v>8.1905369031999999</v>
      </c>
      <c r="AT38" s="341">
        <v>8.2726906452000009</v>
      </c>
      <c r="AU38" s="341">
        <v>8.0388969666999994</v>
      </c>
      <c r="AV38" s="341">
        <v>7.9200585161000001</v>
      </c>
      <c r="AW38" s="341">
        <v>7.7752119666999997</v>
      </c>
      <c r="AX38" s="341">
        <v>7.8156258709999999</v>
      </c>
      <c r="AY38" s="341">
        <v>7.4074881289999999</v>
      </c>
      <c r="AZ38" s="871">
        <v>7.7095803929000004</v>
      </c>
      <c r="BA38" s="871">
        <v>7.9012110968</v>
      </c>
      <c r="BB38" s="871">
        <v>8.1922959666999997</v>
      </c>
      <c r="BC38" s="871">
        <v>7.7013593871000001</v>
      </c>
      <c r="BD38" s="871">
        <v>7.9322232667000003</v>
      </c>
      <c r="BE38" s="871">
        <v>8.0310574792999994</v>
      </c>
      <c r="BF38" s="871">
        <v>7.9544047401000002</v>
      </c>
      <c r="BG38" s="352">
        <v>7.8324759999999998</v>
      </c>
      <c r="BH38" s="352">
        <v>7.8638859999999999</v>
      </c>
      <c r="BI38" s="352">
        <v>7.6414999999999997</v>
      </c>
      <c r="BJ38" s="352">
        <v>7.6934899999999997</v>
      </c>
      <c r="BK38" s="352">
        <v>7.4098430000000004</v>
      </c>
      <c r="BL38" s="352">
        <v>7.5957540000000003</v>
      </c>
      <c r="BM38" s="352">
        <v>7.7265990000000002</v>
      </c>
      <c r="BN38" s="352">
        <v>7.8899359999999996</v>
      </c>
      <c r="BO38" s="352">
        <v>7.9267810000000001</v>
      </c>
      <c r="BP38" s="352">
        <v>8.0566320000000005</v>
      </c>
      <c r="BQ38" s="352">
        <v>8.0136450000000004</v>
      </c>
      <c r="BR38" s="352">
        <v>8.0886720000000008</v>
      </c>
      <c r="BS38" s="352">
        <v>7.7829569999999997</v>
      </c>
      <c r="BT38" s="352">
        <v>7.8613999999999997</v>
      </c>
      <c r="BU38" s="352">
        <v>7.6425270000000003</v>
      </c>
      <c r="BV38" s="352">
        <v>7.7031130000000001</v>
      </c>
    </row>
    <row r="39" spans="1:74" ht="11.1" customHeight="1" x14ac:dyDescent="0.2">
      <c r="A39" s="270" t="s">
        <v>505</v>
      </c>
      <c r="B39" s="545" t="s">
        <v>1109</v>
      </c>
      <c r="C39" s="341">
        <v>0.84006377419</v>
      </c>
      <c r="D39" s="341">
        <v>0.86559457142999996</v>
      </c>
      <c r="E39" s="341">
        <v>0.92607948387000005</v>
      </c>
      <c r="F39" s="341">
        <v>0.89147103333</v>
      </c>
      <c r="G39" s="341">
        <v>0.93706951613</v>
      </c>
      <c r="H39" s="341">
        <v>0.96562546667000004</v>
      </c>
      <c r="I39" s="341">
        <v>0.90549058064999999</v>
      </c>
      <c r="J39" s="341">
        <v>0.95934264516000001</v>
      </c>
      <c r="K39" s="341">
        <v>0.89654643332999995</v>
      </c>
      <c r="L39" s="341">
        <v>0.94934277419000002</v>
      </c>
      <c r="M39" s="341">
        <v>0.94329686667000001</v>
      </c>
      <c r="N39" s="341">
        <v>0.89379283871000004</v>
      </c>
      <c r="O39" s="341">
        <v>0.87998364516000005</v>
      </c>
      <c r="P39" s="341">
        <v>0.87084528570999997</v>
      </c>
      <c r="Q39" s="341">
        <v>0.93882412903000001</v>
      </c>
      <c r="R39" s="341">
        <v>0.90368850000000001</v>
      </c>
      <c r="S39" s="341">
        <v>0.94195754839000001</v>
      </c>
      <c r="T39" s="341">
        <v>0.97425336666999995</v>
      </c>
      <c r="U39" s="341">
        <v>0.92237512902999996</v>
      </c>
      <c r="V39" s="341">
        <v>0.97558164516000001</v>
      </c>
      <c r="W39" s="341">
        <v>0.90817806667000001</v>
      </c>
      <c r="X39" s="341">
        <v>0.96893541935000005</v>
      </c>
      <c r="Y39" s="341">
        <v>0.94225973333000002</v>
      </c>
      <c r="Z39" s="341">
        <v>0.90696606451999995</v>
      </c>
      <c r="AA39" s="341">
        <v>0.83861300000000005</v>
      </c>
      <c r="AB39" s="341">
        <v>0.91824372413999999</v>
      </c>
      <c r="AC39" s="341">
        <v>0.91709232257999995</v>
      </c>
      <c r="AD39" s="341">
        <v>0.87574226666999999</v>
      </c>
      <c r="AE39" s="341">
        <v>0.98382525805999999</v>
      </c>
      <c r="AF39" s="341">
        <v>0.94016449999999996</v>
      </c>
      <c r="AG39" s="341">
        <v>0.96998425805999999</v>
      </c>
      <c r="AH39" s="341">
        <v>0.94865538709999997</v>
      </c>
      <c r="AI39" s="341">
        <v>0.92112576667000001</v>
      </c>
      <c r="AJ39" s="341">
        <v>0.96729538709999996</v>
      </c>
      <c r="AK39" s="341">
        <v>0.93282759999999998</v>
      </c>
      <c r="AL39" s="341">
        <v>0.90513167742</v>
      </c>
      <c r="AM39" s="341">
        <v>0.88761199999999996</v>
      </c>
      <c r="AN39" s="341">
        <v>0.90984600000000004</v>
      </c>
      <c r="AO39" s="341">
        <v>0.90235567742</v>
      </c>
      <c r="AP39" s="341">
        <v>0.95138106667</v>
      </c>
      <c r="AQ39" s="341">
        <v>0.91471245161000003</v>
      </c>
      <c r="AR39" s="341">
        <v>0.97586850000000003</v>
      </c>
      <c r="AS39" s="341">
        <v>0.95960609676999997</v>
      </c>
      <c r="AT39" s="341">
        <v>0.95324335484</v>
      </c>
      <c r="AU39" s="341">
        <v>0.93531003332999996</v>
      </c>
      <c r="AV39" s="341">
        <v>0.96822248386999998</v>
      </c>
      <c r="AW39" s="341">
        <v>0.90463703333000001</v>
      </c>
      <c r="AX39" s="341">
        <v>0.96493312902999995</v>
      </c>
      <c r="AY39" s="341">
        <v>0.85038787097000001</v>
      </c>
      <c r="AZ39" s="871">
        <v>0.87661060714000005</v>
      </c>
      <c r="BA39" s="871">
        <v>0.95193290323000002</v>
      </c>
      <c r="BB39" s="871">
        <v>0.93038103333</v>
      </c>
      <c r="BC39" s="871">
        <v>0.98051661290000003</v>
      </c>
      <c r="BD39" s="871">
        <v>0.98486173333000004</v>
      </c>
      <c r="BE39" s="871">
        <v>0.92684574653999996</v>
      </c>
      <c r="BF39" s="871">
        <v>0.96983525986999997</v>
      </c>
      <c r="BG39" s="352">
        <v>0.92939819999999995</v>
      </c>
      <c r="BH39" s="352">
        <v>0.95506080000000004</v>
      </c>
      <c r="BI39" s="352">
        <v>0.92896120000000004</v>
      </c>
      <c r="BJ39" s="352">
        <v>0.93221100000000001</v>
      </c>
      <c r="BK39" s="352">
        <v>0.89340209999999998</v>
      </c>
      <c r="BL39" s="352">
        <v>0.90904839999999998</v>
      </c>
      <c r="BM39" s="352">
        <v>0.91613599999999995</v>
      </c>
      <c r="BN39" s="352">
        <v>0.93135860000000004</v>
      </c>
      <c r="BO39" s="352">
        <v>0.95654680000000003</v>
      </c>
      <c r="BP39" s="352">
        <v>0.9777188</v>
      </c>
      <c r="BQ39" s="352">
        <v>0.9667367</v>
      </c>
      <c r="BR39" s="352">
        <v>0.97125660000000003</v>
      </c>
      <c r="BS39" s="352">
        <v>0.93198970000000003</v>
      </c>
      <c r="BT39" s="352">
        <v>0.96604719999999999</v>
      </c>
      <c r="BU39" s="352">
        <v>0.93880509999999995</v>
      </c>
      <c r="BV39" s="352">
        <v>0.94120000000000004</v>
      </c>
    </row>
    <row r="40" spans="1:74" s="273" customFormat="1" ht="11.1" customHeight="1" x14ac:dyDescent="0.2">
      <c r="A40" s="270"/>
      <c r="B40" s="545"/>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890"/>
      <c r="BA40" s="890"/>
      <c r="BB40" s="890"/>
      <c r="BC40" s="890"/>
      <c r="BD40" s="890"/>
      <c r="BE40" s="890"/>
      <c r="BF40" s="890"/>
      <c r="BG40" s="559"/>
      <c r="BH40" s="559"/>
      <c r="BI40" s="559"/>
      <c r="BJ40" s="559"/>
      <c r="BK40" s="559"/>
      <c r="BL40" s="559"/>
      <c r="BM40" s="559"/>
      <c r="BN40" s="559"/>
      <c r="BO40" s="559"/>
      <c r="BP40" s="559"/>
      <c r="BQ40" s="559"/>
      <c r="BR40" s="559"/>
      <c r="BS40" s="559"/>
      <c r="BT40" s="559"/>
      <c r="BU40" s="559"/>
      <c r="BV40" s="559"/>
    </row>
    <row r="41" spans="1:74" ht="11.1" customHeight="1" x14ac:dyDescent="0.2">
      <c r="A41" s="548" t="s">
        <v>1480</v>
      </c>
      <c r="B41" s="544" t="s">
        <v>1522</v>
      </c>
      <c r="C41" s="102">
        <v>4.2574607090000001</v>
      </c>
      <c r="D41" s="102">
        <v>4.5033921069999998</v>
      </c>
      <c r="E41" s="102">
        <v>4.3362296130000004</v>
      </c>
      <c r="F41" s="102">
        <v>4.1358586659999999</v>
      </c>
      <c r="G41" s="102">
        <v>4.0267070650000001</v>
      </c>
      <c r="H41" s="102">
        <v>4.2395681339999998</v>
      </c>
      <c r="I41" s="102">
        <v>3.8777358710000001</v>
      </c>
      <c r="J41" s="102">
        <v>4.1160740970000003</v>
      </c>
      <c r="K41" s="102">
        <v>4.2479195000000001</v>
      </c>
      <c r="L41" s="102">
        <v>4.3504983230000001</v>
      </c>
      <c r="M41" s="102">
        <v>4.2378699659999999</v>
      </c>
      <c r="N41" s="102">
        <v>3.969330807</v>
      </c>
      <c r="O41" s="102">
        <v>4.1580633550000003</v>
      </c>
      <c r="P41" s="102">
        <v>4.2055319290000002</v>
      </c>
      <c r="Q41" s="102">
        <v>4.3372059030000001</v>
      </c>
      <c r="R41" s="102">
        <v>4.0983022670000002</v>
      </c>
      <c r="S41" s="102">
        <v>4.2152320000000003</v>
      </c>
      <c r="T41" s="102">
        <v>4.2620159339999999</v>
      </c>
      <c r="U41" s="102">
        <v>3.8289207099999998</v>
      </c>
      <c r="V41" s="102">
        <v>4.333069096</v>
      </c>
      <c r="W41" s="102">
        <v>4.1472185000000001</v>
      </c>
      <c r="X41" s="102">
        <v>4.3336257739999997</v>
      </c>
      <c r="Y41" s="102">
        <v>4.1926370659999996</v>
      </c>
      <c r="Z41" s="102">
        <v>3.9447493229999999</v>
      </c>
      <c r="AA41" s="102">
        <v>4.1060935489999997</v>
      </c>
      <c r="AB41" s="102">
        <v>4.2222624130000002</v>
      </c>
      <c r="AC41" s="102">
        <v>3.9770503549999998</v>
      </c>
      <c r="AD41" s="102">
        <v>4.1005259330000001</v>
      </c>
      <c r="AE41" s="102">
        <v>4.084549516</v>
      </c>
      <c r="AF41" s="102">
        <v>3.9955729999999998</v>
      </c>
      <c r="AG41" s="102">
        <v>4.0517141939999997</v>
      </c>
      <c r="AH41" s="102">
        <v>4.1986736450000004</v>
      </c>
      <c r="AI41" s="102">
        <v>4.0054527000000002</v>
      </c>
      <c r="AJ41" s="102">
        <v>4.4439629350000001</v>
      </c>
      <c r="AK41" s="102">
        <v>3.9883462669999998</v>
      </c>
      <c r="AL41" s="102">
        <v>4.041238903</v>
      </c>
      <c r="AM41" s="102">
        <v>4.2345587419999999</v>
      </c>
      <c r="AN41" s="102">
        <v>4.2100436070000002</v>
      </c>
      <c r="AO41" s="102">
        <v>4.0959290639999999</v>
      </c>
      <c r="AP41" s="102">
        <v>4.0896555330000002</v>
      </c>
      <c r="AQ41" s="102">
        <v>3.9726523550000001</v>
      </c>
      <c r="AR41" s="102">
        <v>4.1113828000000003</v>
      </c>
      <c r="AS41" s="102">
        <v>3.9874905159999998</v>
      </c>
      <c r="AT41" s="102">
        <v>3.9555668709999998</v>
      </c>
      <c r="AU41" s="102">
        <v>4.082042467</v>
      </c>
      <c r="AV41" s="102">
        <v>4.2794746769999996</v>
      </c>
      <c r="AW41" s="102">
        <v>3.9750391</v>
      </c>
      <c r="AX41" s="102">
        <v>4.0162612580000001</v>
      </c>
      <c r="AY41" s="102">
        <v>4.1634711930000003</v>
      </c>
      <c r="AZ41" s="890">
        <v>4.4041940359999998</v>
      </c>
      <c r="BA41" s="890">
        <v>4.1194494190000004</v>
      </c>
      <c r="BB41" s="890">
        <v>4.1291045000000004</v>
      </c>
      <c r="BC41" s="890">
        <v>3.7962068389999999</v>
      </c>
      <c r="BD41" s="890">
        <v>4.1020560000000001</v>
      </c>
      <c r="BE41" s="890">
        <v>3.8967076645000001</v>
      </c>
      <c r="BF41" s="890">
        <v>3.9657128322999999</v>
      </c>
      <c r="BG41" s="559">
        <v>4.1049749999999996</v>
      </c>
      <c r="BH41" s="559">
        <v>4.2789419999999998</v>
      </c>
      <c r="BI41" s="559">
        <v>4.0635409999999998</v>
      </c>
      <c r="BJ41" s="559">
        <v>4.0061920000000004</v>
      </c>
      <c r="BK41" s="559">
        <v>4.1039459999999996</v>
      </c>
      <c r="BL41" s="559">
        <v>4.2058479999999996</v>
      </c>
      <c r="BM41" s="559">
        <v>4.1895449999999999</v>
      </c>
      <c r="BN41" s="559">
        <v>4.1521819999999998</v>
      </c>
      <c r="BO41" s="559">
        <v>4.1068920000000002</v>
      </c>
      <c r="BP41" s="559">
        <v>4.2028689999999997</v>
      </c>
      <c r="BQ41" s="559">
        <v>4.0859009999999998</v>
      </c>
      <c r="BR41" s="559">
        <v>4.2281829999999996</v>
      </c>
      <c r="BS41" s="559">
        <v>4.2379949999999997</v>
      </c>
      <c r="BT41" s="559">
        <v>4.4120119999999998</v>
      </c>
      <c r="BU41" s="559">
        <v>4.2368360000000003</v>
      </c>
      <c r="BV41" s="559">
        <v>4.1655410000000002</v>
      </c>
    </row>
    <row r="42" spans="1:74" s="239" customFormat="1" ht="11.1" customHeight="1" x14ac:dyDescent="0.2">
      <c r="A42" s="270" t="s">
        <v>243</v>
      </c>
      <c r="B42" s="815" t="s">
        <v>1103</v>
      </c>
      <c r="C42" s="341">
        <v>4.1287419999999999</v>
      </c>
      <c r="D42" s="341">
        <v>4.3648769999999999</v>
      </c>
      <c r="E42" s="341">
        <v>4.1832260000000003</v>
      </c>
      <c r="F42" s="341">
        <v>3.9756010000000002</v>
      </c>
      <c r="G42" s="341">
        <v>3.8757510000000002</v>
      </c>
      <c r="H42" s="341">
        <v>4.0492489999999997</v>
      </c>
      <c r="I42" s="341">
        <v>3.72153</v>
      </c>
      <c r="J42" s="341">
        <v>3.9404870000000001</v>
      </c>
      <c r="K42" s="341">
        <v>4.0874629999999996</v>
      </c>
      <c r="L42" s="341">
        <v>4.1628230000000004</v>
      </c>
      <c r="M42" s="341">
        <v>4.0594900000000003</v>
      </c>
      <c r="N42" s="341">
        <v>3.7927200000000001</v>
      </c>
      <c r="O42" s="341">
        <v>3.9668009999999998</v>
      </c>
      <c r="P42" s="341">
        <v>3.9985900000000001</v>
      </c>
      <c r="Q42" s="341">
        <v>4.11348</v>
      </c>
      <c r="R42" s="341">
        <v>3.878568</v>
      </c>
      <c r="S42" s="341">
        <v>3.9190770000000001</v>
      </c>
      <c r="T42" s="341">
        <v>3.9775459999999998</v>
      </c>
      <c r="U42" s="341">
        <v>3.5832959999999998</v>
      </c>
      <c r="V42" s="341">
        <v>4.0520769999999997</v>
      </c>
      <c r="W42" s="341">
        <v>3.8577789999999998</v>
      </c>
      <c r="X42" s="341">
        <v>4.0606920000000004</v>
      </c>
      <c r="Y42" s="341">
        <v>3.9502809999999999</v>
      </c>
      <c r="Z42" s="341">
        <v>3.6433080000000002</v>
      </c>
      <c r="AA42" s="341">
        <v>3.8555299999999999</v>
      </c>
      <c r="AB42" s="341">
        <v>3.899823</v>
      </c>
      <c r="AC42" s="341">
        <v>3.6926580000000002</v>
      </c>
      <c r="AD42" s="341">
        <v>3.792583</v>
      </c>
      <c r="AE42" s="341">
        <v>3.7688809999999999</v>
      </c>
      <c r="AF42" s="341">
        <v>3.6625909999999999</v>
      </c>
      <c r="AG42" s="341">
        <v>3.699125</v>
      </c>
      <c r="AH42" s="341">
        <v>3.8887130000000001</v>
      </c>
      <c r="AI42" s="341">
        <v>3.6871510000000001</v>
      </c>
      <c r="AJ42" s="341">
        <v>4.1307429999999998</v>
      </c>
      <c r="AK42" s="341">
        <v>3.6799059999999999</v>
      </c>
      <c r="AL42" s="341">
        <v>3.7427899999999998</v>
      </c>
      <c r="AM42" s="341">
        <v>4.0643890000000003</v>
      </c>
      <c r="AN42" s="341">
        <v>3.9966400000000002</v>
      </c>
      <c r="AO42" s="341">
        <v>3.8940049999999999</v>
      </c>
      <c r="AP42" s="341">
        <v>3.8829660000000001</v>
      </c>
      <c r="AQ42" s="341">
        <v>3.7890160000000002</v>
      </c>
      <c r="AR42" s="341">
        <v>3.96461</v>
      </c>
      <c r="AS42" s="341">
        <v>3.8036560000000001</v>
      </c>
      <c r="AT42" s="341">
        <v>3.7723789999999999</v>
      </c>
      <c r="AU42" s="341">
        <v>3.8910830000000001</v>
      </c>
      <c r="AV42" s="341">
        <v>4.0740939999999997</v>
      </c>
      <c r="AW42" s="341">
        <v>3.7955559999999999</v>
      </c>
      <c r="AX42" s="341">
        <v>3.8120159999999998</v>
      </c>
      <c r="AY42" s="341">
        <v>4.0252689999999998</v>
      </c>
      <c r="AZ42" s="871">
        <v>4.2133830000000003</v>
      </c>
      <c r="BA42" s="871">
        <v>3.9036040000000001</v>
      </c>
      <c r="BB42" s="871">
        <v>3.8866839999999998</v>
      </c>
      <c r="BC42" s="871">
        <v>3.5672540000000001</v>
      </c>
      <c r="BD42" s="871">
        <v>3.8096369999999999</v>
      </c>
      <c r="BE42" s="871">
        <v>3.6272580644999999</v>
      </c>
      <c r="BF42" s="871">
        <v>3.6906330323000001</v>
      </c>
      <c r="BG42" s="352">
        <v>3.8170950000000001</v>
      </c>
      <c r="BH42" s="352">
        <v>3.9849060000000001</v>
      </c>
      <c r="BI42" s="352">
        <v>3.7637879999999999</v>
      </c>
      <c r="BJ42" s="352">
        <v>3.6911930000000002</v>
      </c>
      <c r="BK42" s="352">
        <v>3.804487</v>
      </c>
      <c r="BL42" s="352">
        <v>3.8825919999999998</v>
      </c>
      <c r="BM42" s="352">
        <v>3.8610989999999998</v>
      </c>
      <c r="BN42" s="352">
        <v>3.812452</v>
      </c>
      <c r="BO42" s="352">
        <v>3.751404</v>
      </c>
      <c r="BP42" s="352">
        <v>3.8457080000000001</v>
      </c>
      <c r="BQ42" s="352">
        <v>3.7233719999999999</v>
      </c>
      <c r="BR42" s="352">
        <v>3.866708</v>
      </c>
      <c r="BS42" s="352">
        <v>3.876423</v>
      </c>
      <c r="BT42" s="352">
        <v>4.0510070000000002</v>
      </c>
      <c r="BU42" s="352">
        <v>3.8791880000000001</v>
      </c>
      <c r="BV42" s="352">
        <v>3.7989510000000002</v>
      </c>
    </row>
    <row r="43" spans="1:74" s="239" customFormat="1" ht="11.1" customHeight="1" x14ac:dyDescent="0.2">
      <c r="A43" s="270" t="s">
        <v>1508</v>
      </c>
      <c r="B43" s="816" t="s">
        <v>1481</v>
      </c>
      <c r="C43" s="341">
        <v>4.0772250000000003</v>
      </c>
      <c r="D43" s="341">
        <v>4.310162</v>
      </c>
      <c r="E43" s="341">
        <v>4.1238070000000002</v>
      </c>
      <c r="F43" s="341">
        <v>3.9159009999999999</v>
      </c>
      <c r="G43" s="341">
        <v>3.8174610000000002</v>
      </c>
      <c r="H43" s="341">
        <v>3.9904489999999999</v>
      </c>
      <c r="I43" s="341">
        <v>3.6653039999999999</v>
      </c>
      <c r="J43" s="341">
        <v>3.8821319999999999</v>
      </c>
      <c r="K43" s="341">
        <v>4.0268629999999996</v>
      </c>
      <c r="L43" s="341">
        <v>4.1063070000000002</v>
      </c>
      <c r="M43" s="341">
        <v>4.0031559999999997</v>
      </c>
      <c r="N43" s="341">
        <v>3.7387199999999998</v>
      </c>
      <c r="O43" s="341">
        <v>3.9129299999999998</v>
      </c>
      <c r="P43" s="341">
        <v>3.938733</v>
      </c>
      <c r="Q43" s="341">
        <v>4.0510279999999996</v>
      </c>
      <c r="R43" s="341">
        <v>3.8202020000000001</v>
      </c>
      <c r="S43" s="341">
        <v>3.8551739999999999</v>
      </c>
      <c r="T43" s="341">
        <v>3.9095789999999999</v>
      </c>
      <c r="U43" s="341">
        <v>3.5300699999999998</v>
      </c>
      <c r="V43" s="341">
        <v>3.9862709999999999</v>
      </c>
      <c r="W43" s="341">
        <v>3.7972790000000001</v>
      </c>
      <c r="X43" s="341">
        <v>4.0044009999999997</v>
      </c>
      <c r="Y43" s="341">
        <v>3.8981479999999999</v>
      </c>
      <c r="Z43" s="341">
        <v>3.5955010000000001</v>
      </c>
      <c r="AA43" s="341">
        <v>3.8067880000000001</v>
      </c>
      <c r="AB43" s="341">
        <v>3.8500299999999998</v>
      </c>
      <c r="AC43" s="341">
        <v>3.6417549999999999</v>
      </c>
      <c r="AD43" s="341">
        <v>3.7282160000000002</v>
      </c>
      <c r="AE43" s="341">
        <v>3.7109130000000001</v>
      </c>
      <c r="AF43" s="341">
        <v>3.6027239999999998</v>
      </c>
      <c r="AG43" s="341">
        <v>3.640673</v>
      </c>
      <c r="AH43" s="341">
        <v>3.829971</v>
      </c>
      <c r="AI43" s="341">
        <v>3.6313170000000001</v>
      </c>
      <c r="AJ43" s="341">
        <v>4.07484</v>
      </c>
      <c r="AK43" s="341">
        <v>3.6299060000000001</v>
      </c>
      <c r="AL43" s="341">
        <v>3.6934999999999998</v>
      </c>
      <c r="AM43" s="341">
        <v>4.0163890000000002</v>
      </c>
      <c r="AN43" s="341">
        <v>3.9531399999999999</v>
      </c>
      <c r="AO43" s="341">
        <v>3.8524560000000001</v>
      </c>
      <c r="AP43" s="341">
        <v>3.837799</v>
      </c>
      <c r="AQ43" s="341">
        <v>3.7443059999999999</v>
      </c>
      <c r="AR43" s="341">
        <v>3.9217430000000002</v>
      </c>
      <c r="AS43" s="341">
        <v>3.757946</v>
      </c>
      <c r="AT43" s="341">
        <v>3.7271200000000002</v>
      </c>
      <c r="AU43" s="341">
        <v>3.8433160000000002</v>
      </c>
      <c r="AV43" s="341">
        <v>4.0293840000000003</v>
      </c>
      <c r="AW43" s="341">
        <v>3.7577219999999998</v>
      </c>
      <c r="AX43" s="341">
        <v>3.7704029999999999</v>
      </c>
      <c r="AY43" s="341">
        <v>3.982688</v>
      </c>
      <c r="AZ43" s="871">
        <v>4.1663110000000003</v>
      </c>
      <c r="BA43" s="871">
        <v>3.8609270000000002</v>
      </c>
      <c r="BB43" s="871">
        <v>3.8399839999999998</v>
      </c>
      <c r="BC43" s="871">
        <v>3.5191889999999999</v>
      </c>
      <c r="BD43" s="871">
        <v>3.7570700000000001</v>
      </c>
      <c r="BE43" s="871">
        <v>3.5780219645</v>
      </c>
      <c r="BF43" s="871">
        <v>3.6426124323</v>
      </c>
      <c r="BG43" s="352">
        <v>3.7678910000000001</v>
      </c>
      <c r="BH43" s="352">
        <v>3.935886</v>
      </c>
      <c r="BI43" s="352">
        <v>3.7163270000000002</v>
      </c>
      <c r="BJ43" s="352">
        <v>3.6435040000000001</v>
      </c>
      <c r="BK43" s="352">
        <v>3.7589980000000001</v>
      </c>
      <c r="BL43" s="352">
        <v>3.8344170000000002</v>
      </c>
      <c r="BM43" s="352">
        <v>3.809113</v>
      </c>
      <c r="BN43" s="352">
        <v>3.7570770000000002</v>
      </c>
      <c r="BO43" s="352">
        <v>3.6969949999999998</v>
      </c>
      <c r="BP43" s="352">
        <v>3.7890760000000001</v>
      </c>
      <c r="BQ43" s="352">
        <v>3.6705480000000001</v>
      </c>
      <c r="BR43" s="352">
        <v>3.810581</v>
      </c>
      <c r="BS43" s="352">
        <v>3.8200370000000001</v>
      </c>
      <c r="BT43" s="352">
        <v>3.9996179999999999</v>
      </c>
      <c r="BU43" s="352">
        <v>3.8320919999999998</v>
      </c>
      <c r="BV43" s="352">
        <v>3.7527940000000002</v>
      </c>
    </row>
    <row r="44" spans="1:74" s="239" customFormat="1" ht="11.1" customHeight="1" x14ac:dyDescent="0.2">
      <c r="A44" s="270" t="s">
        <v>1470</v>
      </c>
      <c r="B44" s="550" t="s">
        <v>1523</v>
      </c>
      <c r="C44" s="341">
        <v>3.9194E-2</v>
      </c>
      <c r="D44" s="341">
        <v>4.3535999999999998E-2</v>
      </c>
      <c r="E44" s="341">
        <v>4.829E-2</v>
      </c>
      <c r="F44" s="341">
        <v>4.7867E-2</v>
      </c>
      <c r="G44" s="341">
        <v>4.8645000000000001E-2</v>
      </c>
      <c r="H44" s="341">
        <v>4.5967000000000001E-2</v>
      </c>
      <c r="I44" s="341">
        <v>4.3936000000000003E-2</v>
      </c>
      <c r="J44" s="341">
        <v>4.6096999999999999E-2</v>
      </c>
      <c r="K44" s="341">
        <v>4.6233000000000003E-2</v>
      </c>
      <c r="L44" s="341">
        <v>4.3226000000000001E-2</v>
      </c>
      <c r="M44" s="341">
        <v>4.1266999999999998E-2</v>
      </c>
      <c r="N44" s="341">
        <v>4.129E-2</v>
      </c>
      <c r="O44" s="341">
        <v>4.1452000000000003E-2</v>
      </c>
      <c r="P44" s="341">
        <v>4.4821E-2</v>
      </c>
      <c r="Q44" s="341">
        <v>4.7258000000000001E-2</v>
      </c>
      <c r="R44" s="341">
        <v>4.9033E-2</v>
      </c>
      <c r="S44" s="341">
        <v>5.0871E-2</v>
      </c>
      <c r="T44" s="341">
        <v>4.9099999999999998E-2</v>
      </c>
      <c r="U44" s="341">
        <v>4.5644999999999998E-2</v>
      </c>
      <c r="V44" s="341">
        <v>4.8258000000000002E-2</v>
      </c>
      <c r="W44" s="341">
        <v>4.8333000000000001E-2</v>
      </c>
      <c r="X44" s="341">
        <v>4.7194E-2</v>
      </c>
      <c r="Y44" s="341">
        <v>4.4999999999999998E-2</v>
      </c>
      <c r="Z44" s="341">
        <v>4.1194000000000001E-2</v>
      </c>
      <c r="AA44" s="341">
        <v>4.1645000000000001E-2</v>
      </c>
      <c r="AB44" s="341">
        <v>4.3621E-2</v>
      </c>
      <c r="AC44" s="341">
        <v>4.2418999999999998E-2</v>
      </c>
      <c r="AD44" s="341">
        <v>5.8700000000000002E-2</v>
      </c>
      <c r="AE44" s="341">
        <v>4.8742000000000001E-2</v>
      </c>
      <c r="AF44" s="341">
        <v>4.7600000000000003E-2</v>
      </c>
      <c r="AG44" s="341">
        <v>4.3742000000000003E-2</v>
      </c>
      <c r="AH44" s="341">
        <v>4.6065000000000002E-2</v>
      </c>
      <c r="AI44" s="341">
        <v>4.2367000000000002E-2</v>
      </c>
      <c r="AJ44" s="341">
        <v>4.0773999999999998E-2</v>
      </c>
      <c r="AK44" s="341">
        <v>3.4932999999999999E-2</v>
      </c>
      <c r="AL44" s="341">
        <v>3.7129000000000002E-2</v>
      </c>
      <c r="AM44" s="341">
        <v>3.4870999999999999E-2</v>
      </c>
      <c r="AN44" s="341">
        <v>3.2178999999999999E-2</v>
      </c>
      <c r="AO44" s="341">
        <v>3.0096999999999999E-2</v>
      </c>
      <c r="AP44" s="341">
        <v>3.4367000000000002E-2</v>
      </c>
      <c r="AQ44" s="341">
        <v>3.3903000000000003E-2</v>
      </c>
      <c r="AR44" s="341">
        <v>2.9567E-2</v>
      </c>
      <c r="AS44" s="341">
        <v>3.0452E-2</v>
      </c>
      <c r="AT44" s="341">
        <v>3.2065000000000003E-2</v>
      </c>
      <c r="AU44" s="341">
        <v>3.2967000000000003E-2</v>
      </c>
      <c r="AV44" s="341">
        <v>2.9936000000000001E-2</v>
      </c>
      <c r="AW44" s="341">
        <v>2.7167E-2</v>
      </c>
      <c r="AX44" s="341">
        <v>2.8289999999999999E-2</v>
      </c>
      <c r="AY44" s="341">
        <v>2.8097E-2</v>
      </c>
      <c r="AZ44" s="871">
        <v>3.2786000000000003E-2</v>
      </c>
      <c r="BA44" s="871">
        <v>2.7032E-2</v>
      </c>
      <c r="BB44" s="871">
        <v>3.3766999999999998E-2</v>
      </c>
      <c r="BC44" s="871">
        <v>3.1483999999999998E-2</v>
      </c>
      <c r="BD44" s="871">
        <v>3.2599999999999997E-2</v>
      </c>
      <c r="BE44" s="871">
        <v>3.3777099999999997E-2</v>
      </c>
      <c r="BF44" s="871">
        <v>3.3910900000000001E-2</v>
      </c>
      <c r="BG44" s="352">
        <v>3.45641E-2</v>
      </c>
      <c r="BH44" s="352">
        <v>3.4674400000000001E-2</v>
      </c>
      <c r="BI44" s="352">
        <v>3.4055599999999998E-2</v>
      </c>
      <c r="BJ44" s="352">
        <v>3.5000000000000003E-2</v>
      </c>
      <c r="BK44" s="352">
        <v>3.2064599999999999E-2</v>
      </c>
      <c r="BL44" s="352">
        <v>3.4868200000000002E-2</v>
      </c>
      <c r="BM44" s="352">
        <v>3.7819400000000003E-2</v>
      </c>
      <c r="BN44" s="352">
        <v>4.3440399999999997E-2</v>
      </c>
      <c r="BO44" s="352">
        <v>4.0714500000000001E-2</v>
      </c>
      <c r="BP44" s="352">
        <v>3.9774799999999999E-2</v>
      </c>
      <c r="BQ44" s="352">
        <v>3.8036599999999997E-2</v>
      </c>
      <c r="BR44" s="352">
        <v>3.9975200000000002E-2</v>
      </c>
      <c r="BS44" s="352">
        <v>4.0494799999999997E-2</v>
      </c>
      <c r="BT44" s="352">
        <v>3.6144500000000003E-2</v>
      </c>
      <c r="BU44" s="352">
        <v>3.2948199999999997E-2</v>
      </c>
      <c r="BV44" s="352">
        <v>3.2795499999999998E-2</v>
      </c>
    </row>
    <row r="45" spans="1:74" s="239" customFormat="1" ht="11.1" customHeight="1" x14ac:dyDescent="0.2">
      <c r="A45" s="269" t="s">
        <v>1471</v>
      </c>
      <c r="B45" s="550" t="s">
        <v>1496</v>
      </c>
      <c r="C45" s="341">
        <v>1.2323000000000001E-2</v>
      </c>
      <c r="D45" s="341">
        <v>1.1179E-2</v>
      </c>
      <c r="E45" s="341">
        <v>1.1129E-2</v>
      </c>
      <c r="F45" s="341">
        <v>1.1833E-2</v>
      </c>
      <c r="G45" s="341">
        <v>9.6450000000000008E-3</v>
      </c>
      <c r="H45" s="341">
        <v>1.2833000000000001E-2</v>
      </c>
      <c r="I45" s="341">
        <v>1.2290000000000001E-2</v>
      </c>
      <c r="J45" s="341">
        <v>1.2258E-2</v>
      </c>
      <c r="K45" s="341">
        <v>1.4367E-2</v>
      </c>
      <c r="L45" s="341">
        <v>1.329E-2</v>
      </c>
      <c r="M45" s="341">
        <v>1.5067000000000001E-2</v>
      </c>
      <c r="N45" s="341">
        <v>1.2710000000000001E-2</v>
      </c>
      <c r="O45" s="341">
        <v>1.2418999999999999E-2</v>
      </c>
      <c r="P45" s="341">
        <v>1.5036000000000001E-2</v>
      </c>
      <c r="Q45" s="341">
        <v>1.5193999999999999E-2</v>
      </c>
      <c r="R45" s="341">
        <v>9.3329999999999993E-3</v>
      </c>
      <c r="S45" s="341">
        <v>1.3032E-2</v>
      </c>
      <c r="T45" s="341">
        <v>1.8866999999999998E-2</v>
      </c>
      <c r="U45" s="341">
        <v>7.5810000000000001E-3</v>
      </c>
      <c r="V45" s="341">
        <v>1.7548000000000001E-2</v>
      </c>
      <c r="W45" s="341">
        <v>1.2167000000000001E-2</v>
      </c>
      <c r="X45" s="341">
        <v>9.0969999999999992E-3</v>
      </c>
      <c r="Y45" s="341">
        <v>7.1329999999999996E-3</v>
      </c>
      <c r="Z45" s="341">
        <v>6.613E-3</v>
      </c>
      <c r="AA45" s="341">
        <v>7.097E-3</v>
      </c>
      <c r="AB45" s="341">
        <v>6.1720000000000004E-3</v>
      </c>
      <c r="AC45" s="341">
        <v>8.4840000000000002E-3</v>
      </c>
      <c r="AD45" s="341">
        <v>5.6670000000000002E-3</v>
      </c>
      <c r="AE45" s="341">
        <v>9.2259999999999998E-3</v>
      </c>
      <c r="AF45" s="341">
        <v>1.2267E-2</v>
      </c>
      <c r="AG45" s="341">
        <v>1.4710000000000001E-2</v>
      </c>
      <c r="AH45" s="341">
        <v>1.2677000000000001E-2</v>
      </c>
      <c r="AI45" s="341">
        <v>1.3467E-2</v>
      </c>
      <c r="AJ45" s="341">
        <v>1.5129E-2</v>
      </c>
      <c r="AK45" s="341">
        <v>1.5067000000000001E-2</v>
      </c>
      <c r="AL45" s="341">
        <v>1.2161E-2</v>
      </c>
      <c r="AM45" s="341">
        <v>1.3129E-2</v>
      </c>
      <c r="AN45" s="341">
        <v>1.1320999999999999E-2</v>
      </c>
      <c r="AO45" s="341">
        <v>1.1452E-2</v>
      </c>
      <c r="AP45" s="341">
        <v>1.0800000000000001E-2</v>
      </c>
      <c r="AQ45" s="341">
        <v>1.0807000000000001E-2</v>
      </c>
      <c r="AR45" s="341">
        <v>1.3299999999999999E-2</v>
      </c>
      <c r="AS45" s="341">
        <v>1.5258000000000001E-2</v>
      </c>
      <c r="AT45" s="341">
        <v>1.3194000000000001E-2</v>
      </c>
      <c r="AU45" s="341">
        <v>1.4800000000000001E-2</v>
      </c>
      <c r="AV45" s="341">
        <v>1.4774000000000001E-2</v>
      </c>
      <c r="AW45" s="341">
        <v>1.0666999999999999E-2</v>
      </c>
      <c r="AX45" s="341">
        <v>1.3323E-2</v>
      </c>
      <c r="AY45" s="341">
        <v>1.4484E-2</v>
      </c>
      <c r="AZ45" s="871">
        <v>1.4286E-2</v>
      </c>
      <c r="BA45" s="871">
        <v>1.5644999999999999E-2</v>
      </c>
      <c r="BB45" s="871">
        <v>1.2933E-2</v>
      </c>
      <c r="BC45" s="871">
        <v>1.6580999999999999E-2</v>
      </c>
      <c r="BD45" s="871">
        <v>1.9966999999999999E-2</v>
      </c>
      <c r="BE45" s="871">
        <v>1.5459000000000001E-2</v>
      </c>
      <c r="BF45" s="871">
        <v>1.4109699999999999E-2</v>
      </c>
      <c r="BG45" s="352">
        <v>1.46397E-2</v>
      </c>
      <c r="BH45" s="352">
        <v>1.4345500000000001E-2</v>
      </c>
      <c r="BI45" s="352">
        <v>1.34051E-2</v>
      </c>
      <c r="BJ45" s="352">
        <v>1.2689499999999999E-2</v>
      </c>
      <c r="BK45" s="352">
        <v>1.3424E-2</v>
      </c>
      <c r="BL45" s="352">
        <v>1.33074E-2</v>
      </c>
      <c r="BM45" s="352">
        <v>1.4167300000000001E-2</v>
      </c>
      <c r="BN45" s="352">
        <v>1.19344E-2</v>
      </c>
      <c r="BO45" s="352">
        <v>1.36948E-2</v>
      </c>
      <c r="BP45" s="352">
        <v>1.68571E-2</v>
      </c>
      <c r="BQ45" s="352">
        <v>1.47876E-2</v>
      </c>
      <c r="BR45" s="352">
        <v>1.61525E-2</v>
      </c>
      <c r="BS45" s="352">
        <v>1.5891300000000001E-2</v>
      </c>
      <c r="BT45" s="352">
        <v>1.5244799999999999E-2</v>
      </c>
      <c r="BU45" s="352">
        <v>1.4147399999999999E-2</v>
      </c>
      <c r="BV45" s="352">
        <v>1.3362000000000001E-2</v>
      </c>
    </row>
    <row r="46" spans="1:74" ht="11.1" customHeight="1" x14ac:dyDescent="0.2">
      <c r="A46" s="270" t="s">
        <v>1474</v>
      </c>
      <c r="B46" s="545" t="s">
        <v>1524</v>
      </c>
      <c r="C46" s="341">
        <v>4.7252935000000003E-2</v>
      </c>
      <c r="D46" s="341">
        <v>5.6115249999999998E-2</v>
      </c>
      <c r="E46" s="341">
        <v>6.1110548000000001E-2</v>
      </c>
      <c r="F46" s="341">
        <v>7.0016732999999998E-2</v>
      </c>
      <c r="G46" s="341">
        <v>5.5563967999999998E-2</v>
      </c>
      <c r="H46" s="341">
        <v>6.9290867000000006E-2</v>
      </c>
      <c r="I46" s="341">
        <v>6.2947258000000006E-2</v>
      </c>
      <c r="J46" s="341">
        <v>6.3747129E-2</v>
      </c>
      <c r="K46" s="341">
        <v>5.9835233000000002E-2</v>
      </c>
      <c r="L46" s="341">
        <v>7.2154968E-2</v>
      </c>
      <c r="M46" s="341">
        <v>8.3285632999999998E-2</v>
      </c>
      <c r="N46" s="341">
        <v>6.1228097000000002E-2</v>
      </c>
      <c r="O46" s="341">
        <v>6.3289322999999995E-2</v>
      </c>
      <c r="P46" s="341">
        <v>6.7970286000000005E-2</v>
      </c>
      <c r="Q46" s="341">
        <v>7.2891774000000006E-2</v>
      </c>
      <c r="R46" s="341">
        <v>5.7962867000000001E-2</v>
      </c>
      <c r="S46" s="341">
        <v>8.5550097000000005E-2</v>
      </c>
      <c r="T46" s="341">
        <v>9.2722166999999994E-2</v>
      </c>
      <c r="U46" s="341">
        <v>8.0204387000000002E-2</v>
      </c>
      <c r="V46" s="341">
        <v>8.1343289999999999E-2</v>
      </c>
      <c r="W46" s="341">
        <v>9.5058000000000004E-2</v>
      </c>
      <c r="X46" s="341">
        <v>8.7795677000000003E-2</v>
      </c>
      <c r="Y46" s="341">
        <v>8.6964932999999994E-2</v>
      </c>
      <c r="Z46" s="341">
        <v>8.0321096999999994E-2</v>
      </c>
      <c r="AA46" s="341">
        <v>8.1133838999999999E-2</v>
      </c>
      <c r="AB46" s="341">
        <v>9.8226102999999995E-2</v>
      </c>
      <c r="AC46" s="341">
        <v>8.0351290000000006E-2</v>
      </c>
      <c r="AD46" s="341">
        <v>7.9811699999999999E-2</v>
      </c>
      <c r="AE46" s="341">
        <v>7.8832419000000001E-2</v>
      </c>
      <c r="AF46" s="341">
        <v>8.80272E-2</v>
      </c>
      <c r="AG46" s="341">
        <v>7.6372355000000003E-2</v>
      </c>
      <c r="AH46" s="341">
        <v>7.1018097000000002E-2</v>
      </c>
      <c r="AI46" s="341">
        <v>7.7134732999999997E-2</v>
      </c>
      <c r="AJ46" s="341">
        <v>8.7466677000000007E-2</v>
      </c>
      <c r="AK46" s="341">
        <v>7.8025499999999998E-2</v>
      </c>
      <c r="AL46" s="341">
        <v>8.4634806000000007E-2</v>
      </c>
      <c r="AM46" s="341">
        <v>3.7384451999999999E-2</v>
      </c>
      <c r="AN46" s="341">
        <v>4.2425821000000002E-2</v>
      </c>
      <c r="AO46" s="341">
        <v>4.5583774000000001E-2</v>
      </c>
      <c r="AP46" s="341">
        <v>4.8002900000000001E-2</v>
      </c>
      <c r="AQ46" s="341">
        <v>4.2981354999999999E-2</v>
      </c>
      <c r="AR46" s="341">
        <v>4.2821733000000001E-2</v>
      </c>
      <c r="AS46" s="341">
        <v>3.6363645E-2</v>
      </c>
      <c r="AT46" s="341">
        <v>2.7580128999999998E-2</v>
      </c>
      <c r="AU46" s="341">
        <v>4.7393667E-2</v>
      </c>
      <c r="AV46" s="341">
        <v>3.8741548000000001E-2</v>
      </c>
      <c r="AW46" s="341">
        <v>4.3703066999999998E-2</v>
      </c>
      <c r="AX46" s="341">
        <v>3.9683000000000003E-2</v>
      </c>
      <c r="AY46" s="341">
        <v>4.4140258000000002E-2</v>
      </c>
      <c r="AZ46" s="871">
        <v>5.1551286000000002E-2</v>
      </c>
      <c r="BA46" s="871">
        <v>5.6949774000000002E-2</v>
      </c>
      <c r="BB46" s="871">
        <v>6.7506266999999995E-2</v>
      </c>
      <c r="BC46" s="871">
        <v>7.0456323000000001E-2</v>
      </c>
      <c r="BD46" s="871">
        <v>7.7758999999999995E-2</v>
      </c>
      <c r="BE46" s="871">
        <v>7.1393799999999993E-2</v>
      </c>
      <c r="BF46" s="871">
        <v>7.9118599999999997E-2</v>
      </c>
      <c r="BG46" s="352">
        <v>8.3526699999999995E-2</v>
      </c>
      <c r="BH46" s="352">
        <v>8.0010899999999996E-2</v>
      </c>
      <c r="BI46" s="352">
        <v>7.4517399999999998E-2</v>
      </c>
      <c r="BJ46" s="352">
        <v>7.4388899999999994E-2</v>
      </c>
      <c r="BK46" s="352">
        <v>5.3324799999999999E-2</v>
      </c>
      <c r="BL46" s="352">
        <v>6.4337199999999997E-2</v>
      </c>
      <c r="BM46" s="352">
        <v>6.7502800000000002E-2</v>
      </c>
      <c r="BN46" s="352">
        <v>6.9388599999999995E-2</v>
      </c>
      <c r="BO46" s="352">
        <v>8.1626400000000002E-2</v>
      </c>
      <c r="BP46" s="352">
        <v>8.6177299999999998E-2</v>
      </c>
      <c r="BQ46" s="352">
        <v>8.6307200000000001E-2</v>
      </c>
      <c r="BR46" s="352">
        <v>8.6181499999999994E-2</v>
      </c>
      <c r="BS46" s="352">
        <v>8.5341500000000001E-2</v>
      </c>
      <c r="BT46" s="352">
        <v>8.5437899999999997E-2</v>
      </c>
      <c r="BU46" s="352">
        <v>8.1333600000000006E-2</v>
      </c>
      <c r="BV46" s="352">
        <v>8.0753500000000006E-2</v>
      </c>
    </row>
    <row r="47" spans="1:74" ht="11.1" customHeight="1" x14ac:dyDescent="0.2">
      <c r="A47" s="270" t="s">
        <v>1476</v>
      </c>
      <c r="B47" s="545" t="s">
        <v>1525</v>
      </c>
      <c r="C47" s="341">
        <v>8.1465774000000005E-2</v>
      </c>
      <c r="D47" s="341">
        <v>8.2399857000000007E-2</v>
      </c>
      <c r="E47" s="341">
        <v>9.1893064999999996E-2</v>
      </c>
      <c r="F47" s="341">
        <v>9.0240932999999995E-2</v>
      </c>
      <c r="G47" s="341">
        <v>9.5392096999999995E-2</v>
      </c>
      <c r="H47" s="341">
        <v>0.12102826699999999</v>
      </c>
      <c r="I47" s="341">
        <v>9.3258613000000004E-2</v>
      </c>
      <c r="J47" s="341">
        <v>0.111839968</v>
      </c>
      <c r="K47" s="341">
        <v>0.100621267</v>
      </c>
      <c r="L47" s="341">
        <v>0.11552035500000001</v>
      </c>
      <c r="M47" s="341">
        <v>9.5094333000000003E-2</v>
      </c>
      <c r="N47" s="341">
        <v>0.11538271</v>
      </c>
      <c r="O47" s="341">
        <v>0.12797303199999999</v>
      </c>
      <c r="P47" s="341">
        <v>0.13897164300000001</v>
      </c>
      <c r="Q47" s="341">
        <v>0.15083412900000001</v>
      </c>
      <c r="R47" s="341">
        <v>0.16177140000000001</v>
      </c>
      <c r="S47" s="341">
        <v>0.21060490300000001</v>
      </c>
      <c r="T47" s="341">
        <v>0.19174776700000001</v>
      </c>
      <c r="U47" s="341">
        <v>0.16542032300000001</v>
      </c>
      <c r="V47" s="341">
        <v>0.19964880600000001</v>
      </c>
      <c r="W47" s="341">
        <v>0.19438150000000001</v>
      </c>
      <c r="X47" s="341">
        <v>0.185138097</v>
      </c>
      <c r="Y47" s="341">
        <v>0.15539113299999999</v>
      </c>
      <c r="Z47" s="341">
        <v>0.221120226</v>
      </c>
      <c r="AA47" s="341">
        <v>0.16942971000000001</v>
      </c>
      <c r="AB47" s="341">
        <v>0.22421331</v>
      </c>
      <c r="AC47" s="341">
        <v>0.20404106499999999</v>
      </c>
      <c r="AD47" s="341">
        <v>0.22813123299999999</v>
      </c>
      <c r="AE47" s="341">
        <v>0.236836097</v>
      </c>
      <c r="AF47" s="341">
        <v>0.2449548</v>
      </c>
      <c r="AG47" s="341">
        <v>0.27621683899999999</v>
      </c>
      <c r="AH47" s="341">
        <v>0.238942548</v>
      </c>
      <c r="AI47" s="341">
        <v>0.24116696700000001</v>
      </c>
      <c r="AJ47" s="341">
        <v>0.22575325800000001</v>
      </c>
      <c r="AK47" s="341">
        <v>0.23041476699999999</v>
      </c>
      <c r="AL47" s="341">
        <v>0.21381409700000001</v>
      </c>
      <c r="AM47" s="341">
        <v>0.13278529</v>
      </c>
      <c r="AN47" s="341">
        <v>0.17097778599999999</v>
      </c>
      <c r="AO47" s="341">
        <v>0.15634028999999999</v>
      </c>
      <c r="AP47" s="341">
        <v>0.15868663299999999</v>
      </c>
      <c r="AQ47" s="341">
        <v>0.140655</v>
      </c>
      <c r="AR47" s="341">
        <v>0.10395106699999999</v>
      </c>
      <c r="AS47" s="341">
        <v>0.147470871</v>
      </c>
      <c r="AT47" s="341">
        <v>0.15560774199999999</v>
      </c>
      <c r="AU47" s="341">
        <v>0.14356579999999999</v>
      </c>
      <c r="AV47" s="341">
        <v>0.166639129</v>
      </c>
      <c r="AW47" s="341">
        <v>0.13578003299999999</v>
      </c>
      <c r="AX47" s="341">
        <v>0.16456225799999999</v>
      </c>
      <c r="AY47" s="341">
        <v>9.4061934999999999E-2</v>
      </c>
      <c r="AZ47" s="871">
        <v>0.13925974999999999</v>
      </c>
      <c r="BA47" s="871">
        <v>0.158895645</v>
      </c>
      <c r="BB47" s="871">
        <v>0.174914233</v>
      </c>
      <c r="BC47" s="871">
        <v>0.158496516</v>
      </c>
      <c r="BD47" s="871">
        <v>0.21465999999999999</v>
      </c>
      <c r="BE47" s="871">
        <v>0.1980558</v>
      </c>
      <c r="BF47" s="871">
        <v>0.1959612</v>
      </c>
      <c r="BG47" s="352">
        <v>0.20435310000000001</v>
      </c>
      <c r="BH47" s="352">
        <v>0.21402479999999999</v>
      </c>
      <c r="BI47" s="352">
        <v>0.22523609999999999</v>
      </c>
      <c r="BJ47" s="352">
        <v>0.24060999999999999</v>
      </c>
      <c r="BK47" s="352">
        <v>0.2461342</v>
      </c>
      <c r="BL47" s="352">
        <v>0.2589188</v>
      </c>
      <c r="BM47" s="352">
        <v>0.26094279999999997</v>
      </c>
      <c r="BN47" s="352">
        <v>0.27034140000000001</v>
      </c>
      <c r="BO47" s="352">
        <v>0.27386129999999997</v>
      </c>
      <c r="BP47" s="352">
        <v>0.27098359999999999</v>
      </c>
      <c r="BQ47" s="352">
        <v>0.27622200000000002</v>
      </c>
      <c r="BR47" s="352">
        <v>0.27529300000000001</v>
      </c>
      <c r="BS47" s="352">
        <v>0.27623049999999999</v>
      </c>
      <c r="BT47" s="352">
        <v>0.27556649999999999</v>
      </c>
      <c r="BU47" s="352">
        <v>0.276314</v>
      </c>
      <c r="BV47" s="352">
        <v>0.2858367</v>
      </c>
    </row>
    <row r="48" spans="1:74" ht="11.1" customHeight="1" x14ac:dyDescent="0.2">
      <c r="A48" s="548"/>
      <c r="B48" s="549"/>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871"/>
      <c r="BA48" s="871"/>
      <c r="BB48" s="871"/>
      <c r="BC48" s="871"/>
      <c r="BD48" s="871"/>
      <c r="BE48" s="871"/>
      <c r="BF48" s="871"/>
      <c r="BG48" s="352"/>
      <c r="BH48" s="352"/>
      <c r="BI48" s="352"/>
      <c r="BJ48" s="352"/>
      <c r="BK48" s="352"/>
      <c r="BL48" s="352"/>
      <c r="BM48" s="352"/>
      <c r="BN48" s="352"/>
      <c r="BO48" s="352"/>
      <c r="BP48" s="352"/>
      <c r="BQ48" s="352"/>
      <c r="BR48" s="352"/>
      <c r="BS48" s="352"/>
      <c r="BT48" s="352"/>
      <c r="BU48" s="352"/>
      <c r="BV48" s="352"/>
    </row>
    <row r="49" spans="1:74" ht="11.1" customHeight="1" x14ac:dyDescent="0.2">
      <c r="A49" s="548"/>
      <c r="B49" s="31" t="s">
        <v>1111</v>
      </c>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871"/>
      <c r="BA49" s="871"/>
      <c r="BB49" s="871"/>
      <c r="BC49" s="871"/>
      <c r="BD49" s="871"/>
      <c r="BE49" s="871"/>
      <c r="BF49" s="871"/>
      <c r="BG49" s="352"/>
      <c r="BH49" s="352"/>
      <c r="BI49" s="352"/>
      <c r="BJ49" s="352"/>
      <c r="BK49" s="352"/>
      <c r="BL49" s="352"/>
      <c r="BM49" s="352"/>
      <c r="BN49" s="352"/>
      <c r="BO49" s="352"/>
      <c r="BP49" s="352"/>
      <c r="BQ49" s="352"/>
      <c r="BR49" s="352"/>
      <c r="BS49" s="352"/>
      <c r="BT49" s="352"/>
      <c r="BU49" s="352"/>
      <c r="BV49" s="352"/>
    </row>
    <row r="50" spans="1:74" s="273" customFormat="1" ht="11.1" customHeight="1" x14ac:dyDescent="0.2">
      <c r="A50" s="548" t="s">
        <v>1509</v>
      </c>
      <c r="B50" s="544" t="s">
        <v>1482</v>
      </c>
      <c r="C50" s="102">
        <v>33.338335999999998</v>
      </c>
      <c r="D50" s="102">
        <v>34.017051000000002</v>
      </c>
      <c r="E50" s="102">
        <v>34.389493000000002</v>
      </c>
      <c r="F50" s="102">
        <v>31.626783</v>
      </c>
      <c r="G50" s="102">
        <v>30.755503000000001</v>
      </c>
      <c r="H50" s="102">
        <v>29.721236999999999</v>
      </c>
      <c r="I50" s="102">
        <v>30.775912000000002</v>
      </c>
      <c r="J50" s="102">
        <v>29.135491999999999</v>
      </c>
      <c r="K50" s="102">
        <v>27.240168000000001</v>
      </c>
      <c r="L50" s="102">
        <v>27.023629</v>
      </c>
      <c r="M50" s="102">
        <v>30.138193999999999</v>
      </c>
      <c r="N50" s="102">
        <v>31.54045</v>
      </c>
      <c r="O50" s="102">
        <v>33.565894999999998</v>
      </c>
      <c r="P50" s="102">
        <v>35.204247000000002</v>
      </c>
      <c r="Q50" s="102">
        <v>34.473989000000003</v>
      </c>
      <c r="R50" s="102">
        <v>33.575620999999998</v>
      </c>
      <c r="S50" s="102">
        <v>31.574307999999998</v>
      </c>
      <c r="T50" s="102">
        <v>30.177724999999999</v>
      </c>
      <c r="U50" s="102">
        <v>31.084638000000002</v>
      </c>
      <c r="V50" s="102">
        <v>29.80857</v>
      </c>
      <c r="W50" s="102">
        <v>30.305831999999999</v>
      </c>
      <c r="X50" s="102">
        <v>28.708248000000001</v>
      </c>
      <c r="Y50" s="102">
        <v>30.747311</v>
      </c>
      <c r="Z50" s="102">
        <v>33.104008999999998</v>
      </c>
      <c r="AA50" s="102">
        <v>35.931927999999999</v>
      </c>
      <c r="AB50" s="102">
        <v>37.510289999999998</v>
      </c>
      <c r="AC50" s="102">
        <v>38.298679</v>
      </c>
      <c r="AD50" s="102">
        <v>37.228282999999998</v>
      </c>
      <c r="AE50" s="102">
        <v>33.362197999999999</v>
      </c>
      <c r="AF50" s="102">
        <v>33.632088000000003</v>
      </c>
      <c r="AG50" s="102">
        <v>33.375700000000002</v>
      </c>
      <c r="AH50" s="102">
        <v>34.002789</v>
      </c>
      <c r="AI50" s="102">
        <v>33.470401000000003</v>
      </c>
      <c r="AJ50" s="102">
        <v>31.869177000000001</v>
      </c>
      <c r="AK50" s="102">
        <v>32.418688000000003</v>
      </c>
      <c r="AL50" s="102">
        <v>34.993184999999997</v>
      </c>
      <c r="AM50" s="102">
        <v>36.458736000000002</v>
      </c>
      <c r="AN50" s="102">
        <v>37.349896000000001</v>
      </c>
      <c r="AO50" s="102">
        <v>37.204085999999997</v>
      </c>
      <c r="AP50" s="102">
        <v>33.767296999999999</v>
      </c>
      <c r="AQ50" s="102">
        <v>33.604548000000001</v>
      </c>
      <c r="AR50" s="102">
        <v>33.472299999999997</v>
      </c>
      <c r="AS50" s="102">
        <v>33.442737999999999</v>
      </c>
      <c r="AT50" s="102">
        <v>32.741359000000003</v>
      </c>
      <c r="AU50" s="102">
        <v>33.168785</v>
      </c>
      <c r="AV50" s="102">
        <v>33.395485000000001</v>
      </c>
      <c r="AW50" s="102">
        <v>34.718117999999997</v>
      </c>
      <c r="AX50" s="102">
        <v>34.365133999999998</v>
      </c>
      <c r="AY50" s="102">
        <v>37.454560000000001</v>
      </c>
      <c r="AZ50" s="890">
        <v>38.488190000000003</v>
      </c>
      <c r="BA50" s="890">
        <v>38.064323000000002</v>
      </c>
      <c r="BB50" s="890">
        <v>36.675213999999997</v>
      </c>
      <c r="BC50" s="890">
        <v>35.873452</v>
      </c>
      <c r="BD50" s="890">
        <v>34.504069000000001</v>
      </c>
      <c r="BE50" s="890">
        <v>35.278972856999999</v>
      </c>
      <c r="BF50" s="890">
        <v>35.057409800999999</v>
      </c>
      <c r="BG50" s="559">
        <v>34.894129999999997</v>
      </c>
      <c r="BH50" s="559">
        <v>34.514899999999997</v>
      </c>
      <c r="BI50" s="559">
        <v>35.72242</v>
      </c>
      <c r="BJ50" s="559">
        <v>36.990920000000003</v>
      </c>
      <c r="BK50" s="559">
        <v>39.58737</v>
      </c>
      <c r="BL50" s="559">
        <v>39.998890000000003</v>
      </c>
      <c r="BM50" s="559">
        <v>40.057650000000002</v>
      </c>
      <c r="BN50" s="559">
        <v>39.166510000000002</v>
      </c>
      <c r="BO50" s="559">
        <v>37.919170000000001</v>
      </c>
      <c r="BP50" s="559">
        <v>37.293149999999997</v>
      </c>
      <c r="BQ50" s="559">
        <v>37.319580000000002</v>
      </c>
      <c r="BR50" s="559">
        <v>36.72598</v>
      </c>
      <c r="BS50" s="559">
        <v>36.496070000000003</v>
      </c>
      <c r="BT50" s="559">
        <v>36.123989999999999</v>
      </c>
      <c r="BU50" s="559">
        <v>37.433489999999999</v>
      </c>
      <c r="BV50" s="559">
        <v>38.80124</v>
      </c>
    </row>
    <row r="51" spans="1:74" ht="11.1" customHeight="1" x14ac:dyDescent="0.2">
      <c r="A51" s="270" t="s">
        <v>1483</v>
      </c>
      <c r="B51" s="545" t="s">
        <v>1548</v>
      </c>
      <c r="C51" s="341">
        <v>25.873957000000001</v>
      </c>
      <c r="D51" s="341">
        <v>26.521412999999999</v>
      </c>
      <c r="E51" s="341">
        <v>26.700237000000001</v>
      </c>
      <c r="F51" s="341">
        <v>24.283766</v>
      </c>
      <c r="G51" s="341">
        <v>23.425856</v>
      </c>
      <c r="H51" s="341">
        <v>23.384442</v>
      </c>
      <c r="I51" s="341">
        <v>24.197306000000001</v>
      </c>
      <c r="J51" s="341">
        <v>23.508838000000001</v>
      </c>
      <c r="K51" s="341">
        <v>21.540134999999999</v>
      </c>
      <c r="L51" s="341">
        <v>21.707820999999999</v>
      </c>
      <c r="M51" s="341">
        <v>23.574755</v>
      </c>
      <c r="N51" s="341">
        <v>24.244886999999999</v>
      </c>
      <c r="O51" s="341">
        <v>25.239595000000001</v>
      </c>
      <c r="P51" s="341">
        <v>26.284267</v>
      </c>
      <c r="Q51" s="341">
        <v>24.966235999999999</v>
      </c>
      <c r="R51" s="341">
        <v>24.164740999999999</v>
      </c>
      <c r="S51" s="341">
        <v>23.108150999999999</v>
      </c>
      <c r="T51" s="341">
        <v>22.314399999999999</v>
      </c>
      <c r="U51" s="341">
        <v>23.056691000000001</v>
      </c>
      <c r="V51" s="341">
        <v>21.799776000000001</v>
      </c>
      <c r="W51" s="341">
        <v>22.159414000000002</v>
      </c>
      <c r="X51" s="341">
        <v>21.202802999999999</v>
      </c>
      <c r="Y51" s="341">
        <v>21.791411</v>
      </c>
      <c r="Z51" s="341">
        <v>23.498269000000001</v>
      </c>
      <c r="AA51" s="341">
        <v>24.780832</v>
      </c>
      <c r="AB51" s="341">
        <v>26.027289</v>
      </c>
      <c r="AC51" s="341">
        <v>26.740805999999999</v>
      </c>
      <c r="AD51" s="341">
        <v>25.466457999999999</v>
      </c>
      <c r="AE51" s="341">
        <v>22.749858</v>
      </c>
      <c r="AF51" s="341">
        <v>22.654893000000001</v>
      </c>
      <c r="AG51" s="341">
        <v>23.327988000000001</v>
      </c>
      <c r="AH51" s="341">
        <v>23.781692</v>
      </c>
      <c r="AI51" s="341">
        <v>23.462349</v>
      </c>
      <c r="AJ51" s="341">
        <v>22.123726000000001</v>
      </c>
      <c r="AK51" s="341">
        <v>22.972978000000001</v>
      </c>
      <c r="AL51" s="341">
        <v>24.418424999999999</v>
      </c>
      <c r="AM51" s="341">
        <v>25.774024000000001</v>
      </c>
      <c r="AN51" s="341">
        <v>27.339279999999999</v>
      </c>
      <c r="AO51" s="341">
        <v>27.378350000000001</v>
      </c>
      <c r="AP51" s="341">
        <v>25.375788</v>
      </c>
      <c r="AQ51" s="341">
        <v>24.707538</v>
      </c>
      <c r="AR51" s="341">
        <v>23.605383</v>
      </c>
      <c r="AS51" s="341">
        <v>23.396967</v>
      </c>
      <c r="AT51" s="341">
        <v>22.835887</v>
      </c>
      <c r="AU51" s="341">
        <v>22.740186000000001</v>
      </c>
      <c r="AV51" s="341">
        <v>22.422637999999999</v>
      </c>
      <c r="AW51" s="341">
        <v>23.764866999999999</v>
      </c>
      <c r="AX51" s="341">
        <v>23.53041</v>
      </c>
      <c r="AY51" s="341">
        <v>25.851012000000001</v>
      </c>
      <c r="AZ51" s="871">
        <v>27.698378999999999</v>
      </c>
      <c r="BA51" s="871">
        <v>27.168095999999998</v>
      </c>
      <c r="BB51" s="871">
        <v>26.081914999999999</v>
      </c>
      <c r="BC51" s="871">
        <v>25.374693000000001</v>
      </c>
      <c r="BD51" s="871">
        <v>24.415361000000001</v>
      </c>
      <c r="BE51" s="871">
        <v>25.063142856999999</v>
      </c>
      <c r="BF51" s="871">
        <v>24.995613801000001</v>
      </c>
      <c r="BG51" s="352">
        <v>24.870719999999999</v>
      </c>
      <c r="BH51" s="352">
        <v>24.34393</v>
      </c>
      <c r="BI51" s="352">
        <v>25.17407</v>
      </c>
      <c r="BJ51" s="352">
        <v>26.06992</v>
      </c>
      <c r="BK51" s="352">
        <v>28.039200000000001</v>
      </c>
      <c r="BL51" s="352">
        <v>28.337119999999999</v>
      </c>
      <c r="BM51" s="352">
        <v>28.265360000000001</v>
      </c>
      <c r="BN51" s="352">
        <v>27.44294</v>
      </c>
      <c r="BO51" s="352">
        <v>26.52356</v>
      </c>
      <c r="BP51" s="352">
        <v>25.853149999999999</v>
      </c>
      <c r="BQ51" s="352">
        <v>25.862629999999999</v>
      </c>
      <c r="BR51" s="352">
        <v>25.37811</v>
      </c>
      <c r="BS51" s="352">
        <v>25.211670000000002</v>
      </c>
      <c r="BT51" s="352">
        <v>24.694939999999999</v>
      </c>
      <c r="BU51" s="352">
        <v>25.544090000000001</v>
      </c>
      <c r="BV51" s="352">
        <v>26.461020000000001</v>
      </c>
    </row>
    <row r="52" spans="1:74" ht="11.1" customHeight="1" x14ac:dyDescent="0.2">
      <c r="A52" s="270" t="s">
        <v>1484</v>
      </c>
      <c r="B52" s="545" t="s">
        <v>1485</v>
      </c>
      <c r="C52" s="341">
        <v>4.5435610000000004</v>
      </c>
      <c r="D52" s="341">
        <v>4.4573140000000002</v>
      </c>
      <c r="E52" s="341">
        <v>4.6917960000000001</v>
      </c>
      <c r="F52" s="341">
        <v>4.2124980000000001</v>
      </c>
      <c r="G52" s="341">
        <v>3.8392409999999999</v>
      </c>
      <c r="H52" s="341">
        <v>3.4044020000000002</v>
      </c>
      <c r="I52" s="341">
        <v>3.2404609999999998</v>
      </c>
      <c r="J52" s="341">
        <v>2.893751</v>
      </c>
      <c r="K52" s="341">
        <v>2.8262809999999998</v>
      </c>
      <c r="L52" s="341">
        <v>2.9032480000000001</v>
      </c>
      <c r="M52" s="341">
        <v>3.2323279999999999</v>
      </c>
      <c r="N52" s="341">
        <v>3.6078510000000001</v>
      </c>
      <c r="O52" s="341">
        <v>4.4015740000000001</v>
      </c>
      <c r="P52" s="341">
        <v>4.8862120000000004</v>
      </c>
      <c r="Q52" s="341">
        <v>5.1326409999999996</v>
      </c>
      <c r="R52" s="341">
        <v>4.957382</v>
      </c>
      <c r="S52" s="341">
        <v>4.4874700000000001</v>
      </c>
      <c r="T52" s="341">
        <v>3.997913</v>
      </c>
      <c r="U52" s="341">
        <v>3.7529840000000001</v>
      </c>
      <c r="V52" s="341">
        <v>3.6224940000000001</v>
      </c>
      <c r="W52" s="341">
        <v>3.628952</v>
      </c>
      <c r="X52" s="341">
        <v>3.50522</v>
      </c>
      <c r="Y52" s="341">
        <v>3.6545230000000002</v>
      </c>
      <c r="Z52" s="341">
        <v>3.8134739999999998</v>
      </c>
      <c r="AA52" s="341">
        <v>4.178877</v>
      </c>
      <c r="AB52" s="341">
        <v>4.5532599999999999</v>
      </c>
      <c r="AC52" s="341">
        <v>4.3921020000000004</v>
      </c>
      <c r="AD52" s="341">
        <v>4.4398629999999999</v>
      </c>
      <c r="AE52" s="341">
        <v>4.1768789999999996</v>
      </c>
      <c r="AF52" s="341">
        <v>3.719554</v>
      </c>
      <c r="AG52" s="341">
        <v>3.4450669999999999</v>
      </c>
      <c r="AH52" s="341">
        <v>3.2666019999999998</v>
      </c>
      <c r="AI52" s="341">
        <v>3.1636250000000001</v>
      </c>
      <c r="AJ52" s="341">
        <v>3.0068589999999999</v>
      </c>
      <c r="AK52" s="341">
        <v>3.3085529999999999</v>
      </c>
      <c r="AL52" s="341">
        <v>3.5552139999999999</v>
      </c>
      <c r="AM52" s="341">
        <v>3.0575519999999998</v>
      </c>
      <c r="AN52" s="341">
        <v>3.0138310000000001</v>
      </c>
      <c r="AO52" s="341">
        <v>3.027501</v>
      </c>
      <c r="AP52" s="341">
        <v>2.9141539999999999</v>
      </c>
      <c r="AQ52" s="341">
        <v>2.7075100000000001</v>
      </c>
      <c r="AR52" s="341">
        <v>2.6469290000000001</v>
      </c>
      <c r="AS52" s="341">
        <v>2.762114</v>
      </c>
      <c r="AT52" s="341">
        <v>3.2421950000000002</v>
      </c>
      <c r="AU52" s="341">
        <v>3.1245240000000001</v>
      </c>
      <c r="AV52" s="341">
        <v>3.4544069999999998</v>
      </c>
      <c r="AW52" s="341">
        <v>3.4758650000000002</v>
      </c>
      <c r="AX52" s="341">
        <v>3.416512</v>
      </c>
      <c r="AY52" s="341">
        <v>3.3335650000000001</v>
      </c>
      <c r="AZ52" s="871">
        <v>3.2645879999999998</v>
      </c>
      <c r="BA52" s="871">
        <v>3.1924109999999999</v>
      </c>
      <c r="BB52" s="871">
        <v>2.8750140000000002</v>
      </c>
      <c r="BC52" s="871">
        <v>2.6985410000000001</v>
      </c>
      <c r="BD52" s="871">
        <v>2.6641149999999998</v>
      </c>
      <c r="BE52" s="871">
        <v>2.829072</v>
      </c>
      <c r="BF52" s="871">
        <v>2.7791790000000001</v>
      </c>
      <c r="BG52" s="352">
        <v>2.634252</v>
      </c>
      <c r="BH52" s="352">
        <v>2.723767</v>
      </c>
      <c r="BI52" s="352">
        <v>3.0014419999999999</v>
      </c>
      <c r="BJ52" s="352">
        <v>3.301663</v>
      </c>
      <c r="BK52" s="352">
        <v>3.6830660000000002</v>
      </c>
      <c r="BL52" s="352">
        <v>3.7739120000000002</v>
      </c>
      <c r="BM52" s="352">
        <v>3.798473</v>
      </c>
      <c r="BN52" s="352">
        <v>3.6573989999999998</v>
      </c>
      <c r="BO52" s="352">
        <v>3.2892640000000002</v>
      </c>
      <c r="BP52" s="352">
        <v>3.086014</v>
      </c>
      <c r="BQ52" s="352">
        <v>2.994456</v>
      </c>
      <c r="BR52" s="352">
        <v>2.8504269999999998</v>
      </c>
      <c r="BS52" s="352">
        <v>2.6919840000000002</v>
      </c>
      <c r="BT52" s="352">
        <v>2.7814909999999999</v>
      </c>
      <c r="BU52" s="352">
        <v>3.0600710000000002</v>
      </c>
      <c r="BV52" s="352">
        <v>3.3595920000000001</v>
      </c>
    </row>
    <row r="53" spans="1:74" s="273" customFormat="1" ht="11.1" customHeight="1" x14ac:dyDescent="0.2">
      <c r="A53" s="270" t="s">
        <v>1486</v>
      </c>
      <c r="B53" s="545" t="s">
        <v>1501</v>
      </c>
      <c r="C53" s="341">
        <v>2.7097169999999999</v>
      </c>
      <c r="D53" s="341">
        <v>2.7480440000000002</v>
      </c>
      <c r="E53" s="341">
        <v>2.7053750000000001</v>
      </c>
      <c r="F53" s="341">
        <v>2.8721909999999999</v>
      </c>
      <c r="G53" s="341">
        <v>3.2734320000000001</v>
      </c>
      <c r="H53" s="341">
        <v>2.7416330000000002</v>
      </c>
      <c r="I53" s="341">
        <v>3.1484160000000001</v>
      </c>
      <c r="J53" s="341">
        <v>2.553995</v>
      </c>
      <c r="K53" s="341">
        <v>2.697676</v>
      </c>
      <c r="L53" s="341">
        <v>2.2350020000000002</v>
      </c>
      <c r="M53" s="341">
        <v>3.087278</v>
      </c>
      <c r="N53" s="341">
        <v>3.405459</v>
      </c>
      <c r="O53" s="341">
        <v>3.6853600000000002</v>
      </c>
      <c r="P53" s="341">
        <v>3.6787779999999999</v>
      </c>
      <c r="Q53" s="341">
        <v>4.0354340000000004</v>
      </c>
      <c r="R53" s="341">
        <v>4.1425609999999997</v>
      </c>
      <c r="S53" s="341">
        <v>3.713883</v>
      </c>
      <c r="T53" s="341">
        <v>3.5648840000000002</v>
      </c>
      <c r="U53" s="341">
        <v>4.0705840000000002</v>
      </c>
      <c r="V53" s="341">
        <v>4.0737310000000004</v>
      </c>
      <c r="W53" s="341">
        <v>4.2439340000000003</v>
      </c>
      <c r="X53" s="341">
        <v>3.6679349999999999</v>
      </c>
      <c r="Y53" s="341">
        <v>4.992775</v>
      </c>
      <c r="Z53" s="341">
        <v>5.4777699999999996</v>
      </c>
      <c r="AA53" s="341">
        <v>6.5723450000000003</v>
      </c>
      <c r="AB53" s="341">
        <v>6.5174200000000004</v>
      </c>
      <c r="AC53" s="341">
        <v>6.6698500000000003</v>
      </c>
      <c r="AD53" s="341">
        <v>6.9078939999999998</v>
      </c>
      <c r="AE53" s="341">
        <v>5.9571059999999996</v>
      </c>
      <c r="AF53" s="341">
        <v>6.7195840000000002</v>
      </c>
      <c r="AG53" s="341">
        <v>6.1360700000000001</v>
      </c>
      <c r="AH53" s="341">
        <v>6.3429830000000003</v>
      </c>
      <c r="AI53" s="341">
        <v>6.104114</v>
      </c>
      <c r="AJ53" s="341">
        <v>6.1080199999999998</v>
      </c>
      <c r="AK53" s="341">
        <v>5.6857860000000002</v>
      </c>
      <c r="AL53" s="341">
        <v>6.530926</v>
      </c>
      <c r="AM53" s="341">
        <v>6.9025689999999997</v>
      </c>
      <c r="AN53" s="341">
        <v>6.1131719999999996</v>
      </c>
      <c r="AO53" s="341">
        <v>5.8602449999999999</v>
      </c>
      <c r="AP53" s="341">
        <v>4.6269169999999997</v>
      </c>
      <c r="AQ53" s="341">
        <v>5.3095739999999996</v>
      </c>
      <c r="AR53" s="341">
        <v>6.59138</v>
      </c>
      <c r="AS53" s="341">
        <v>6.4066289999999997</v>
      </c>
      <c r="AT53" s="341">
        <v>5.9451419999999997</v>
      </c>
      <c r="AU53" s="341">
        <v>6.4625490000000001</v>
      </c>
      <c r="AV53" s="341">
        <v>6.3880359999999996</v>
      </c>
      <c r="AW53" s="341">
        <v>6.5980119999999998</v>
      </c>
      <c r="AX53" s="341">
        <v>6.4117949999999997</v>
      </c>
      <c r="AY53" s="341">
        <v>7.1632749999999996</v>
      </c>
      <c r="AZ53" s="871">
        <v>6.3819780000000002</v>
      </c>
      <c r="BA53" s="871">
        <v>6.617998</v>
      </c>
      <c r="BB53" s="871">
        <v>6.7076979999999997</v>
      </c>
      <c r="BC53" s="871">
        <v>7.0025089999999999</v>
      </c>
      <c r="BD53" s="871">
        <v>6.42239</v>
      </c>
      <c r="BE53" s="871">
        <v>6.3847579999999997</v>
      </c>
      <c r="BF53" s="871">
        <v>6.2806170000000003</v>
      </c>
      <c r="BG53" s="352">
        <v>6.3871539999999998</v>
      </c>
      <c r="BH53" s="352">
        <v>6.4452059999999998</v>
      </c>
      <c r="BI53" s="352">
        <v>6.5449080000000004</v>
      </c>
      <c r="BJ53" s="352">
        <v>6.6173289999999998</v>
      </c>
      <c r="BK53" s="352">
        <v>6.8631060000000002</v>
      </c>
      <c r="BL53" s="352">
        <v>6.8858629999999996</v>
      </c>
      <c r="BM53" s="352">
        <v>6.9918129999999996</v>
      </c>
      <c r="BN53" s="352">
        <v>7.0641670000000003</v>
      </c>
      <c r="BO53" s="352">
        <v>7.1043500000000002</v>
      </c>
      <c r="BP53" s="352">
        <v>7.3519870000000003</v>
      </c>
      <c r="BQ53" s="352">
        <v>7.4604879999999998</v>
      </c>
      <c r="BR53" s="352">
        <v>7.4954409999999996</v>
      </c>
      <c r="BS53" s="352">
        <v>7.5904150000000001</v>
      </c>
      <c r="BT53" s="352">
        <v>7.6455510000000002</v>
      </c>
      <c r="BU53" s="352">
        <v>7.8273330000000003</v>
      </c>
      <c r="BV53" s="352">
        <v>7.9786229999999998</v>
      </c>
    </row>
    <row r="54" spans="1:74" ht="11.1" customHeight="1" x14ac:dyDescent="0.2">
      <c r="A54" s="270" t="s">
        <v>1487</v>
      </c>
      <c r="B54" s="545" t="s">
        <v>1488</v>
      </c>
      <c r="C54" s="341">
        <v>0.21110100000000001</v>
      </c>
      <c r="D54" s="341">
        <v>0.29027999999999998</v>
      </c>
      <c r="E54" s="341">
        <v>0.29208499999999998</v>
      </c>
      <c r="F54" s="341">
        <v>0.258328</v>
      </c>
      <c r="G54" s="341">
        <v>0.216974</v>
      </c>
      <c r="H54" s="341">
        <v>0.19076000000000001</v>
      </c>
      <c r="I54" s="341">
        <v>0.18972900000000001</v>
      </c>
      <c r="J54" s="341">
        <v>0.17890800000000001</v>
      </c>
      <c r="K54" s="341">
        <v>0.17607600000000001</v>
      </c>
      <c r="L54" s="341">
        <v>0.17755799999999999</v>
      </c>
      <c r="M54" s="341">
        <v>0.24383299999999999</v>
      </c>
      <c r="N54" s="341">
        <v>0.28225299999999998</v>
      </c>
      <c r="O54" s="341">
        <v>0.239366</v>
      </c>
      <c r="P54" s="341">
        <v>0.35499000000000003</v>
      </c>
      <c r="Q54" s="341">
        <v>0.33967799999999998</v>
      </c>
      <c r="R54" s="341">
        <v>0.31093700000000002</v>
      </c>
      <c r="S54" s="341">
        <v>0.26480399999999998</v>
      </c>
      <c r="T54" s="341">
        <v>0.30052800000000002</v>
      </c>
      <c r="U54" s="341">
        <v>0.20437900000000001</v>
      </c>
      <c r="V54" s="341">
        <v>0.31256899999999999</v>
      </c>
      <c r="W54" s="341">
        <v>0.273532</v>
      </c>
      <c r="X54" s="341">
        <v>0.33228999999999997</v>
      </c>
      <c r="Y54" s="341">
        <v>0.30860199999999999</v>
      </c>
      <c r="Z54" s="341">
        <v>0.314496</v>
      </c>
      <c r="AA54" s="341">
        <v>0.39987400000000001</v>
      </c>
      <c r="AB54" s="341">
        <v>0.41232099999999999</v>
      </c>
      <c r="AC54" s="341">
        <v>0.495921</v>
      </c>
      <c r="AD54" s="341">
        <v>0.41406799999999999</v>
      </c>
      <c r="AE54" s="341">
        <v>0.47835499999999997</v>
      </c>
      <c r="AF54" s="341">
        <v>0.53805700000000001</v>
      </c>
      <c r="AG54" s="341">
        <v>0.46657500000000002</v>
      </c>
      <c r="AH54" s="341">
        <v>0.61151200000000006</v>
      </c>
      <c r="AI54" s="341">
        <v>0.740313</v>
      </c>
      <c r="AJ54" s="341">
        <v>0.63057200000000002</v>
      </c>
      <c r="AK54" s="341">
        <v>0.45137100000000002</v>
      </c>
      <c r="AL54" s="341">
        <v>0.48862</v>
      </c>
      <c r="AM54" s="341">
        <v>0.72459099999999999</v>
      </c>
      <c r="AN54" s="341">
        <v>0.88361299999999998</v>
      </c>
      <c r="AO54" s="341">
        <v>0.93798999999999999</v>
      </c>
      <c r="AP54" s="341">
        <v>0.85043800000000003</v>
      </c>
      <c r="AQ54" s="341">
        <v>0.87992599999999999</v>
      </c>
      <c r="AR54" s="341">
        <v>0.62860799999999994</v>
      </c>
      <c r="AS54" s="341">
        <v>0.87702800000000003</v>
      </c>
      <c r="AT54" s="341">
        <v>0.71813499999999997</v>
      </c>
      <c r="AU54" s="341">
        <v>0.841526</v>
      </c>
      <c r="AV54" s="341">
        <v>1.130404</v>
      </c>
      <c r="AW54" s="341">
        <v>0.87937399999999999</v>
      </c>
      <c r="AX54" s="341">
        <v>1.0064169999999999</v>
      </c>
      <c r="AY54" s="341">
        <v>1.106708</v>
      </c>
      <c r="AZ54" s="871">
        <v>1.1432450000000001</v>
      </c>
      <c r="BA54" s="871">
        <v>1.0858179999999999</v>
      </c>
      <c r="BB54" s="871">
        <v>1.0105869999999999</v>
      </c>
      <c r="BC54" s="871">
        <v>0.797709</v>
      </c>
      <c r="BD54" s="871">
        <v>1.002203</v>
      </c>
      <c r="BE54" s="871">
        <v>1.002</v>
      </c>
      <c r="BF54" s="871">
        <v>1.002</v>
      </c>
      <c r="BG54" s="352">
        <v>1.002</v>
      </c>
      <c r="BH54" s="352">
        <v>1.002</v>
      </c>
      <c r="BI54" s="352">
        <v>1.002</v>
      </c>
      <c r="BJ54" s="352">
        <v>1.002</v>
      </c>
      <c r="BK54" s="352">
        <v>1.002</v>
      </c>
      <c r="BL54" s="352">
        <v>1.002</v>
      </c>
      <c r="BM54" s="352">
        <v>1.002</v>
      </c>
      <c r="BN54" s="352">
        <v>1.002</v>
      </c>
      <c r="BO54" s="352">
        <v>1.002</v>
      </c>
      <c r="BP54" s="352">
        <v>1.002</v>
      </c>
      <c r="BQ54" s="352">
        <v>1.002</v>
      </c>
      <c r="BR54" s="352">
        <v>1.002</v>
      </c>
      <c r="BS54" s="352">
        <v>1.002</v>
      </c>
      <c r="BT54" s="352">
        <v>1.002</v>
      </c>
      <c r="BU54" s="352">
        <v>1.002</v>
      </c>
      <c r="BV54" s="352">
        <v>1.002</v>
      </c>
    </row>
    <row r="55" spans="1:74" ht="11.1" customHeight="1" x14ac:dyDescent="0.2">
      <c r="A55" s="270"/>
      <c r="B55" s="554"/>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873"/>
      <c r="BA55" s="873"/>
      <c r="BB55" s="873"/>
      <c r="BC55" s="873"/>
      <c r="BD55" s="873"/>
      <c r="BE55" s="873"/>
      <c r="BF55" s="873"/>
      <c r="BG55" s="354"/>
      <c r="BH55" s="354"/>
      <c r="BI55" s="354"/>
      <c r="BJ55" s="354"/>
      <c r="BK55" s="354"/>
      <c r="BL55" s="354"/>
      <c r="BM55" s="354"/>
      <c r="BN55" s="354"/>
      <c r="BO55" s="354"/>
      <c r="BP55" s="354"/>
      <c r="BQ55" s="354"/>
      <c r="BR55" s="354"/>
      <c r="BS55" s="354"/>
      <c r="BT55" s="354"/>
      <c r="BU55" s="354"/>
      <c r="BV55" s="354"/>
    </row>
    <row r="56" spans="1:74" s="273" customFormat="1" ht="11.1" customHeight="1" x14ac:dyDescent="0.2">
      <c r="A56" s="548" t="s">
        <v>1510</v>
      </c>
      <c r="B56" s="544" t="s">
        <v>1489</v>
      </c>
      <c r="C56" s="584">
        <v>132.53527500000001</v>
      </c>
      <c r="D56" s="584">
        <v>127.815134</v>
      </c>
      <c r="E56" s="584">
        <v>122.05478600000001</v>
      </c>
      <c r="F56" s="584">
        <v>113.37593099999999</v>
      </c>
      <c r="G56" s="584">
        <v>116.82481</v>
      </c>
      <c r="H56" s="584">
        <v>117.475059</v>
      </c>
      <c r="I56" s="584">
        <v>118.980351</v>
      </c>
      <c r="J56" s="584">
        <v>118.56959000000001</v>
      </c>
      <c r="K56" s="584">
        <v>116.054794</v>
      </c>
      <c r="L56" s="584">
        <v>115.630199</v>
      </c>
      <c r="M56" s="584">
        <v>126.920648</v>
      </c>
      <c r="N56" s="584">
        <v>125.91252</v>
      </c>
      <c r="O56" s="584">
        <v>130.78320400000001</v>
      </c>
      <c r="P56" s="584">
        <v>133.226733</v>
      </c>
      <c r="Q56" s="584">
        <v>120.861096</v>
      </c>
      <c r="R56" s="584">
        <v>120.810107</v>
      </c>
      <c r="S56" s="584">
        <v>120.963362</v>
      </c>
      <c r="T56" s="584">
        <v>119.55630499999999</v>
      </c>
      <c r="U56" s="584">
        <v>127.61006</v>
      </c>
      <c r="V56" s="584">
        <v>124.146576</v>
      </c>
      <c r="W56" s="584">
        <v>126.71482399999999</v>
      </c>
      <c r="X56" s="584">
        <v>116.79032599999999</v>
      </c>
      <c r="Y56" s="584">
        <v>121.80802300000001</v>
      </c>
      <c r="Z56" s="584">
        <v>139.777143</v>
      </c>
      <c r="AA56" s="584">
        <v>139.69202999999999</v>
      </c>
      <c r="AB56" s="584">
        <v>128.993076</v>
      </c>
      <c r="AC56" s="584">
        <v>132.60650200000001</v>
      </c>
      <c r="AD56" s="584">
        <v>129.46620899999999</v>
      </c>
      <c r="AE56" s="584">
        <v>132.06760600000001</v>
      </c>
      <c r="AF56" s="584">
        <v>134.06751499999999</v>
      </c>
      <c r="AG56" s="584">
        <v>139.45845299999999</v>
      </c>
      <c r="AH56" s="584">
        <v>135.81987000000001</v>
      </c>
      <c r="AI56" s="584">
        <v>133.913498</v>
      </c>
      <c r="AJ56" s="584">
        <v>126.321493</v>
      </c>
      <c r="AK56" s="584">
        <v>134.20951199999999</v>
      </c>
      <c r="AL56" s="584">
        <v>140.50734399999999</v>
      </c>
      <c r="AM56" s="584">
        <v>129.89338100000001</v>
      </c>
      <c r="AN56" s="584">
        <v>128.51532700000001</v>
      </c>
      <c r="AO56" s="584">
        <v>125.713746</v>
      </c>
      <c r="AP56" s="584">
        <v>118.053775</v>
      </c>
      <c r="AQ56" s="584">
        <v>120.32103499999999</v>
      </c>
      <c r="AR56" s="584">
        <v>117.66731299999999</v>
      </c>
      <c r="AS56" s="584">
        <v>121.73471600000001</v>
      </c>
      <c r="AT56" s="584">
        <v>131.938174</v>
      </c>
      <c r="AU56" s="584">
        <v>134.822698</v>
      </c>
      <c r="AV56" s="584">
        <v>122.054456</v>
      </c>
      <c r="AW56" s="584">
        <v>130.65657300000001</v>
      </c>
      <c r="AX56" s="584">
        <v>138.05866599999999</v>
      </c>
      <c r="AY56" s="584">
        <v>137.67863299999999</v>
      </c>
      <c r="AZ56" s="899">
        <v>131.04247899999999</v>
      </c>
      <c r="BA56" s="899">
        <v>128.46024800000001</v>
      </c>
      <c r="BB56" s="899">
        <v>115.629778</v>
      </c>
      <c r="BC56" s="899">
        <v>116.002838</v>
      </c>
      <c r="BD56" s="899">
        <v>118.53414600000001</v>
      </c>
      <c r="BE56" s="899">
        <v>116.37140143000001</v>
      </c>
      <c r="BF56" s="899">
        <v>113.18735460000001</v>
      </c>
      <c r="BG56" s="594">
        <v>108.4367</v>
      </c>
      <c r="BH56" s="594">
        <v>101.9995</v>
      </c>
      <c r="BI56" s="594">
        <v>110.7717</v>
      </c>
      <c r="BJ56" s="594">
        <v>119.0337</v>
      </c>
      <c r="BK56" s="594">
        <v>123.8935</v>
      </c>
      <c r="BL56" s="594">
        <v>116.1965</v>
      </c>
      <c r="BM56" s="594">
        <v>115.95820000000001</v>
      </c>
      <c r="BN56" s="594">
        <v>113.97410000000001</v>
      </c>
      <c r="BO56" s="594">
        <v>117.88939999999999</v>
      </c>
      <c r="BP56" s="594">
        <v>118.4953</v>
      </c>
      <c r="BQ56" s="594">
        <v>121.2788</v>
      </c>
      <c r="BR56" s="594">
        <v>122.7989</v>
      </c>
      <c r="BS56" s="594">
        <v>119.91119999999999</v>
      </c>
      <c r="BT56" s="594">
        <v>113.71129999999999</v>
      </c>
      <c r="BU56" s="594">
        <v>119.806</v>
      </c>
      <c r="BV56" s="594">
        <v>127.3597</v>
      </c>
    </row>
    <row r="57" spans="1:74" ht="11.1" customHeight="1" x14ac:dyDescent="0.2">
      <c r="A57" s="270" t="s">
        <v>212</v>
      </c>
      <c r="B57" s="545" t="s">
        <v>1103</v>
      </c>
      <c r="C57" s="585">
        <v>125.281997</v>
      </c>
      <c r="D57" s="585">
        <v>120.609776</v>
      </c>
      <c r="E57" s="585">
        <v>114.65761500000001</v>
      </c>
      <c r="F57" s="585">
        <v>106.291242</v>
      </c>
      <c r="G57" s="585">
        <v>109.712137</v>
      </c>
      <c r="H57" s="585">
        <v>111.329024</v>
      </c>
      <c r="I57" s="585">
        <v>112.59147400000001</v>
      </c>
      <c r="J57" s="585">
        <v>113.121844</v>
      </c>
      <c r="K57" s="585">
        <v>110.53083700000001</v>
      </c>
      <c r="L57" s="585">
        <v>110.49194900000001</v>
      </c>
      <c r="M57" s="585">
        <v>120.60104200000001</v>
      </c>
      <c r="N57" s="585">
        <v>118.89921</v>
      </c>
      <c r="O57" s="585">
        <v>122.69627</v>
      </c>
      <c r="P57" s="585">
        <v>124.661743</v>
      </c>
      <c r="Q57" s="585">
        <v>111.693021</v>
      </c>
      <c r="R57" s="585">
        <v>111.71016400000001</v>
      </c>
      <c r="S57" s="585">
        <v>112.76200900000001</v>
      </c>
      <c r="T57" s="585">
        <v>111.99350800000001</v>
      </c>
      <c r="U57" s="585">
        <v>119.786492</v>
      </c>
      <c r="V57" s="585">
        <v>116.450351</v>
      </c>
      <c r="W57" s="585">
        <v>118.841938</v>
      </c>
      <c r="X57" s="585">
        <v>109.617171</v>
      </c>
      <c r="Y57" s="585">
        <v>113.160725</v>
      </c>
      <c r="Z57" s="585">
        <v>130.48589899999999</v>
      </c>
      <c r="AA57" s="585">
        <v>128.940808</v>
      </c>
      <c r="AB57" s="585">
        <v>117.92239600000001</v>
      </c>
      <c r="AC57" s="585">
        <v>121.54455</v>
      </c>
      <c r="AD57" s="585">
        <v>118.118452</v>
      </c>
      <c r="AE57" s="585">
        <v>121.933621</v>
      </c>
      <c r="AF57" s="585">
        <v>123.628377</v>
      </c>
      <c r="AG57" s="585">
        <v>129.87731600000001</v>
      </c>
      <c r="AH57" s="585">
        <v>126.210285</v>
      </c>
      <c r="AI57" s="585">
        <v>124.645759</v>
      </c>
      <c r="AJ57" s="585">
        <v>117.206614</v>
      </c>
      <c r="AK57" s="585">
        <v>125.21517299999999</v>
      </c>
      <c r="AL57" s="585">
        <v>130.42120399999999</v>
      </c>
      <c r="AM57" s="585">
        <v>119.93326</v>
      </c>
      <c r="AN57" s="585">
        <v>119.388324</v>
      </c>
      <c r="AO57" s="585">
        <v>116.82599999999999</v>
      </c>
      <c r="AP57" s="585">
        <v>110.512704</v>
      </c>
      <c r="AQ57" s="585">
        <v>112.303951</v>
      </c>
      <c r="AR57" s="585">
        <v>108.42900400000001</v>
      </c>
      <c r="AS57" s="585">
        <v>112.565973</v>
      </c>
      <c r="AT57" s="585">
        <v>122.750837</v>
      </c>
      <c r="AU57" s="585">
        <v>125.235625</v>
      </c>
      <c r="AV57" s="585">
        <v>112.212013</v>
      </c>
      <c r="AW57" s="585">
        <v>120.582696</v>
      </c>
      <c r="AX57" s="585">
        <v>128.23035899999999</v>
      </c>
      <c r="AY57" s="585">
        <v>127.181793</v>
      </c>
      <c r="AZ57" s="883">
        <v>121.39591299999999</v>
      </c>
      <c r="BA57" s="883">
        <v>118.649839</v>
      </c>
      <c r="BB57" s="883">
        <v>106.047066</v>
      </c>
      <c r="BC57" s="883">
        <v>106.301788</v>
      </c>
      <c r="BD57" s="883">
        <v>109.447641</v>
      </c>
      <c r="BE57" s="883">
        <v>107.15757143</v>
      </c>
      <c r="BF57" s="883">
        <v>104.1275586</v>
      </c>
      <c r="BG57" s="590">
        <v>99.415329999999997</v>
      </c>
      <c r="BH57" s="590">
        <v>92.830539999999999</v>
      </c>
      <c r="BI57" s="590">
        <v>101.22539999999999</v>
      </c>
      <c r="BJ57" s="590">
        <v>109.1148</v>
      </c>
      <c r="BK57" s="590">
        <v>113.3473</v>
      </c>
      <c r="BL57" s="590">
        <v>105.5367</v>
      </c>
      <c r="BM57" s="590">
        <v>105.1679</v>
      </c>
      <c r="BN57" s="590">
        <v>103.2525</v>
      </c>
      <c r="BO57" s="590">
        <v>107.4958</v>
      </c>
      <c r="BP57" s="590">
        <v>108.0573</v>
      </c>
      <c r="BQ57" s="590">
        <v>110.82389999999999</v>
      </c>
      <c r="BR57" s="590">
        <v>112.453</v>
      </c>
      <c r="BS57" s="590">
        <v>109.6288</v>
      </c>
      <c r="BT57" s="590">
        <v>103.2843</v>
      </c>
      <c r="BU57" s="590">
        <v>108.9186</v>
      </c>
      <c r="BV57" s="590">
        <v>116.0214</v>
      </c>
    </row>
    <row r="58" spans="1:74" ht="11.1" customHeight="1" x14ac:dyDescent="0.2">
      <c r="A58" s="270" t="s">
        <v>1484</v>
      </c>
      <c r="B58" s="545" t="s">
        <v>1485</v>
      </c>
      <c r="C58" s="585">
        <v>4.5435610000000004</v>
      </c>
      <c r="D58" s="585">
        <v>4.4573140000000002</v>
      </c>
      <c r="E58" s="585">
        <v>4.6917960000000001</v>
      </c>
      <c r="F58" s="585">
        <v>4.2124980000000001</v>
      </c>
      <c r="G58" s="585">
        <v>3.8392409999999999</v>
      </c>
      <c r="H58" s="585">
        <v>3.4044020000000002</v>
      </c>
      <c r="I58" s="585">
        <v>3.2404609999999998</v>
      </c>
      <c r="J58" s="585">
        <v>2.893751</v>
      </c>
      <c r="K58" s="585">
        <v>2.8262809999999998</v>
      </c>
      <c r="L58" s="585">
        <v>2.9032480000000001</v>
      </c>
      <c r="M58" s="585">
        <v>3.2323279999999999</v>
      </c>
      <c r="N58" s="585">
        <v>3.6078510000000001</v>
      </c>
      <c r="O58" s="585">
        <v>4.4015740000000001</v>
      </c>
      <c r="P58" s="585">
        <v>4.8862120000000004</v>
      </c>
      <c r="Q58" s="585">
        <v>5.1326409999999996</v>
      </c>
      <c r="R58" s="585">
        <v>4.957382</v>
      </c>
      <c r="S58" s="585">
        <v>4.4874700000000001</v>
      </c>
      <c r="T58" s="585">
        <v>3.997913</v>
      </c>
      <c r="U58" s="585">
        <v>3.7529840000000001</v>
      </c>
      <c r="V58" s="585">
        <v>3.6224940000000001</v>
      </c>
      <c r="W58" s="585">
        <v>3.628952</v>
      </c>
      <c r="X58" s="585">
        <v>3.50522</v>
      </c>
      <c r="Y58" s="585">
        <v>3.6545230000000002</v>
      </c>
      <c r="Z58" s="585">
        <v>3.8134739999999998</v>
      </c>
      <c r="AA58" s="585">
        <v>4.178877</v>
      </c>
      <c r="AB58" s="585">
        <v>4.5532599999999999</v>
      </c>
      <c r="AC58" s="585">
        <v>4.3921020000000004</v>
      </c>
      <c r="AD58" s="585">
        <v>4.4398629999999999</v>
      </c>
      <c r="AE58" s="585">
        <v>4.1768789999999996</v>
      </c>
      <c r="AF58" s="585">
        <v>3.719554</v>
      </c>
      <c r="AG58" s="585">
        <v>3.4450669999999999</v>
      </c>
      <c r="AH58" s="585">
        <v>3.2666019999999998</v>
      </c>
      <c r="AI58" s="585">
        <v>3.1636250000000001</v>
      </c>
      <c r="AJ58" s="585">
        <v>3.0068589999999999</v>
      </c>
      <c r="AK58" s="585">
        <v>3.3085529999999999</v>
      </c>
      <c r="AL58" s="585">
        <v>3.5552139999999999</v>
      </c>
      <c r="AM58" s="585">
        <v>3.0575519999999998</v>
      </c>
      <c r="AN58" s="585">
        <v>3.0138310000000001</v>
      </c>
      <c r="AO58" s="585">
        <v>3.027501</v>
      </c>
      <c r="AP58" s="585">
        <v>2.9141539999999999</v>
      </c>
      <c r="AQ58" s="585">
        <v>2.7075100000000001</v>
      </c>
      <c r="AR58" s="585">
        <v>2.6469290000000001</v>
      </c>
      <c r="AS58" s="585">
        <v>2.762114</v>
      </c>
      <c r="AT58" s="585">
        <v>3.2421950000000002</v>
      </c>
      <c r="AU58" s="585">
        <v>3.1245240000000001</v>
      </c>
      <c r="AV58" s="585">
        <v>3.4544069999999998</v>
      </c>
      <c r="AW58" s="585">
        <v>3.4758650000000002</v>
      </c>
      <c r="AX58" s="585">
        <v>3.416512</v>
      </c>
      <c r="AY58" s="585">
        <v>3.3335650000000001</v>
      </c>
      <c r="AZ58" s="883">
        <v>3.2645879999999998</v>
      </c>
      <c r="BA58" s="883">
        <v>3.1924109999999999</v>
      </c>
      <c r="BB58" s="883">
        <v>2.8750140000000002</v>
      </c>
      <c r="BC58" s="883">
        <v>2.6985410000000001</v>
      </c>
      <c r="BD58" s="883">
        <v>2.6641149999999998</v>
      </c>
      <c r="BE58" s="883">
        <v>2.829072</v>
      </c>
      <c r="BF58" s="883">
        <v>2.7791790000000001</v>
      </c>
      <c r="BG58" s="590">
        <v>2.634252</v>
      </c>
      <c r="BH58" s="590">
        <v>2.723767</v>
      </c>
      <c r="BI58" s="590">
        <v>3.0014419999999999</v>
      </c>
      <c r="BJ58" s="590">
        <v>3.301663</v>
      </c>
      <c r="BK58" s="590">
        <v>3.6830660000000002</v>
      </c>
      <c r="BL58" s="590">
        <v>3.7739120000000002</v>
      </c>
      <c r="BM58" s="590">
        <v>3.798473</v>
      </c>
      <c r="BN58" s="590">
        <v>3.6573989999999998</v>
      </c>
      <c r="BO58" s="590">
        <v>3.2892640000000002</v>
      </c>
      <c r="BP58" s="590">
        <v>3.086014</v>
      </c>
      <c r="BQ58" s="590">
        <v>2.994456</v>
      </c>
      <c r="BR58" s="590">
        <v>2.8504269999999998</v>
      </c>
      <c r="BS58" s="590">
        <v>2.6919840000000002</v>
      </c>
      <c r="BT58" s="590">
        <v>2.7814909999999999</v>
      </c>
      <c r="BU58" s="590">
        <v>3.0600710000000002</v>
      </c>
      <c r="BV58" s="590">
        <v>3.3595920000000001</v>
      </c>
    </row>
    <row r="59" spans="1:74" s="239" customFormat="1" ht="11.1" customHeight="1" x14ac:dyDescent="0.2">
      <c r="A59" s="270" t="s">
        <v>1486</v>
      </c>
      <c r="B59" s="583" t="s">
        <v>1501</v>
      </c>
      <c r="C59" s="818">
        <v>2.7097169999999999</v>
      </c>
      <c r="D59" s="818">
        <v>2.7480440000000002</v>
      </c>
      <c r="E59" s="818">
        <v>2.7053750000000001</v>
      </c>
      <c r="F59" s="818">
        <v>2.8721909999999999</v>
      </c>
      <c r="G59" s="818">
        <v>3.2734320000000001</v>
      </c>
      <c r="H59" s="818">
        <v>2.7416330000000002</v>
      </c>
      <c r="I59" s="818">
        <v>3.1484160000000001</v>
      </c>
      <c r="J59" s="818">
        <v>2.553995</v>
      </c>
      <c r="K59" s="818">
        <v>2.697676</v>
      </c>
      <c r="L59" s="818">
        <v>2.2350020000000002</v>
      </c>
      <c r="M59" s="818">
        <v>3.087278</v>
      </c>
      <c r="N59" s="818">
        <v>3.405459</v>
      </c>
      <c r="O59" s="818">
        <v>3.6853600000000002</v>
      </c>
      <c r="P59" s="818">
        <v>3.6787779999999999</v>
      </c>
      <c r="Q59" s="818">
        <v>4.0354340000000004</v>
      </c>
      <c r="R59" s="818">
        <v>4.1425609999999997</v>
      </c>
      <c r="S59" s="818">
        <v>3.713883</v>
      </c>
      <c r="T59" s="818">
        <v>3.5648840000000002</v>
      </c>
      <c r="U59" s="818">
        <v>4.0705840000000002</v>
      </c>
      <c r="V59" s="818">
        <v>4.0737310000000004</v>
      </c>
      <c r="W59" s="818">
        <v>4.2439340000000003</v>
      </c>
      <c r="X59" s="818">
        <v>3.6679349999999999</v>
      </c>
      <c r="Y59" s="818">
        <v>4.992775</v>
      </c>
      <c r="Z59" s="818">
        <v>5.4777699999999996</v>
      </c>
      <c r="AA59" s="818">
        <v>6.5723450000000003</v>
      </c>
      <c r="AB59" s="818">
        <v>6.5174200000000004</v>
      </c>
      <c r="AC59" s="818">
        <v>6.6698500000000003</v>
      </c>
      <c r="AD59" s="818">
        <v>6.9078939999999998</v>
      </c>
      <c r="AE59" s="818">
        <v>5.9571059999999996</v>
      </c>
      <c r="AF59" s="818">
        <v>6.7195840000000002</v>
      </c>
      <c r="AG59" s="818">
        <v>6.1360700000000001</v>
      </c>
      <c r="AH59" s="818">
        <v>6.3429830000000003</v>
      </c>
      <c r="AI59" s="818">
        <v>6.104114</v>
      </c>
      <c r="AJ59" s="818">
        <v>6.1080199999999998</v>
      </c>
      <c r="AK59" s="818">
        <v>5.6857860000000002</v>
      </c>
      <c r="AL59" s="818">
        <v>6.530926</v>
      </c>
      <c r="AM59" s="818">
        <v>6.9025689999999997</v>
      </c>
      <c r="AN59" s="818">
        <v>6.1131719999999996</v>
      </c>
      <c r="AO59" s="818">
        <v>5.8602449999999999</v>
      </c>
      <c r="AP59" s="818">
        <v>4.6269169999999997</v>
      </c>
      <c r="AQ59" s="818">
        <v>5.3095739999999996</v>
      </c>
      <c r="AR59" s="818">
        <v>6.59138</v>
      </c>
      <c r="AS59" s="818">
        <v>6.4066289999999997</v>
      </c>
      <c r="AT59" s="818">
        <v>5.9451419999999997</v>
      </c>
      <c r="AU59" s="818">
        <v>6.4625490000000001</v>
      </c>
      <c r="AV59" s="818">
        <v>6.3880359999999996</v>
      </c>
      <c r="AW59" s="818">
        <v>6.5980119999999998</v>
      </c>
      <c r="AX59" s="818">
        <v>6.4117949999999997</v>
      </c>
      <c r="AY59" s="818">
        <v>7.1632749999999996</v>
      </c>
      <c r="AZ59" s="903">
        <v>6.3819780000000002</v>
      </c>
      <c r="BA59" s="903">
        <v>6.617998</v>
      </c>
      <c r="BB59" s="903">
        <v>6.7076979999999997</v>
      </c>
      <c r="BC59" s="903">
        <v>7.0025089999999999</v>
      </c>
      <c r="BD59" s="903">
        <v>6.42239</v>
      </c>
      <c r="BE59" s="903">
        <v>6.3847579999999997</v>
      </c>
      <c r="BF59" s="903">
        <v>6.2806170000000003</v>
      </c>
      <c r="BG59" s="819">
        <v>6.3871539999999998</v>
      </c>
      <c r="BH59" s="819">
        <v>6.4452059999999998</v>
      </c>
      <c r="BI59" s="819">
        <v>6.5449080000000004</v>
      </c>
      <c r="BJ59" s="819">
        <v>6.6173289999999998</v>
      </c>
      <c r="BK59" s="819">
        <v>6.8631060000000002</v>
      </c>
      <c r="BL59" s="819">
        <v>6.8858629999999996</v>
      </c>
      <c r="BM59" s="819">
        <v>6.9918129999999996</v>
      </c>
      <c r="BN59" s="819">
        <v>7.0641670000000003</v>
      </c>
      <c r="BO59" s="819">
        <v>7.1043500000000002</v>
      </c>
      <c r="BP59" s="819">
        <v>7.3519870000000003</v>
      </c>
      <c r="BQ59" s="819">
        <v>7.4604879999999998</v>
      </c>
      <c r="BR59" s="819">
        <v>7.4954409999999996</v>
      </c>
      <c r="BS59" s="819">
        <v>7.5904150000000001</v>
      </c>
      <c r="BT59" s="819">
        <v>7.6455510000000002</v>
      </c>
      <c r="BU59" s="819">
        <v>7.8273330000000003</v>
      </c>
      <c r="BV59" s="819">
        <v>7.9786229999999998</v>
      </c>
    </row>
    <row r="60" spans="1:74" s="164" customFormat="1" ht="12" customHeight="1" x14ac:dyDescent="0.25">
      <c r="A60" s="163"/>
      <c r="B60" s="814" t="s">
        <v>1462</v>
      </c>
      <c r="C60" s="783"/>
      <c r="D60" s="783"/>
      <c r="E60" s="783"/>
      <c r="F60" s="783"/>
      <c r="G60" s="783"/>
      <c r="H60" s="783"/>
      <c r="I60" s="783"/>
      <c r="J60" s="783"/>
      <c r="K60" s="783"/>
      <c r="L60" s="783"/>
      <c r="M60" s="783"/>
      <c r="N60" s="783"/>
      <c r="O60" s="783"/>
      <c r="P60" s="783"/>
      <c r="Q60" s="761"/>
      <c r="R60" s="303"/>
      <c r="AY60" s="643"/>
      <c r="AZ60" s="643"/>
      <c r="BA60" s="643"/>
      <c r="BB60" s="643"/>
      <c r="BC60" s="643"/>
      <c r="BD60" s="643"/>
      <c r="BE60" s="643"/>
      <c r="BF60" s="643"/>
      <c r="BG60" s="643"/>
      <c r="BH60" s="643"/>
      <c r="BI60" s="643"/>
      <c r="BJ60" s="218"/>
    </row>
    <row r="61" spans="1:74" s="164" customFormat="1" ht="12" customHeight="1" x14ac:dyDescent="0.2">
      <c r="A61" s="163"/>
      <c r="B61" s="1045" t="s">
        <v>1518</v>
      </c>
      <c r="C61" s="1045"/>
      <c r="D61" s="1045"/>
      <c r="E61" s="1045"/>
      <c r="F61" s="1045"/>
      <c r="G61" s="1045"/>
      <c r="H61" s="1045"/>
      <c r="I61" s="1045"/>
      <c r="J61" s="1045"/>
      <c r="K61" s="1045"/>
      <c r="L61" s="1045"/>
      <c r="M61" s="1045"/>
      <c r="N61" s="1045"/>
      <c r="O61" s="1045"/>
      <c r="P61" s="1045"/>
      <c r="Q61" s="1045"/>
      <c r="R61" s="303"/>
      <c r="AY61" s="643"/>
      <c r="AZ61" s="643"/>
      <c r="BA61" s="643"/>
      <c r="BB61" s="643"/>
      <c r="BC61" s="643"/>
      <c r="BD61" s="643"/>
      <c r="BE61" s="643"/>
      <c r="BF61" s="643"/>
      <c r="BG61" s="643"/>
      <c r="BH61" s="643"/>
      <c r="BI61" s="643"/>
      <c r="BJ61" s="218"/>
    </row>
    <row r="62" spans="1:74" s="164" customFormat="1" ht="12" customHeight="1" x14ac:dyDescent="0.2">
      <c r="A62" s="163"/>
      <c r="B62" s="1045" t="s">
        <v>1531</v>
      </c>
      <c r="C62" s="1045"/>
      <c r="D62" s="1045"/>
      <c r="E62" s="1045"/>
      <c r="F62" s="1045"/>
      <c r="G62" s="1045"/>
      <c r="H62" s="1045"/>
      <c r="I62" s="1045"/>
      <c r="J62" s="1045"/>
      <c r="K62" s="1045"/>
      <c r="L62" s="1045"/>
      <c r="M62" s="1045"/>
      <c r="N62" s="1045"/>
      <c r="O62" s="1045"/>
      <c r="P62" s="1045"/>
      <c r="Q62" s="1045"/>
      <c r="R62" s="303"/>
      <c r="AY62" s="643"/>
      <c r="AZ62" s="643"/>
      <c r="BA62" s="643"/>
      <c r="BB62" s="643"/>
      <c r="BC62" s="643"/>
      <c r="BD62" s="643"/>
      <c r="BE62" s="643"/>
      <c r="BF62" s="643"/>
      <c r="BG62" s="643"/>
      <c r="BH62" s="643"/>
      <c r="BI62" s="643"/>
      <c r="BJ62" s="218"/>
    </row>
    <row r="63" spans="1:74" s="164" customFormat="1" ht="12" customHeight="1" x14ac:dyDescent="0.2">
      <c r="A63" s="163"/>
      <c r="B63" s="1045" t="s">
        <v>1526</v>
      </c>
      <c r="C63" s="1045"/>
      <c r="D63" s="1045"/>
      <c r="E63" s="1045"/>
      <c r="F63" s="1045"/>
      <c r="G63" s="1045"/>
      <c r="H63" s="1045"/>
      <c r="I63" s="1045"/>
      <c r="J63" s="1045"/>
      <c r="K63" s="1045"/>
      <c r="L63" s="1045"/>
      <c r="M63" s="1045"/>
      <c r="N63" s="1045"/>
      <c r="O63" s="1045"/>
      <c r="P63" s="1045"/>
      <c r="Q63" s="1045"/>
      <c r="R63" s="303"/>
      <c r="AY63" s="643"/>
      <c r="AZ63" s="643"/>
      <c r="BA63" s="643"/>
      <c r="BB63" s="643"/>
      <c r="BC63" s="643"/>
      <c r="BD63" s="643"/>
      <c r="BE63" s="643"/>
      <c r="BF63" s="643"/>
      <c r="BG63" s="643"/>
      <c r="BH63" s="643"/>
      <c r="BI63" s="643"/>
      <c r="BJ63" s="218"/>
    </row>
    <row r="64" spans="1:74" s="164" customFormat="1" ht="12" customHeight="1" x14ac:dyDescent="0.2">
      <c r="A64" s="163"/>
      <c r="B64" s="1047" t="s">
        <v>1527</v>
      </c>
      <c r="C64" s="1047"/>
      <c r="D64" s="1047"/>
      <c r="E64" s="1047"/>
      <c r="F64" s="1047"/>
      <c r="G64" s="1047"/>
      <c r="H64" s="1047"/>
      <c r="I64" s="1047"/>
      <c r="J64" s="1047"/>
      <c r="K64" s="1047"/>
      <c r="L64" s="1047"/>
      <c r="M64" s="1047"/>
      <c r="N64" s="1047"/>
      <c r="O64" s="1047"/>
      <c r="P64" s="1047"/>
      <c r="Q64" s="1047"/>
      <c r="R64" s="303"/>
      <c r="AY64" s="643"/>
      <c r="AZ64" s="643"/>
      <c r="BA64" s="643"/>
      <c r="BB64" s="643"/>
      <c r="BC64" s="643"/>
      <c r="BD64" s="643"/>
      <c r="BE64" s="643"/>
      <c r="BF64" s="643"/>
      <c r="BG64" s="643"/>
      <c r="BH64" s="643"/>
      <c r="BI64" s="643"/>
      <c r="BJ64" s="218"/>
    </row>
    <row r="65" spans="1:74" s="164" customFormat="1" ht="12" customHeight="1" x14ac:dyDescent="0.25">
      <c r="A65" s="163"/>
      <c r="B65" s="814" t="s">
        <v>1528</v>
      </c>
      <c r="C65" s="783"/>
      <c r="D65" s="783"/>
      <c r="E65" s="783"/>
      <c r="F65" s="783"/>
      <c r="G65" s="783"/>
      <c r="H65" s="817"/>
      <c r="I65" s="783"/>
      <c r="J65" s="783"/>
      <c r="K65" s="783"/>
      <c r="L65" s="783"/>
      <c r="M65" s="783"/>
      <c r="N65" s="783"/>
      <c r="O65" s="783"/>
      <c r="P65" s="783"/>
      <c r="Q65" s="761"/>
      <c r="R65" s="303"/>
      <c r="AY65" s="643"/>
      <c r="AZ65" s="643"/>
      <c r="BA65" s="643"/>
      <c r="BB65" s="643"/>
      <c r="BC65" s="643"/>
      <c r="BD65" s="643"/>
      <c r="BE65" s="643"/>
      <c r="BF65" s="643"/>
      <c r="BG65" s="643"/>
      <c r="BH65" s="643"/>
      <c r="BI65" s="643"/>
      <c r="BJ65" s="218"/>
    </row>
    <row r="66" spans="1:74" s="164" customFormat="1" ht="12" customHeight="1" x14ac:dyDescent="0.25">
      <c r="A66" s="163"/>
      <c r="B66" s="814" t="s">
        <v>1529</v>
      </c>
      <c r="C66" s="783"/>
      <c r="D66" s="783"/>
      <c r="E66" s="783"/>
      <c r="F66" s="783"/>
      <c r="G66" s="783"/>
      <c r="H66" s="817"/>
      <c r="I66" s="783"/>
      <c r="J66" s="783"/>
      <c r="K66" s="783"/>
      <c r="L66" s="783"/>
      <c r="M66" s="783"/>
      <c r="N66" s="783"/>
      <c r="O66" s="783"/>
      <c r="P66" s="783"/>
      <c r="Q66" s="761"/>
      <c r="R66" s="303"/>
      <c r="AY66" s="643"/>
      <c r="AZ66" s="643"/>
      <c r="BA66" s="643"/>
      <c r="BB66" s="643"/>
      <c r="BC66" s="643"/>
      <c r="BD66" s="643"/>
      <c r="BE66" s="643"/>
      <c r="BF66" s="643"/>
      <c r="BG66" s="643"/>
      <c r="BH66" s="643"/>
      <c r="BI66" s="643"/>
      <c r="BJ66" s="218"/>
    </row>
    <row r="67" spans="1:74" s="164" customFormat="1" ht="12" customHeight="1" x14ac:dyDescent="0.25">
      <c r="A67" s="163"/>
      <c r="B67" s="814" t="s">
        <v>1530</v>
      </c>
      <c r="C67" s="783"/>
      <c r="D67" s="783"/>
      <c r="E67" s="783"/>
      <c r="F67" s="783"/>
      <c r="G67" s="783"/>
      <c r="H67" s="817"/>
      <c r="I67" s="783"/>
      <c r="J67" s="783"/>
      <c r="K67" s="783"/>
      <c r="L67" s="783"/>
      <c r="M67" s="783"/>
      <c r="N67" s="783"/>
      <c r="O67" s="783"/>
      <c r="P67" s="783"/>
      <c r="Q67" s="761"/>
      <c r="R67" s="303"/>
      <c r="AY67" s="643"/>
      <c r="AZ67" s="643"/>
      <c r="BA67" s="643"/>
      <c r="BB67" s="643"/>
      <c r="BC67" s="643"/>
      <c r="BD67" s="643"/>
      <c r="BE67" s="643"/>
      <c r="BF67" s="643"/>
      <c r="BG67" s="643"/>
      <c r="BH67" s="643"/>
      <c r="BI67" s="643"/>
      <c r="BJ67" s="218"/>
    </row>
    <row r="68" spans="1:74" s="164" customFormat="1" x14ac:dyDescent="0.2">
      <c r="A68" s="163"/>
      <c r="B68" s="773" t="s">
        <v>808</v>
      </c>
      <c r="C68" s="787"/>
      <c r="D68" s="787"/>
      <c r="E68" s="787"/>
      <c r="F68" s="787"/>
      <c r="G68" s="787"/>
      <c r="H68" s="787"/>
      <c r="I68" s="787"/>
      <c r="J68" s="787"/>
      <c r="K68" s="787"/>
      <c r="L68" s="787"/>
      <c r="M68" s="787"/>
      <c r="N68" s="787"/>
      <c r="O68" s="787"/>
      <c r="P68" s="787"/>
      <c r="Q68" s="787"/>
      <c r="R68" s="303"/>
      <c r="AY68" s="643"/>
      <c r="AZ68" s="643"/>
      <c r="BA68" s="643"/>
      <c r="BB68" s="643"/>
      <c r="BC68" s="643"/>
      <c r="BD68" s="643"/>
      <c r="BE68" s="643"/>
      <c r="BF68" s="643"/>
      <c r="BG68" s="643"/>
      <c r="BH68" s="643"/>
      <c r="BI68" s="643"/>
      <c r="BJ68" s="218"/>
    </row>
    <row r="69" spans="1:74" s="164" customFormat="1" ht="12" customHeight="1" x14ac:dyDescent="0.25">
      <c r="A69" s="163"/>
      <c r="B69" s="971" t="str">
        <f>Dates!$G$2</f>
        <v>EIA completed modeling and analysis for this report on Thursday, September 3, 2026.</v>
      </c>
      <c r="C69" s="972"/>
      <c r="D69" s="972"/>
      <c r="E69" s="972"/>
      <c r="F69" s="972"/>
      <c r="G69" s="972"/>
      <c r="H69" s="972"/>
      <c r="I69" s="972"/>
      <c r="J69" s="972"/>
      <c r="K69" s="972"/>
      <c r="L69" s="972"/>
      <c r="M69" s="972"/>
      <c r="N69" s="972"/>
      <c r="O69" s="972"/>
      <c r="P69" s="972"/>
      <c r="Q69" s="972"/>
      <c r="R69" s="303"/>
      <c r="AY69" s="643"/>
      <c r="AZ69" s="643"/>
      <c r="BA69" s="643"/>
      <c r="BB69" s="643"/>
      <c r="BC69" s="643"/>
      <c r="BD69" s="643"/>
      <c r="BE69" s="643"/>
      <c r="BF69" s="643"/>
      <c r="BG69" s="643"/>
      <c r="BH69" s="643"/>
      <c r="BI69" s="643"/>
      <c r="BJ69" s="218"/>
    </row>
    <row r="70" spans="1:74" s="164" customFormat="1" ht="13.2" x14ac:dyDescent="0.25">
      <c r="A70" s="163"/>
      <c r="B70" s="973" t="s">
        <v>481</v>
      </c>
      <c r="C70" s="972"/>
      <c r="D70" s="972"/>
      <c r="E70" s="972"/>
      <c r="F70" s="972"/>
      <c r="G70" s="972"/>
      <c r="H70" s="972"/>
      <c r="I70" s="972"/>
      <c r="J70" s="972"/>
      <c r="K70" s="972"/>
      <c r="L70" s="972"/>
      <c r="M70" s="972"/>
      <c r="N70" s="972"/>
      <c r="O70" s="972"/>
      <c r="P70" s="972"/>
      <c r="Q70" s="972"/>
      <c r="R70" s="303"/>
      <c r="AY70" s="643"/>
      <c r="AZ70" s="643"/>
      <c r="BA70" s="643"/>
      <c r="BB70" s="643"/>
      <c r="BC70" s="643"/>
      <c r="BD70" s="643"/>
      <c r="BE70" s="643"/>
      <c r="BF70" s="643"/>
      <c r="BG70" s="643"/>
      <c r="BH70" s="643"/>
      <c r="BI70" s="643"/>
      <c r="BJ70" s="218"/>
    </row>
    <row r="71" spans="1:74" s="164" customFormat="1" x14ac:dyDescent="0.2">
      <c r="A71" s="163"/>
      <c r="B71" s="1045" t="s">
        <v>1402</v>
      </c>
      <c r="C71" s="1045"/>
      <c r="D71" s="1045"/>
      <c r="E71" s="1045"/>
      <c r="F71" s="1045"/>
      <c r="G71" s="1045"/>
      <c r="H71" s="1045"/>
      <c r="I71" s="1045"/>
      <c r="J71" s="1045"/>
      <c r="K71" s="1045"/>
      <c r="L71" s="1045"/>
      <c r="M71" s="1045"/>
      <c r="N71" s="1045"/>
      <c r="O71" s="1045"/>
      <c r="P71" s="1045"/>
      <c r="Q71" s="1045"/>
      <c r="R71" s="1045"/>
      <c r="AY71" s="643"/>
      <c r="AZ71" s="643"/>
      <c r="BA71" s="643"/>
      <c r="BB71" s="643"/>
      <c r="BC71" s="643"/>
      <c r="BD71" s="643"/>
      <c r="BE71" s="643"/>
      <c r="BF71" s="643"/>
      <c r="BG71" s="643"/>
      <c r="BH71" s="643"/>
      <c r="BI71" s="643"/>
      <c r="BJ71" s="218"/>
    </row>
    <row r="72" spans="1:74" s="164" customFormat="1" ht="10.199999999999999" customHeight="1" x14ac:dyDescent="0.25">
      <c r="A72" s="163"/>
      <c r="B72" s="1002" t="s">
        <v>489</v>
      </c>
      <c r="C72" s="1004"/>
      <c r="D72" s="1004"/>
      <c r="E72" s="1004"/>
      <c r="F72" s="1004"/>
      <c r="G72" s="1004"/>
      <c r="H72" s="1004"/>
      <c r="I72" s="1004"/>
      <c r="J72" s="1004"/>
      <c r="K72" s="1004"/>
      <c r="L72" s="1004"/>
      <c r="M72" s="1004"/>
      <c r="N72" s="1004"/>
      <c r="O72" s="1004"/>
      <c r="P72" s="1004"/>
      <c r="Q72" s="1046"/>
      <c r="R72" s="303"/>
      <c r="AY72" s="643"/>
      <c r="AZ72" s="643"/>
      <c r="BA72" s="643"/>
      <c r="BB72" s="643"/>
      <c r="BC72" s="643"/>
      <c r="BD72" s="643"/>
      <c r="BE72" s="643"/>
      <c r="BF72" s="643"/>
      <c r="BG72" s="643"/>
      <c r="BH72" s="643"/>
      <c r="BI72" s="643"/>
      <c r="BJ72" s="218"/>
    </row>
    <row r="73" spans="1:74" s="164" customFormat="1" ht="12" customHeight="1" x14ac:dyDescent="0.25">
      <c r="A73" s="163"/>
      <c r="B73" s="773" t="s">
        <v>821</v>
      </c>
      <c r="C73"/>
      <c r="D73"/>
      <c r="E73"/>
      <c r="F73"/>
      <c r="G73"/>
      <c r="H73"/>
      <c r="I73"/>
      <c r="J73"/>
      <c r="K73"/>
      <c r="L73"/>
      <c r="M73"/>
      <c r="N73"/>
      <c r="O73"/>
      <c r="P73"/>
      <c r="Q73"/>
      <c r="R73" s="303"/>
      <c r="AY73" s="643"/>
      <c r="AZ73" s="643"/>
      <c r="BA73" s="643"/>
      <c r="BB73" s="643"/>
      <c r="BC73" s="643"/>
      <c r="BD73" s="643"/>
      <c r="BE73" s="643"/>
      <c r="BF73" s="643"/>
      <c r="BG73" s="643"/>
      <c r="BH73" s="643"/>
      <c r="BI73" s="643"/>
      <c r="BJ73" s="218"/>
    </row>
    <row r="74" spans="1:74" s="336" customFormat="1" x14ac:dyDescent="0.2">
      <c r="A74" s="335"/>
      <c r="B74" s="1044" t="s">
        <v>1595</v>
      </c>
      <c r="C74" s="1044"/>
      <c r="D74" s="1044"/>
      <c r="E74" s="1044"/>
      <c r="F74" s="1044"/>
      <c r="G74" s="1044"/>
      <c r="H74" s="1044"/>
      <c r="I74" s="1044"/>
      <c r="J74" s="1044"/>
      <c r="K74" s="1044"/>
      <c r="L74" s="1044"/>
      <c r="M74" s="1044"/>
      <c r="N74" s="1044"/>
      <c r="O74" s="1044"/>
      <c r="P74" s="1044"/>
      <c r="Q74" s="1044"/>
      <c r="R74" s="303"/>
      <c r="AY74" s="339"/>
      <c r="AZ74" s="339"/>
      <c r="BA74" s="339"/>
      <c r="BB74" s="339"/>
      <c r="BC74" s="339"/>
      <c r="BD74" s="339"/>
      <c r="BE74" s="339"/>
      <c r="BF74" s="339"/>
      <c r="BG74" s="339"/>
      <c r="BH74" s="339"/>
      <c r="BI74" s="339"/>
    </row>
    <row r="75" spans="1:74" s="164" customFormat="1" ht="12" customHeight="1" x14ac:dyDescent="0.25">
      <c r="A75" s="163"/>
      <c r="B75" s="973" t="s">
        <v>823</v>
      </c>
      <c r="C75" s="972"/>
      <c r="D75" s="972"/>
      <c r="E75" s="972"/>
      <c r="F75" s="972"/>
      <c r="G75" s="972"/>
      <c r="H75" s="972"/>
      <c r="I75" s="972"/>
      <c r="J75" s="972"/>
      <c r="K75" s="972"/>
      <c r="L75" s="972"/>
      <c r="M75" s="972"/>
      <c r="N75" s="972"/>
      <c r="O75" s="972"/>
      <c r="P75" s="972"/>
      <c r="Q75" s="972"/>
      <c r="R75" s="239"/>
      <c r="AY75" s="643"/>
      <c r="AZ75" s="643"/>
      <c r="BA75" s="643"/>
      <c r="BB75" s="643"/>
      <c r="BC75" s="643"/>
      <c r="BD75" s="643"/>
      <c r="BE75" s="643"/>
      <c r="BF75" s="643"/>
      <c r="BG75" s="643"/>
      <c r="BH75" s="643"/>
      <c r="BI75" s="643"/>
      <c r="BJ75" s="218"/>
    </row>
    <row r="76" spans="1:74" x14ac:dyDescent="0.2">
      <c r="BD76" s="644"/>
      <c r="BE76" s="644"/>
      <c r="BF76" s="644"/>
      <c r="BK76" s="149"/>
      <c r="BL76" s="149"/>
      <c r="BM76" s="149"/>
      <c r="BN76" s="149"/>
      <c r="BO76" s="149"/>
      <c r="BP76" s="149"/>
      <c r="BQ76" s="149"/>
      <c r="BR76" s="149"/>
      <c r="BS76" s="149"/>
      <c r="BT76" s="149"/>
      <c r="BU76" s="149"/>
      <c r="BV76" s="149"/>
    </row>
    <row r="77" spans="1:74" x14ac:dyDescent="0.2">
      <c r="BD77" s="644"/>
      <c r="BE77" s="644"/>
      <c r="BF77" s="644"/>
      <c r="BK77" s="149"/>
      <c r="BL77" s="149"/>
      <c r="BM77" s="149"/>
      <c r="BN77" s="149"/>
      <c r="BO77" s="149"/>
      <c r="BP77" s="149"/>
      <c r="BQ77" s="149"/>
      <c r="BR77" s="149"/>
      <c r="BS77" s="149"/>
      <c r="BT77" s="149"/>
      <c r="BU77" s="149"/>
      <c r="BV77" s="149"/>
    </row>
    <row r="78" spans="1:74" x14ac:dyDescent="0.2">
      <c r="BD78" s="644"/>
      <c r="BE78" s="644"/>
      <c r="BF78" s="644"/>
      <c r="BK78" s="149"/>
      <c r="BL78" s="149"/>
      <c r="BM78" s="149"/>
      <c r="BN78" s="149"/>
      <c r="BO78" s="149"/>
      <c r="BP78" s="149"/>
      <c r="BQ78" s="149"/>
      <c r="BR78" s="149"/>
      <c r="BS78" s="149"/>
      <c r="BT78" s="149"/>
      <c r="BU78" s="149"/>
      <c r="BV78" s="149"/>
    </row>
    <row r="79" spans="1:74" x14ac:dyDescent="0.2">
      <c r="BD79" s="644"/>
      <c r="BE79" s="644"/>
      <c r="BF79" s="644"/>
      <c r="BK79" s="149"/>
      <c r="BL79" s="149"/>
      <c r="BM79" s="149"/>
      <c r="BN79" s="149"/>
      <c r="BO79" s="149"/>
      <c r="BP79" s="149"/>
      <c r="BQ79" s="149"/>
      <c r="BR79" s="149"/>
      <c r="BS79" s="149"/>
      <c r="BT79" s="149"/>
      <c r="BU79" s="149"/>
      <c r="BV79" s="149"/>
    </row>
    <row r="80" spans="1:74" x14ac:dyDescent="0.2">
      <c r="BD80" s="644"/>
      <c r="BE80" s="644"/>
      <c r="BF80" s="644"/>
      <c r="BK80" s="149"/>
      <c r="BL80" s="149"/>
      <c r="BM80" s="149"/>
      <c r="BN80" s="149"/>
      <c r="BO80" s="149"/>
      <c r="BP80" s="149"/>
      <c r="BQ80" s="149"/>
      <c r="BR80" s="149"/>
      <c r="BS80" s="149"/>
      <c r="BT80" s="149"/>
      <c r="BU80" s="149"/>
      <c r="BV80" s="149"/>
    </row>
    <row r="81" spans="56:74" x14ac:dyDescent="0.2">
      <c r="BD81" s="644"/>
      <c r="BE81" s="644"/>
      <c r="BF81" s="644"/>
      <c r="BK81" s="149"/>
      <c r="BL81" s="149"/>
      <c r="BM81" s="149"/>
      <c r="BN81" s="149"/>
      <c r="BO81" s="149"/>
      <c r="BP81" s="149"/>
      <c r="BQ81" s="149"/>
      <c r="BR81" s="149"/>
      <c r="BS81" s="149"/>
      <c r="BT81" s="149"/>
      <c r="BU81" s="149"/>
      <c r="BV81" s="149"/>
    </row>
    <row r="82" spans="56:74" x14ac:dyDescent="0.2">
      <c r="BD82" s="644"/>
      <c r="BE82" s="644"/>
      <c r="BF82" s="644"/>
      <c r="BK82" s="149"/>
      <c r="BL82" s="149"/>
      <c r="BM82" s="149"/>
      <c r="BN82" s="149"/>
      <c r="BO82" s="149"/>
      <c r="BP82" s="149"/>
      <c r="BQ82" s="149"/>
      <c r="BR82" s="149"/>
      <c r="BS82" s="149"/>
      <c r="BT82" s="149"/>
      <c r="BU82" s="149"/>
      <c r="BV82" s="149"/>
    </row>
    <row r="83" spans="56:74" x14ac:dyDescent="0.2">
      <c r="BD83" s="644"/>
      <c r="BE83" s="644"/>
      <c r="BF83" s="644"/>
      <c r="BK83" s="149"/>
      <c r="BL83" s="149"/>
      <c r="BM83" s="149"/>
      <c r="BN83" s="149"/>
      <c r="BO83" s="149"/>
      <c r="BP83" s="149"/>
      <c r="BQ83" s="149"/>
      <c r="BR83" s="149"/>
      <c r="BS83" s="149"/>
      <c r="BT83" s="149"/>
      <c r="BU83" s="149"/>
      <c r="BV83" s="149"/>
    </row>
    <row r="84" spans="56:74" x14ac:dyDescent="0.2">
      <c r="BD84" s="644"/>
      <c r="BE84" s="644"/>
      <c r="BF84" s="644"/>
      <c r="BK84" s="149"/>
      <c r="BL84" s="149"/>
      <c r="BM84" s="149"/>
      <c r="BN84" s="149"/>
      <c r="BO84" s="149"/>
      <c r="BP84" s="149"/>
      <c r="BQ84" s="149"/>
      <c r="BR84" s="149"/>
      <c r="BS84" s="149"/>
      <c r="BT84" s="149"/>
      <c r="BU84" s="149"/>
      <c r="BV84" s="149"/>
    </row>
    <row r="85" spans="56:74" x14ac:dyDescent="0.2">
      <c r="BD85" s="644"/>
      <c r="BE85" s="644"/>
      <c r="BF85" s="644"/>
      <c r="BK85" s="149"/>
      <c r="BL85" s="149"/>
      <c r="BM85" s="149"/>
      <c r="BN85" s="149"/>
      <c r="BO85" s="149"/>
      <c r="BP85" s="149"/>
      <c r="BQ85" s="149"/>
      <c r="BR85" s="149"/>
      <c r="BS85" s="149"/>
      <c r="BT85" s="149"/>
      <c r="BU85" s="149"/>
      <c r="BV85" s="149"/>
    </row>
    <row r="86" spans="56:74" x14ac:dyDescent="0.2">
      <c r="BD86" s="644"/>
      <c r="BE86" s="644"/>
      <c r="BF86" s="644"/>
      <c r="BK86" s="149"/>
      <c r="BL86" s="149"/>
      <c r="BM86" s="149"/>
      <c r="BN86" s="149"/>
      <c r="BO86" s="149"/>
      <c r="BP86" s="149"/>
      <c r="BQ86" s="149"/>
      <c r="BR86" s="149"/>
      <c r="BS86" s="149"/>
      <c r="BT86" s="149"/>
      <c r="BU86" s="149"/>
      <c r="BV86" s="149"/>
    </row>
    <row r="87" spans="56:74" x14ac:dyDescent="0.2">
      <c r="BD87" s="644"/>
      <c r="BE87" s="644"/>
      <c r="BF87" s="644"/>
      <c r="BK87" s="149"/>
      <c r="BL87" s="149"/>
      <c r="BM87" s="149"/>
      <c r="BN87" s="149"/>
      <c r="BO87" s="149"/>
      <c r="BP87" s="149"/>
      <c r="BQ87" s="149"/>
      <c r="BR87" s="149"/>
      <c r="BS87" s="149"/>
      <c r="BT87" s="149"/>
      <c r="BU87" s="149"/>
      <c r="BV87" s="149"/>
    </row>
    <row r="88" spans="56:74" x14ac:dyDescent="0.2">
      <c r="BD88" s="644"/>
      <c r="BE88" s="644"/>
      <c r="BF88" s="644"/>
      <c r="BK88" s="149"/>
      <c r="BL88" s="149"/>
      <c r="BM88" s="149"/>
      <c r="BN88" s="149"/>
      <c r="BO88" s="149"/>
      <c r="BP88" s="149"/>
      <c r="BQ88" s="149"/>
      <c r="BR88" s="149"/>
      <c r="BS88" s="149"/>
      <c r="BT88" s="149"/>
      <c r="BU88" s="149"/>
      <c r="BV88" s="149"/>
    </row>
    <row r="89" spans="56:74" x14ac:dyDescent="0.2">
      <c r="BD89" s="644"/>
      <c r="BE89" s="644"/>
      <c r="BF89" s="644"/>
      <c r="BK89" s="149"/>
      <c r="BL89" s="149"/>
      <c r="BM89" s="149"/>
      <c r="BN89" s="149"/>
      <c r="BO89" s="149"/>
      <c r="BP89" s="149"/>
      <c r="BQ89" s="149"/>
      <c r="BR89" s="149"/>
      <c r="BS89" s="149"/>
      <c r="BT89" s="149"/>
      <c r="BU89" s="149"/>
      <c r="BV89" s="149"/>
    </row>
    <row r="90" spans="56:74" x14ac:dyDescent="0.2">
      <c r="BD90" s="644"/>
      <c r="BE90" s="644"/>
      <c r="BF90" s="644"/>
      <c r="BK90" s="149"/>
      <c r="BL90" s="149"/>
      <c r="BM90" s="149"/>
      <c r="BN90" s="149"/>
      <c r="BO90" s="149"/>
      <c r="BP90" s="149"/>
      <c r="BQ90" s="149"/>
      <c r="BR90" s="149"/>
      <c r="BS90" s="149"/>
      <c r="BT90" s="149"/>
      <c r="BU90" s="149"/>
      <c r="BV90" s="149"/>
    </row>
    <row r="91" spans="56:74" x14ac:dyDescent="0.2">
      <c r="BD91" s="644"/>
      <c r="BE91" s="644"/>
      <c r="BF91" s="644"/>
      <c r="BK91" s="149"/>
      <c r="BL91" s="149"/>
      <c r="BM91" s="149"/>
      <c r="BN91" s="149"/>
      <c r="BO91" s="149"/>
      <c r="BP91" s="149"/>
      <c r="BQ91" s="149"/>
      <c r="BR91" s="149"/>
      <c r="BS91" s="149"/>
      <c r="BT91" s="149"/>
      <c r="BU91" s="149"/>
      <c r="BV91" s="149"/>
    </row>
    <row r="92" spans="56:74" x14ac:dyDescent="0.2">
      <c r="BD92" s="644"/>
      <c r="BE92" s="644"/>
      <c r="BF92" s="644"/>
      <c r="BK92" s="149"/>
      <c r="BL92" s="149"/>
      <c r="BM92" s="149"/>
      <c r="BN92" s="149"/>
      <c r="BO92" s="149"/>
      <c r="BP92" s="149"/>
      <c r="BQ92" s="149"/>
      <c r="BR92" s="149"/>
      <c r="BS92" s="149"/>
      <c r="BT92" s="149"/>
      <c r="BU92" s="149"/>
      <c r="BV92" s="149"/>
    </row>
    <row r="93" spans="56:74" x14ac:dyDescent="0.2">
      <c r="BD93" s="644"/>
      <c r="BE93" s="644"/>
      <c r="BF93" s="644"/>
      <c r="BK93" s="149"/>
      <c r="BL93" s="149"/>
      <c r="BM93" s="149"/>
      <c r="BN93" s="149"/>
      <c r="BO93" s="149"/>
      <c r="BP93" s="149"/>
      <c r="BQ93" s="149"/>
      <c r="BR93" s="149"/>
      <c r="BS93" s="149"/>
      <c r="BT93" s="149"/>
      <c r="BU93" s="149"/>
      <c r="BV93" s="149"/>
    </row>
    <row r="94" spans="56:74" x14ac:dyDescent="0.2">
      <c r="BD94" s="644"/>
      <c r="BE94" s="644"/>
      <c r="BF94" s="644"/>
      <c r="BK94" s="149"/>
      <c r="BL94" s="149"/>
      <c r="BM94" s="149"/>
      <c r="BN94" s="149"/>
      <c r="BO94" s="149"/>
      <c r="BP94" s="149"/>
      <c r="BQ94" s="149"/>
      <c r="BR94" s="149"/>
      <c r="BS94" s="149"/>
      <c r="BT94" s="149"/>
      <c r="BU94" s="149"/>
      <c r="BV94" s="149"/>
    </row>
    <row r="95" spans="56:74" x14ac:dyDescent="0.2">
      <c r="BD95" s="644"/>
      <c r="BE95" s="644"/>
      <c r="BF95" s="644"/>
      <c r="BK95" s="149"/>
      <c r="BL95" s="149"/>
      <c r="BM95" s="149"/>
      <c r="BN95" s="149"/>
      <c r="BO95" s="149"/>
      <c r="BP95" s="149"/>
      <c r="BQ95" s="149"/>
      <c r="BR95" s="149"/>
      <c r="BS95" s="149"/>
      <c r="BT95" s="149"/>
      <c r="BU95" s="149"/>
      <c r="BV95" s="149"/>
    </row>
    <row r="96" spans="56:74" x14ac:dyDescent="0.2">
      <c r="BD96" s="644"/>
      <c r="BE96" s="644"/>
      <c r="BF96" s="644"/>
      <c r="BK96" s="149"/>
      <c r="BL96" s="149"/>
      <c r="BM96" s="149"/>
      <c r="BN96" s="149"/>
      <c r="BO96" s="149"/>
      <c r="BP96" s="149"/>
      <c r="BQ96" s="149"/>
      <c r="BR96" s="149"/>
      <c r="BS96" s="149"/>
      <c r="BT96" s="149"/>
      <c r="BU96" s="149"/>
      <c r="BV96" s="149"/>
    </row>
    <row r="97" spans="56:74" x14ac:dyDescent="0.2">
      <c r="BD97" s="644"/>
      <c r="BE97" s="644"/>
      <c r="BF97" s="644"/>
      <c r="BK97" s="149"/>
      <c r="BL97" s="149"/>
      <c r="BM97" s="149"/>
      <c r="BN97" s="149"/>
      <c r="BO97" s="149"/>
      <c r="BP97" s="149"/>
      <c r="BQ97" s="149"/>
      <c r="BR97" s="149"/>
      <c r="BS97" s="149"/>
      <c r="BT97" s="149"/>
      <c r="BU97" s="149"/>
      <c r="BV97" s="149"/>
    </row>
    <row r="98" spans="56:74" x14ac:dyDescent="0.2">
      <c r="BD98" s="644"/>
      <c r="BE98" s="644"/>
      <c r="BF98" s="644"/>
      <c r="BK98" s="149"/>
      <c r="BL98" s="149"/>
      <c r="BM98" s="149"/>
      <c r="BN98" s="149"/>
      <c r="BO98" s="149"/>
      <c r="BP98" s="149"/>
      <c r="BQ98" s="149"/>
      <c r="BR98" s="149"/>
      <c r="BS98" s="149"/>
      <c r="BT98" s="149"/>
      <c r="BU98" s="149"/>
      <c r="BV98" s="149"/>
    </row>
    <row r="99" spans="56:74" x14ac:dyDescent="0.2">
      <c r="BD99" s="644"/>
      <c r="BE99" s="644"/>
      <c r="BF99" s="644"/>
      <c r="BK99" s="149"/>
      <c r="BL99" s="149"/>
      <c r="BM99" s="149"/>
      <c r="BN99" s="149"/>
      <c r="BO99" s="149"/>
      <c r="BP99" s="149"/>
      <c r="BQ99" s="149"/>
      <c r="BR99" s="149"/>
      <c r="BS99" s="149"/>
      <c r="BT99" s="149"/>
      <c r="BU99" s="149"/>
      <c r="BV99" s="149"/>
    </row>
    <row r="100" spans="56:74" x14ac:dyDescent="0.2">
      <c r="BD100" s="644"/>
      <c r="BE100" s="644"/>
      <c r="BF100" s="644"/>
      <c r="BK100" s="149"/>
      <c r="BL100" s="149"/>
      <c r="BM100" s="149"/>
      <c r="BN100" s="149"/>
      <c r="BO100" s="149"/>
      <c r="BP100" s="149"/>
      <c r="BQ100" s="149"/>
      <c r="BR100" s="149"/>
      <c r="BS100" s="149"/>
      <c r="BT100" s="149"/>
      <c r="BU100" s="149"/>
      <c r="BV100" s="149"/>
    </row>
    <row r="101" spans="56:74" x14ac:dyDescent="0.2">
      <c r="BK101" s="149"/>
      <c r="BL101" s="149"/>
      <c r="BM101" s="149"/>
      <c r="BN101" s="149"/>
      <c r="BO101" s="149"/>
      <c r="BP101" s="149"/>
      <c r="BQ101" s="149"/>
      <c r="BR101" s="149"/>
      <c r="BS101" s="149"/>
      <c r="BT101" s="149"/>
      <c r="BU101" s="149"/>
      <c r="BV101" s="149"/>
    </row>
    <row r="102" spans="56:74" x14ac:dyDescent="0.2">
      <c r="BK102" s="149"/>
      <c r="BL102" s="149"/>
      <c r="BM102" s="149"/>
      <c r="BN102" s="149"/>
      <c r="BO102" s="149"/>
      <c r="BP102" s="149"/>
      <c r="BQ102" s="149"/>
      <c r="BR102" s="149"/>
      <c r="BS102" s="149"/>
      <c r="BT102" s="149"/>
      <c r="BU102" s="149"/>
      <c r="BV102" s="149"/>
    </row>
    <row r="103" spans="56:74" x14ac:dyDescent="0.2">
      <c r="BK103" s="149"/>
      <c r="BL103" s="149"/>
      <c r="BM103" s="149"/>
      <c r="BN103" s="149"/>
      <c r="BO103" s="149"/>
      <c r="BP103" s="149"/>
      <c r="BQ103" s="149"/>
      <c r="BR103" s="149"/>
      <c r="BS103" s="149"/>
      <c r="BT103" s="149"/>
      <c r="BU103" s="149"/>
      <c r="BV103" s="149"/>
    </row>
    <row r="104" spans="56:74" x14ac:dyDescent="0.2">
      <c r="BK104" s="149"/>
      <c r="BL104" s="149"/>
      <c r="BM104" s="149"/>
      <c r="BN104" s="149"/>
      <c r="BO104" s="149"/>
      <c r="BP104" s="149"/>
      <c r="BQ104" s="149"/>
      <c r="BR104" s="149"/>
      <c r="BS104" s="149"/>
      <c r="BT104" s="149"/>
      <c r="BU104" s="149"/>
      <c r="BV104" s="149"/>
    </row>
    <row r="105" spans="56:74" x14ac:dyDescent="0.2">
      <c r="BK105" s="149"/>
      <c r="BL105" s="149"/>
      <c r="BM105" s="149"/>
      <c r="BN105" s="149"/>
      <c r="BO105" s="149"/>
      <c r="BP105" s="149"/>
      <c r="BQ105" s="149"/>
      <c r="BR105" s="149"/>
      <c r="BS105" s="149"/>
      <c r="BT105" s="149"/>
      <c r="BU105" s="149"/>
      <c r="BV105" s="149"/>
    </row>
    <row r="106" spans="56:74" x14ac:dyDescent="0.2">
      <c r="BK106" s="149"/>
      <c r="BL106" s="149"/>
      <c r="BM106" s="149"/>
      <c r="BN106" s="149"/>
      <c r="BO106" s="149"/>
      <c r="BP106" s="149"/>
      <c r="BQ106" s="149"/>
      <c r="BR106" s="149"/>
      <c r="BS106" s="149"/>
      <c r="BT106" s="149"/>
      <c r="BU106" s="149"/>
      <c r="BV106" s="149"/>
    </row>
    <row r="107" spans="56:74" x14ac:dyDescent="0.2">
      <c r="BK107" s="149"/>
      <c r="BL107" s="149"/>
      <c r="BM107" s="149"/>
      <c r="BN107" s="149"/>
      <c r="BO107" s="149"/>
      <c r="BP107" s="149"/>
      <c r="BQ107" s="149"/>
      <c r="BR107" s="149"/>
      <c r="BS107" s="149"/>
      <c r="BT107" s="149"/>
      <c r="BU107" s="149"/>
      <c r="BV107" s="149"/>
    </row>
    <row r="108" spans="56:74" x14ac:dyDescent="0.2">
      <c r="BK108" s="149"/>
      <c r="BL108" s="149"/>
      <c r="BM108" s="149"/>
      <c r="BN108" s="149"/>
      <c r="BO108" s="149"/>
      <c r="BP108" s="149"/>
      <c r="BQ108" s="149"/>
      <c r="BR108" s="149"/>
      <c r="BS108" s="149"/>
      <c r="BT108" s="149"/>
      <c r="BU108" s="149"/>
      <c r="BV108" s="149"/>
    </row>
    <row r="109" spans="56:74" x14ac:dyDescent="0.2">
      <c r="BK109" s="149"/>
      <c r="BL109" s="149"/>
      <c r="BM109" s="149"/>
      <c r="BN109" s="149"/>
      <c r="BO109" s="149"/>
      <c r="BP109" s="149"/>
      <c r="BQ109" s="149"/>
      <c r="BR109" s="149"/>
      <c r="BS109" s="149"/>
      <c r="BT109" s="149"/>
      <c r="BU109" s="149"/>
      <c r="BV109" s="149"/>
    </row>
    <row r="110" spans="56:74" x14ac:dyDescent="0.2">
      <c r="BK110" s="149"/>
      <c r="BL110" s="149"/>
      <c r="BM110" s="149"/>
      <c r="BN110" s="149"/>
      <c r="BO110" s="149"/>
      <c r="BP110" s="149"/>
      <c r="BQ110" s="149"/>
      <c r="BR110" s="149"/>
      <c r="BS110" s="149"/>
      <c r="BT110" s="149"/>
      <c r="BU110" s="149"/>
      <c r="BV110" s="149"/>
    </row>
    <row r="111" spans="56:74" x14ac:dyDescent="0.2">
      <c r="BK111" s="149"/>
      <c r="BL111" s="149"/>
      <c r="BM111" s="149"/>
      <c r="BN111" s="149"/>
      <c r="BO111" s="149"/>
      <c r="BP111" s="149"/>
      <c r="BQ111" s="149"/>
      <c r="BR111" s="149"/>
      <c r="BS111" s="149"/>
      <c r="BT111" s="149"/>
      <c r="BU111" s="149"/>
      <c r="BV111" s="149"/>
    </row>
    <row r="112" spans="56:74" x14ac:dyDescent="0.2">
      <c r="BK112" s="149"/>
      <c r="BL112" s="149"/>
      <c r="BM112" s="149"/>
      <c r="BN112" s="149"/>
      <c r="BO112" s="149"/>
      <c r="BP112" s="149"/>
      <c r="BQ112" s="149"/>
      <c r="BR112" s="149"/>
      <c r="BS112" s="149"/>
      <c r="BT112" s="149"/>
      <c r="BU112" s="149"/>
      <c r="BV112" s="149"/>
    </row>
    <row r="113" spans="63:74" x14ac:dyDescent="0.2">
      <c r="BK113" s="149"/>
      <c r="BL113" s="149"/>
      <c r="BM113" s="149"/>
      <c r="BN113" s="149"/>
      <c r="BO113" s="149"/>
      <c r="BP113" s="149"/>
      <c r="BQ113" s="149"/>
      <c r="BR113" s="149"/>
      <c r="BS113" s="149"/>
      <c r="BT113" s="149"/>
      <c r="BU113" s="149"/>
      <c r="BV113" s="149"/>
    </row>
    <row r="114" spans="63:74" x14ac:dyDescent="0.2">
      <c r="BK114" s="149"/>
      <c r="BL114" s="149"/>
      <c r="BM114" s="149"/>
      <c r="BN114" s="149"/>
      <c r="BO114" s="149"/>
      <c r="BP114" s="149"/>
      <c r="BQ114" s="149"/>
      <c r="BR114" s="149"/>
      <c r="BS114" s="149"/>
      <c r="BT114" s="149"/>
      <c r="BU114" s="149"/>
      <c r="BV114" s="149"/>
    </row>
    <row r="115" spans="63:74" x14ac:dyDescent="0.2">
      <c r="BK115" s="149"/>
      <c r="BL115" s="149"/>
      <c r="BM115" s="149"/>
      <c r="BN115" s="149"/>
      <c r="BO115" s="149"/>
      <c r="BP115" s="149"/>
      <c r="BQ115" s="149"/>
      <c r="BR115" s="149"/>
      <c r="BS115" s="149"/>
      <c r="BT115" s="149"/>
      <c r="BU115" s="149"/>
      <c r="BV115" s="149"/>
    </row>
    <row r="116" spans="63:74" x14ac:dyDescent="0.2">
      <c r="BK116" s="149"/>
      <c r="BL116" s="149"/>
      <c r="BM116" s="149"/>
      <c r="BN116" s="149"/>
      <c r="BO116" s="149"/>
      <c r="BP116" s="149"/>
      <c r="BQ116" s="149"/>
      <c r="BR116" s="149"/>
      <c r="BS116" s="149"/>
      <c r="BT116" s="149"/>
      <c r="BU116" s="149"/>
      <c r="BV116" s="149"/>
    </row>
    <row r="117" spans="63:74" x14ac:dyDescent="0.2">
      <c r="BK117" s="149"/>
      <c r="BL117" s="149"/>
      <c r="BM117" s="149"/>
      <c r="BN117" s="149"/>
      <c r="BO117" s="149"/>
      <c r="BP117" s="149"/>
      <c r="BQ117" s="149"/>
      <c r="BR117" s="149"/>
      <c r="BS117" s="149"/>
      <c r="BT117" s="149"/>
      <c r="BU117" s="149"/>
      <c r="BV117" s="149"/>
    </row>
    <row r="118" spans="63:74" x14ac:dyDescent="0.2">
      <c r="BK118" s="149"/>
      <c r="BL118" s="149"/>
      <c r="BM118" s="149"/>
      <c r="BN118" s="149"/>
      <c r="BO118" s="149"/>
      <c r="BP118" s="149"/>
      <c r="BQ118" s="149"/>
      <c r="BR118" s="149"/>
      <c r="BS118" s="149"/>
      <c r="BT118" s="149"/>
      <c r="BU118" s="149"/>
      <c r="BV118" s="149"/>
    </row>
    <row r="119" spans="63:74" x14ac:dyDescent="0.2">
      <c r="BK119" s="149"/>
      <c r="BL119" s="149"/>
      <c r="BM119" s="149"/>
      <c r="BN119" s="149"/>
      <c r="BO119" s="149"/>
      <c r="BP119" s="149"/>
      <c r="BQ119" s="149"/>
      <c r="BR119" s="149"/>
      <c r="BS119" s="149"/>
      <c r="BT119" s="149"/>
      <c r="BU119" s="149"/>
      <c r="BV119" s="149"/>
    </row>
    <row r="120" spans="63:74" x14ac:dyDescent="0.2">
      <c r="BK120" s="149"/>
      <c r="BL120" s="149"/>
      <c r="BM120" s="149"/>
      <c r="BN120" s="149"/>
      <c r="BO120" s="149"/>
      <c r="BP120" s="149"/>
      <c r="BQ120" s="149"/>
      <c r="BR120" s="149"/>
      <c r="BS120" s="149"/>
      <c r="BT120" s="149"/>
      <c r="BU120" s="149"/>
      <c r="BV120" s="149"/>
    </row>
    <row r="121" spans="63:74" x14ac:dyDescent="0.2">
      <c r="BK121" s="149"/>
      <c r="BL121" s="149"/>
      <c r="BM121" s="149"/>
      <c r="BN121" s="149"/>
      <c r="BO121" s="149"/>
      <c r="BP121" s="149"/>
      <c r="BQ121" s="149"/>
      <c r="BR121" s="149"/>
      <c r="BS121" s="149"/>
      <c r="BT121" s="149"/>
      <c r="BU121" s="149"/>
      <c r="BV121" s="149"/>
    </row>
    <row r="122" spans="63:74" x14ac:dyDescent="0.2">
      <c r="BK122" s="149"/>
      <c r="BL122" s="149"/>
      <c r="BM122" s="149"/>
      <c r="BN122" s="149"/>
      <c r="BO122" s="149"/>
      <c r="BP122" s="149"/>
      <c r="BQ122" s="149"/>
      <c r="BR122" s="149"/>
      <c r="BS122" s="149"/>
      <c r="BT122" s="149"/>
      <c r="BU122" s="149"/>
      <c r="BV122" s="149"/>
    </row>
    <row r="123" spans="63:74" x14ac:dyDescent="0.2">
      <c r="BK123" s="149"/>
      <c r="BL123" s="149"/>
      <c r="BM123" s="149"/>
      <c r="BN123" s="149"/>
      <c r="BO123" s="149"/>
      <c r="BP123" s="149"/>
      <c r="BQ123" s="149"/>
      <c r="BR123" s="149"/>
      <c r="BS123" s="149"/>
      <c r="BT123" s="149"/>
      <c r="BU123" s="149"/>
      <c r="BV123" s="149"/>
    </row>
    <row r="124" spans="63:74" x14ac:dyDescent="0.2">
      <c r="BK124" s="149"/>
      <c r="BL124" s="149"/>
      <c r="BM124" s="149"/>
      <c r="BN124" s="149"/>
      <c r="BO124" s="149"/>
      <c r="BP124" s="149"/>
      <c r="BQ124" s="149"/>
      <c r="BR124" s="149"/>
      <c r="BS124" s="149"/>
      <c r="BT124" s="149"/>
      <c r="BU124" s="149"/>
      <c r="BV124" s="149"/>
    </row>
    <row r="125" spans="63:74" x14ac:dyDescent="0.2">
      <c r="BK125" s="149"/>
      <c r="BL125" s="149"/>
      <c r="BM125" s="149"/>
      <c r="BN125" s="149"/>
      <c r="BO125" s="149"/>
      <c r="BP125" s="149"/>
      <c r="BQ125" s="149"/>
      <c r="BR125" s="149"/>
      <c r="BS125" s="149"/>
      <c r="BT125" s="149"/>
      <c r="BU125" s="149"/>
      <c r="BV125" s="149"/>
    </row>
    <row r="126" spans="63:74" x14ac:dyDescent="0.2">
      <c r="BK126" s="149"/>
      <c r="BL126" s="149"/>
      <c r="BM126" s="149"/>
      <c r="BN126" s="149"/>
      <c r="BO126" s="149"/>
      <c r="BP126" s="149"/>
      <c r="BQ126" s="149"/>
      <c r="BR126" s="149"/>
      <c r="BS126" s="149"/>
      <c r="BT126" s="149"/>
      <c r="BU126" s="149"/>
      <c r="BV126" s="149"/>
    </row>
    <row r="127" spans="63:74" x14ac:dyDescent="0.2">
      <c r="BK127" s="149"/>
      <c r="BL127" s="149"/>
      <c r="BM127" s="149"/>
      <c r="BN127" s="149"/>
      <c r="BO127" s="149"/>
      <c r="BP127" s="149"/>
      <c r="BQ127" s="149"/>
      <c r="BR127" s="149"/>
      <c r="BS127" s="149"/>
      <c r="BT127" s="149"/>
      <c r="BU127" s="149"/>
      <c r="BV127" s="149"/>
    </row>
    <row r="128" spans="63:74" x14ac:dyDescent="0.2">
      <c r="BK128" s="149"/>
      <c r="BL128" s="149"/>
      <c r="BM128" s="149"/>
      <c r="BN128" s="149"/>
      <c r="BO128" s="149"/>
      <c r="BP128" s="149"/>
      <c r="BQ128" s="149"/>
      <c r="BR128" s="149"/>
      <c r="BS128" s="149"/>
      <c r="BT128" s="149"/>
      <c r="BU128" s="149"/>
      <c r="BV128" s="149"/>
    </row>
    <row r="129" spans="63:74" x14ac:dyDescent="0.2">
      <c r="BK129" s="149"/>
      <c r="BL129" s="149"/>
      <c r="BM129" s="149"/>
      <c r="BN129" s="149"/>
      <c r="BO129" s="149"/>
      <c r="BP129" s="149"/>
      <c r="BQ129" s="149"/>
      <c r="BR129" s="149"/>
      <c r="BS129" s="149"/>
      <c r="BT129" s="149"/>
      <c r="BU129" s="149"/>
      <c r="BV129" s="149"/>
    </row>
    <row r="130" spans="63:74" x14ac:dyDescent="0.2">
      <c r="BK130" s="149"/>
      <c r="BL130" s="149"/>
      <c r="BM130" s="149"/>
      <c r="BN130" s="149"/>
      <c r="BO130" s="149"/>
      <c r="BP130" s="149"/>
      <c r="BQ130" s="149"/>
      <c r="BR130" s="149"/>
      <c r="BS130" s="149"/>
      <c r="BT130" s="149"/>
      <c r="BU130" s="149"/>
      <c r="BV130" s="149"/>
    </row>
    <row r="131" spans="63:74" x14ac:dyDescent="0.2">
      <c r="BK131" s="149"/>
      <c r="BL131" s="149"/>
      <c r="BM131" s="149"/>
      <c r="BN131" s="149"/>
      <c r="BO131" s="149"/>
      <c r="BP131" s="149"/>
      <c r="BQ131" s="149"/>
      <c r="BR131" s="149"/>
      <c r="BS131" s="149"/>
      <c r="BT131" s="149"/>
      <c r="BU131" s="149"/>
      <c r="BV131" s="149"/>
    </row>
    <row r="132" spans="63:74" x14ac:dyDescent="0.2">
      <c r="BK132" s="149"/>
      <c r="BL132" s="149"/>
      <c r="BM132" s="149"/>
      <c r="BN132" s="149"/>
      <c r="BO132" s="149"/>
      <c r="BP132" s="149"/>
      <c r="BQ132" s="149"/>
      <c r="BR132" s="149"/>
      <c r="BS132" s="149"/>
      <c r="BT132" s="149"/>
      <c r="BU132" s="149"/>
      <c r="BV132" s="149"/>
    </row>
    <row r="133" spans="63:74" x14ac:dyDescent="0.2">
      <c r="BK133" s="149"/>
      <c r="BL133" s="149"/>
      <c r="BM133" s="149"/>
      <c r="BN133" s="149"/>
      <c r="BO133" s="149"/>
      <c r="BP133" s="149"/>
      <c r="BQ133" s="149"/>
      <c r="BR133" s="149"/>
      <c r="BS133" s="149"/>
      <c r="BT133" s="149"/>
      <c r="BU133" s="149"/>
      <c r="BV133" s="149"/>
    </row>
    <row r="134" spans="63:74" x14ac:dyDescent="0.2">
      <c r="BK134" s="149"/>
      <c r="BL134" s="149"/>
      <c r="BM134" s="149"/>
      <c r="BN134" s="149"/>
      <c r="BO134" s="149"/>
      <c r="BP134" s="149"/>
      <c r="BQ134" s="149"/>
      <c r="BR134" s="149"/>
      <c r="BS134" s="149"/>
      <c r="BT134" s="149"/>
      <c r="BU134" s="149"/>
      <c r="BV134" s="149"/>
    </row>
    <row r="135" spans="63:74" x14ac:dyDescent="0.2">
      <c r="BK135" s="149"/>
      <c r="BL135" s="149"/>
      <c r="BM135" s="149"/>
      <c r="BN135" s="149"/>
      <c r="BO135" s="149"/>
      <c r="BP135" s="149"/>
      <c r="BQ135" s="149"/>
      <c r="BR135" s="149"/>
      <c r="BS135" s="149"/>
      <c r="BT135" s="149"/>
      <c r="BU135" s="149"/>
      <c r="BV135" s="149"/>
    </row>
    <row r="136" spans="63:74" x14ac:dyDescent="0.2">
      <c r="BK136" s="149"/>
      <c r="BL136" s="149"/>
      <c r="BM136" s="149"/>
      <c r="BN136" s="149"/>
      <c r="BO136" s="149"/>
      <c r="BP136" s="149"/>
      <c r="BQ136" s="149"/>
      <c r="BR136" s="149"/>
      <c r="BS136" s="149"/>
      <c r="BT136" s="149"/>
      <c r="BU136" s="149"/>
      <c r="BV136" s="149"/>
    </row>
    <row r="137" spans="63:74" x14ac:dyDescent="0.2">
      <c r="BK137" s="149"/>
      <c r="BL137" s="149"/>
      <c r="BM137" s="149"/>
      <c r="BN137" s="149"/>
      <c r="BO137" s="149"/>
      <c r="BP137" s="149"/>
      <c r="BQ137" s="149"/>
      <c r="BR137" s="149"/>
      <c r="BS137" s="149"/>
      <c r="BT137" s="149"/>
      <c r="BU137" s="149"/>
      <c r="BV137" s="149"/>
    </row>
  </sheetData>
  <mergeCells count="18">
    <mergeCell ref="A1:A2"/>
    <mergeCell ref="B1:AL1"/>
    <mergeCell ref="C3:N3"/>
    <mergeCell ref="O3:Z3"/>
    <mergeCell ref="AA3:AL3"/>
    <mergeCell ref="BK3:BV3"/>
    <mergeCell ref="B61:Q61"/>
    <mergeCell ref="B63:Q63"/>
    <mergeCell ref="B69:Q69"/>
    <mergeCell ref="B70:Q70"/>
    <mergeCell ref="AM3:AX3"/>
    <mergeCell ref="B71:R71"/>
    <mergeCell ref="B72:Q72"/>
    <mergeCell ref="B74:Q74"/>
    <mergeCell ref="B75:Q75"/>
    <mergeCell ref="AY3:BJ3"/>
    <mergeCell ref="B64:Q64"/>
    <mergeCell ref="B62:Q62"/>
  </mergeCells>
  <hyperlinks>
    <hyperlink ref="A1:A2" location="Contents!A1" display="Table of Contents" xr:uid="{25A2FB5B-61FE-4702-AD08-C1621960E68B}"/>
  </hyperlinks>
  <pageMargins left="0.25" right="0.25" top="0.25" bottom="0.25" header="1" footer="1"/>
  <pageSetup scale="37"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R5" transitionEvaluation="1" transitionEntry="1" codeName="Sheet11">
    <pageSetUpPr fitToPage="1"/>
  </sheetPr>
  <dimension ref="A1:BW352"/>
  <sheetViews>
    <sheetView showGridLines="0" zoomScaleNormal="100" workbookViewId="0">
      <pane xSplit="2" ySplit="4" topLeftCell="AR5" activePane="bottomRight" state="frozen"/>
      <selection activeCell="BF1" sqref="BF1"/>
      <selection pane="topRight" activeCell="BF1" sqref="BF1"/>
      <selection pane="bottomLeft" activeCell="BF1" sqref="BF1"/>
      <selection pane="bottomRight" activeCell="B1" sqref="B1:AL1"/>
    </sheetView>
  </sheetViews>
  <sheetFormatPr defaultColWidth="9.5546875" defaultRowHeight="10.199999999999999" x14ac:dyDescent="0.2"/>
  <cols>
    <col min="1" max="1" width="14.44140625" style="35" customWidth="1"/>
    <col min="2" max="2" width="38.5546875" style="35" customWidth="1"/>
    <col min="3" max="50" width="6.5546875" style="35" customWidth="1"/>
    <col min="51" max="54" width="6.5546875" style="827" customWidth="1"/>
    <col min="55" max="55" width="6.5546875" style="659" customWidth="1"/>
    <col min="56" max="58" width="6.5546875" style="650" customWidth="1"/>
    <col min="59" max="61" width="6.5546875" style="659" customWidth="1"/>
    <col min="62" max="74" width="6.5546875" style="605" customWidth="1"/>
    <col min="75" max="75" width="9.5546875" style="605"/>
    <col min="76" max="16384" width="9.5546875" style="35"/>
  </cols>
  <sheetData>
    <row r="1" spans="1:75" ht="13.35" customHeight="1" x14ac:dyDescent="0.25">
      <c r="A1" s="987" t="s">
        <v>477</v>
      </c>
      <c r="B1" s="1063" t="s">
        <v>142</v>
      </c>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c r="AB1" s="1064"/>
      <c r="AC1" s="1064"/>
      <c r="AD1" s="1064"/>
      <c r="AE1" s="1064"/>
      <c r="AF1" s="1064"/>
      <c r="AG1" s="1064"/>
      <c r="AH1" s="1064"/>
      <c r="AI1" s="1064"/>
      <c r="AJ1" s="1064"/>
      <c r="AK1" s="1064"/>
      <c r="AL1" s="1064"/>
    </row>
    <row r="2" spans="1:75"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5"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1061"/>
      <c r="BM3" s="1061"/>
      <c r="BN3" s="1061"/>
      <c r="BO3" s="1061"/>
      <c r="BP3" s="1061"/>
      <c r="BQ3" s="1061"/>
      <c r="BR3" s="1061"/>
      <c r="BS3" s="1061"/>
      <c r="BT3" s="1061"/>
      <c r="BU3" s="1061"/>
      <c r="BV3" s="1062"/>
      <c r="BW3" s="654"/>
    </row>
    <row r="4" spans="1:75"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c r="BW4" s="654"/>
    </row>
    <row r="5" spans="1:75" ht="11.1" customHeight="1" x14ac:dyDescent="0.2">
      <c r="A5" s="36"/>
      <c r="B5" s="37" t="s">
        <v>465</v>
      </c>
      <c r="C5" s="604"/>
      <c r="D5" s="604"/>
      <c r="E5" s="604"/>
      <c r="F5" s="604"/>
      <c r="G5" s="604"/>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604"/>
      <c r="AR5" s="604"/>
      <c r="AS5" s="604"/>
      <c r="AT5" s="604"/>
      <c r="AU5" s="604"/>
      <c r="AV5" s="604"/>
      <c r="AW5" s="604"/>
      <c r="AX5" s="604"/>
      <c r="AY5" s="604"/>
      <c r="AZ5" s="904"/>
      <c r="BA5" s="904"/>
      <c r="BB5" s="904"/>
      <c r="BC5" s="951"/>
      <c r="BD5" s="957"/>
      <c r="BE5" s="969"/>
      <c r="BF5" s="969"/>
      <c r="BG5" s="859"/>
      <c r="BH5" s="859"/>
      <c r="BI5" s="859"/>
      <c r="BJ5" s="655"/>
      <c r="BK5" s="655"/>
      <c r="BL5" s="655"/>
      <c r="BM5" s="655"/>
      <c r="BN5" s="655"/>
      <c r="BO5" s="655"/>
      <c r="BP5" s="655"/>
      <c r="BQ5" s="655"/>
      <c r="BR5" s="655"/>
      <c r="BS5" s="655"/>
      <c r="BT5" s="655"/>
      <c r="BU5" s="655"/>
      <c r="BV5" s="655"/>
    </row>
    <row r="6" spans="1:75" s="276" customFormat="1" ht="11.1" customHeight="1" x14ac:dyDescent="0.2">
      <c r="A6" s="595" t="s">
        <v>459</v>
      </c>
      <c r="B6" s="596" t="s">
        <v>1165</v>
      </c>
      <c r="C6" s="313">
        <v>103.26168525999999</v>
      </c>
      <c r="D6" s="313">
        <v>104.24932432</v>
      </c>
      <c r="E6" s="313">
        <v>105.96008942</v>
      </c>
      <c r="F6" s="313">
        <v>107.00272007</v>
      </c>
      <c r="G6" s="313">
        <v>107.07677547999999</v>
      </c>
      <c r="H6" s="313">
        <v>107.39651050000001</v>
      </c>
      <c r="I6" s="313">
        <v>108.25309794</v>
      </c>
      <c r="J6" s="313">
        <v>108.95546247999999</v>
      </c>
      <c r="K6" s="313">
        <v>110.6446885</v>
      </c>
      <c r="L6" s="313">
        <v>110.44807187000001</v>
      </c>
      <c r="M6" s="313">
        <v>110.58662533</v>
      </c>
      <c r="N6" s="313">
        <v>108.99836781</v>
      </c>
      <c r="O6" s="313">
        <v>111.22788574</v>
      </c>
      <c r="P6" s="313">
        <v>110.78912031999999</v>
      </c>
      <c r="Q6" s="313">
        <v>112.37745535000001</v>
      </c>
      <c r="R6" s="313">
        <v>111.44593063000001</v>
      </c>
      <c r="S6" s="313">
        <v>112.37438161</v>
      </c>
      <c r="T6" s="313">
        <v>111.06670432999999</v>
      </c>
      <c r="U6" s="313">
        <v>111.91386874</v>
      </c>
      <c r="V6" s="313">
        <v>112.59457306</v>
      </c>
      <c r="W6" s="313">
        <v>112.82253647</v>
      </c>
      <c r="X6" s="313">
        <v>112.93938016</v>
      </c>
      <c r="Y6" s="313">
        <v>114.66372697</v>
      </c>
      <c r="Z6" s="313">
        <v>114.81995248</v>
      </c>
      <c r="AA6" s="313">
        <v>111.63498006</v>
      </c>
      <c r="AB6" s="313">
        <v>114.71103869</v>
      </c>
      <c r="AC6" s="313">
        <v>112.23288119</v>
      </c>
      <c r="AD6" s="313">
        <v>111.1833436</v>
      </c>
      <c r="AE6" s="313">
        <v>111.35469415999999</v>
      </c>
      <c r="AF6" s="313">
        <v>112.6927939</v>
      </c>
      <c r="AG6" s="313">
        <v>114.12364268</v>
      </c>
      <c r="AH6" s="313">
        <v>113.06155932</v>
      </c>
      <c r="AI6" s="313">
        <v>112.26925233</v>
      </c>
      <c r="AJ6" s="313">
        <v>113.83357481</v>
      </c>
      <c r="AK6" s="313">
        <v>113.85201377</v>
      </c>
      <c r="AL6" s="313">
        <v>115.93128713</v>
      </c>
      <c r="AM6" s="313">
        <v>113.93577255</v>
      </c>
      <c r="AN6" s="313">
        <v>114.86662918</v>
      </c>
      <c r="AO6" s="313">
        <v>117.91068571</v>
      </c>
      <c r="AP6" s="313">
        <v>117.53662453</v>
      </c>
      <c r="AQ6" s="313">
        <v>117.34105197</v>
      </c>
      <c r="AR6" s="313">
        <v>118.23363557</v>
      </c>
      <c r="AS6" s="313">
        <v>119.04119252</v>
      </c>
      <c r="AT6" s="313">
        <v>119.76116239</v>
      </c>
      <c r="AU6" s="313">
        <v>119.59842682999999</v>
      </c>
      <c r="AV6" s="313">
        <v>118.55099752</v>
      </c>
      <c r="AW6" s="313">
        <v>121.6068003</v>
      </c>
      <c r="AX6" s="313">
        <v>122.60686532</v>
      </c>
      <c r="AY6" s="313">
        <v>119.14394197</v>
      </c>
      <c r="AZ6" s="895">
        <v>121.66144943</v>
      </c>
      <c r="BA6" s="895">
        <v>122.06041455</v>
      </c>
      <c r="BB6" s="895">
        <v>122.4223846</v>
      </c>
      <c r="BC6" s="895">
        <v>121.98279803</v>
      </c>
      <c r="BD6" s="895">
        <v>123.64287167000001</v>
      </c>
      <c r="BE6" s="895">
        <v>123.3325</v>
      </c>
      <c r="BF6" s="895">
        <v>123.68989999999999</v>
      </c>
      <c r="BG6" s="437">
        <v>123.9055</v>
      </c>
      <c r="BH6" s="437">
        <v>124.1795</v>
      </c>
      <c r="BI6" s="437">
        <v>124.5942</v>
      </c>
      <c r="BJ6" s="437">
        <v>124.97709999999999</v>
      </c>
      <c r="BK6" s="437">
        <v>124.1833</v>
      </c>
      <c r="BL6" s="437">
        <v>125.1254</v>
      </c>
      <c r="BM6" s="437">
        <v>126.2166</v>
      </c>
      <c r="BN6" s="437">
        <v>126.6439</v>
      </c>
      <c r="BO6" s="437">
        <v>127.0904</v>
      </c>
      <c r="BP6" s="437">
        <v>127.5087</v>
      </c>
      <c r="BQ6" s="437">
        <v>127.9166</v>
      </c>
      <c r="BR6" s="437">
        <v>128.3527</v>
      </c>
      <c r="BS6" s="437">
        <v>128.73830000000001</v>
      </c>
      <c r="BT6" s="437">
        <v>129.28030000000001</v>
      </c>
      <c r="BU6" s="437">
        <v>129.874</v>
      </c>
      <c r="BV6" s="437">
        <v>130.28970000000001</v>
      </c>
    </row>
    <row r="7" spans="1:75" ht="11.1" customHeight="1" x14ac:dyDescent="0.2">
      <c r="A7" s="267" t="s">
        <v>460</v>
      </c>
      <c r="B7" s="597" t="s">
        <v>1071</v>
      </c>
      <c r="C7" s="574">
        <v>1.0601481612999999</v>
      </c>
      <c r="D7" s="574">
        <v>1.0719266429000001</v>
      </c>
      <c r="E7" s="574">
        <v>1.0475045806000001</v>
      </c>
      <c r="F7" s="574">
        <v>1.0303260667</v>
      </c>
      <c r="G7" s="574">
        <v>1.0218357741999999</v>
      </c>
      <c r="H7" s="574">
        <v>0.95484060000000004</v>
      </c>
      <c r="I7" s="574">
        <v>0.95666899999999999</v>
      </c>
      <c r="J7" s="574">
        <v>0.94769151613000002</v>
      </c>
      <c r="K7" s="574">
        <v>0.9762786</v>
      </c>
      <c r="L7" s="574">
        <v>1.0039588387</v>
      </c>
      <c r="M7" s="574">
        <v>1.0311479667000001</v>
      </c>
      <c r="N7" s="574">
        <v>1.1671280968</v>
      </c>
      <c r="O7" s="574">
        <v>1.0780832902999999</v>
      </c>
      <c r="P7" s="574">
        <v>1.0836395714</v>
      </c>
      <c r="Q7" s="574">
        <v>1.0549505483999999</v>
      </c>
      <c r="R7" s="574">
        <v>1.0446137</v>
      </c>
      <c r="S7" s="574">
        <v>1.0093054194</v>
      </c>
      <c r="T7" s="574">
        <v>0.96637013332999999</v>
      </c>
      <c r="U7" s="574">
        <v>0.91863887096999997</v>
      </c>
      <c r="V7" s="574">
        <v>0.86308835484000002</v>
      </c>
      <c r="W7" s="574">
        <v>0.95946416667000001</v>
      </c>
      <c r="X7" s="574">
        <v>1.0172482258</v>
      </c>
      <c r="Y7" s="574">
        <v>1.0245054667</v>
      </c>
      <c r="Z7" s="574">
        <v>1.0760574194000001</v>
      </c>
      <c r="AA7" s="574">
        <v>1.099317871</v>
      </c>
      <c r="AB7" s="574">
        <v>1.0853023448000001</v>
      </c>
      <c r="AC7" s="574">
        <v>1.0846094839</v>
      </c>
      <c r="AD7" s="574">
        <v>1.0389895667</v>
      </c>
      <c r="AE7" s="574">
        <v>1.0310689677</v>
      </c>
      <c r="AF7" s="574">
        <v>0.96511590000000003</v>
      </c>
      <c r="AG7" s="574">
        <v>0.94305774194000003</v>
      </c>
      <c r="AH7" s="574">
        <v>0.91478803226000005</v>
      </c>
      <c r="AI7" s="574">
        <v>0.95308926667000005</v>
      </c>
      <c r="AJ7" s="574">
        <v>0.99262577418999998</v>
      </c>
      <c r="AK7" s="574">
        <v>1.0503764</v>
      </c>
      <c r="AL7" s="574">
        <v>1.0369394838999999</v>
      </c>
      <c r="AM7" s="574">
        <v>1.0506788386999999</v>
      </c>
      <c r="AN7" s="574">
        <v>1.061426</v>
      </c>
      <c r="AO7" s="574">
        <v>1.0615064193999999</v>
      </c>
      <c r="AP7" s="574">
        <v>1.0165668667000001</v>
      </c>
      <c r="AQ7" s="574">
        <v>1.0217936129</v>
      </c>
      <c r="AR7" s="574">
        <v>0.98335019999999995</v>
      </c>
      <c r="AS7" s="574">
        <v>0.84713793548000005</v>
      </c>
      <c r="AT7" s="574">
        <v>0.92235487097000002</v>
      </c>
      <c r="AU7" s="574">
        <v>0.9874887</v>
      </c>
      <c r="AV7" s="574">
        <v>1.0165535483999999</v>
      </c>
      <c r="AW7" s="574">
        <v>1.0653035</v>
      </c>
      <c r="AX7" s="574">
        <v>1.101092</v>
      </c>
      <c r="AY7" s="574">
        <v>1.1042177741999999</v>
      </c>
      <c r="AZ7" s="873">
        <v>1.0945210714</v>
      </c>
      <c r="BA7" s="873">
        <v>1.0892039677000001</v>
      </c>
      <c r="BB7" s="873">
        <v>1.0610656332999999</v>
      </c>
      <c r="BC7" s="873">
        <v>1.0085168065000001</v>
      </c>
      <c r="BD7" s="873">
        <v>0.99747269999999999</v>
      </c>
      <c r="BE7" s="873">
        <v>0.94299999999999995</v>
      </c>
      <c r="BF7" s="873">
        <v>0.94399999999999995</v>
      </c>
      <c r="BG7" s="354">
        <v>1.0029999999999999</v>
      </c>
      <c r="BH7" s="354">
        <v>1.056</v>
      </c>
      <c r="BI7" s="354">
        <v>1.1020000000000001</v>
      </c>
      <c r="BJ7" s="354">
        <v>1.123</v>
      </c>
      <c r="BK7" s="354">
        <v>1.1299999999999999</v>
      </c>
      <c r="BL7" s="354">
        <v>1.129</v>
      </c>
      <c r="BM7" s="354">
        <v>1.125</v>
      </c>
      <c r="BN7" s="354">
        <v>1.087</v>
      </c>
      <c r="BO7" s="354">
        <v>1.0629999999999999</v>
      </c>
      <c r="BP7" s="354">
        <v>1.022</v>
      </c>
      <c r="BQ7" s="354">
        <v>0.96099999999999997</v>
      </c>
      <c r="BR7" s="354">
        <v>0.96299999999999997</v>
      </c>
      <c r="BS7" s="354">
        <v>1.0189999999999999</v>
      </c>
      <c r="BT7" s="354">
        <v>1.0660000000000001</v>
      </c>
      <c r="BU7" s="354">
        <v>1.111</v>
      </c>
      <c r="BV7" s="354">
        <v>1.054</v>
      </c>
    </row>
    <row r="8" spans="1:75" ht="11.1" customHeight="1" x14ac:dyDescent="0.2">
      <c r="A8" s="267" t="s">
        <v>463</v>
      </c>
      <c r="B8" s="597" t="s">
        <v>1546</v>
      </c>
      <c r="C8" s="574">
        <v>2.0714077096999999</v>
      </c>
      <c r="D8" s="574">
        <v>2.0230763570999999</v>
      </c>
      <c r="E8" s="574">
        <v>2.0753624516000002</v>
      </c>
      <c r="F8" s="574">
        <v>2.1813114332999999</v>
      </c>
      <c r="G8" s="574">
        <v>1.9980558387</v>
      </c>
      <c r="H8" s="574">
        <v>2.1380554332999999</v>
      </c>
      <c r="I8" s="574">
        <v>2.1372456129000001</v>
      </c>
      <c r="J8" s="574">
        <v>2.1955115160999998</v>
      </c>
      <c r="K8" s="574">
        <v>2.1532492333</v>
      </c>
      <c r="L8" s="574">
        <v>2.1348787097000002</v>
      </c>
      <c r="M8" s="574">
        <v>2.1438606</v>
      </c>
      <c r="N8" s="574">
        <v>2.0758295483999998</v>
      </c>
      <c r="O8" s="574">
        <v>2.2428024515999998</v>
      </c>
      <c r="P8" s="574">
        <v>2.1755183213999998</v>
      </c>
      <c r="Q8" s="574">
        <v>2.1200246129</v>
      </c>
      <c r="R8" s="574">
        <v>1.9999872999999999</v>
      </c>
      <c r="S8" s="574">
        <v>1.8625561289999999</v>
      </c>
      <c r="T8" s="574">
        <v>1.9296644000000001</v>
      </c>
      <c r="U8" s="574">
        <v>1.9707722258</v>
      </c>
      <c r="V8" s="574">
        <v>1.982750129</v>
      </c>
      <c r="W8" s="574">
        <v>2.0729399666999999</v>
      </c>
      <c r="X8" s="574">
        <v>1.9540134194000001</v>
      </c>
      <c r="Y8" s="574">
        <v>1.9393427333</v>
      </c>
      <c r="Z8" s="574">
        <v>1.9681823547999999</v>
      </c>
      <c r="AA8" s="574">
        <v>1.9231879676999999</v>
      </c>
      <c r="AB8" s="574">
        <v>1.9031214483000001</v>
      </c>
      <c r="AC8" s="574">
        <v>1.7665310645000001</v>
      </c>
      <c r="AD8" s="574">
        <v>1.9017733000000001</v>
      </c>
      <c r="AE8" s="574">
        <v>1.7415869677</v>
      </c>
      <c r="AF8" s="574">
        <v>1.8474520333</v>
      </c>
      <c r="AG8" s="574">
        <v>1.9002489355000001</v>
      </c>
      <c r="AH8" s="574">
        <v>1.9158307097</v>
      </c>
      <c r="AI8" s="574">
        <v>1.5927667999999999</v>
      </c>
      <c r="AJ8" s="574">
        <v>1.8934479355</v>
      </c>
      <c r="AK8" s="574">
        <v>1.6781631333</v>
      </c>
      <c r="AL8" s="574">
        <v>1.9038976129</v>
      </c>
      <c r="AM8" s="574">
        <v>1.7998059677</v>
      </c>
      <c r="AN8" s="574">
        <v>1.7876849286000001</v>
      </c>
      <c r="AO8" s="574">
        <v>1.8636365805999999</v>
      </c>
      <c r="AP8" s="574">
        <v>1.8509331</v>
      </c>
      <c r="AQ8" s="574">
        <v>1.7043771935000001</v>
      </c>
      <c r="AR8" s="574">
        <v>1.9583831</v>
      </c>
      <c r="AS8" s="574">
        <v>1.9994574839000001</v>
      </c>
      <c r="AT8" s="574">
        <v>2.0394414194000001</v>
      </c>
      <c r="AU8" s="574">
        <v>2.0126797666999998</v>
      </c>
      <c r="AV8" s="574">
        <v>2.0682900000000002</v>
      </c>
      <c r="AW8" s="574">
        <v>2.0441134666999998</v>
      </c>
      <c r="AX8" s="574">
        <v>2.0796573548000001</v>
      </c>
      <c r="AY8" s="574">
        <v>2.1229253226</v>
      </c>
      <c r="AZ8" s="873">
        <v>1.9914201786000001</v>
      </c>
      <c r="BA8" s="873">
        <v>2.0345149031999998</v>
      </c>
      <c r="BB8" s="873">
        <v>2.1435202667</v>
      </c>
      <c r="BC8" s="873">
        <v>1.8478566129</v>
      </c>
      <c r="BD8" s="873">
        <v>1.9857457999999999</v>
      </c>
      <c r="BE8" s="873">
        <v>2.029053362</v>
      </c>
      <c r="BF8" s="873">
        <v>2.047220737</v>
      </c>
      <c r="BG8" s="354">
        <v>1.909269313</v>
      </c>
      <c r="BH8" s="354">
        <v>1.93461259</v>
      </c>
      <c r="BI8" s="354">
        <v>2.0091428809999998</v>
      </c>
      <c r="BJ8" s="354">
        <v>2.0069648020000002</v>
      </c>
      <c r="BK8" s="354">
        <v>1.986418582</v>
      </c>
      <c r="BL8" s="354">
        <v>1.967495451</v>
      </c>
      <c r="BM8" s="354">
        <v>1.9491231959999999</v>
      </c>
      <c r="BN8" s="354">
        <v>1.930104507</v>
      </c>
      <c r="BO8" s="354">
        <v>1.9118705810000001</v>
      </c>
      <c r="BP8" s="354">
        <v>1.8826820479999999</v>
      </c>
      <c r="BQ8" s="354">
        <v>1.860798035</v>
      </c>
      <c r="BR8" s="354">
        <v>1.805418258</v>
      </c>
      <c r="BS8" s="354">
        <v>1.65436523</v>
      </c>
      <c r="BT8" s="354">
        <v>1.6796128349999999</v>
      </c>
      <c r="BU8" s="354">
        <v>1.7646518579999999</v>
      </c>
      <c r="BV8" s="354">
        <v>1.781839282</v>
      </c>
    </row>
    <row r="9" spans="1:75" ht="11.1" customHeight="1" x14ac:dyDescent="0.2">
      <c r="A9" s="267" t="s">
        <v>464</v>
      </c>
      <c r="B9" s="597" t="s">
        <v>1542</v>
      </c>
      <c r="C9" s="574">
        <v>100.13012938999999</v>
      </c>
      <c r="D9" s="574">
        <v>101.15432131999999</v>
      </c>
      <c r="E9" s="574">
        <v>102.83722238999999</v>
      </c>
      <c r="F9" s="574">
        <v>103.79108257</v>
      </c>
      <c r="G9" s="574">
        <v>104.05688386999999</v>
      </c>
      <c r="H9" s="574">
        <v>104.30361447</v>
      </c>
      <c r="I9" s="574">
        <v>105.15918332</v>
      </c>
      <c r="J9" s="574">
        <v>105.81225945</v>
      </c>
      <c r="K9" s="574">
        <v>107.51516067</v>
      </c>
      <c r="L9" s="574">
        <v>107.30923432</v>
      </c>
      <c r="M9" s="574">
        <v>107.41161676999999</v>
      </c>
      <c r="N9" s="574">
        <v>105.75541016</v>
      </c>
      <c r="O9" s="574">
        <v>107.907</v>
      </c>
      <c r="P9" s="574">
        <v>107.52996243</v>
      </c>
      <c r="Q9" s="574">
        <v>109.20248019</v>
      </c>
      <c r="R9" s="574">
        <v>108.40132963000001</v>
      </c>
      <c r="S9" s="574">
        <v>109.50252005999999</v>
      </c>
      <c r="T9" s="574">
        <v>108.1706698</v>
      </c>
      <c r="U9" s="574">
        <v>109.02445765</v>
      </c>
      <c r="V9" s="574">
        <v>109.74873458</v>
      </c>
      <c r="W9" s="574">
        <v>109.79013233000001</v>
      </c>
      <c r="X9" s="574">
        <v>109.96811852</v>
      </c>
      <c r="Y9" s="574">
        <v>111.69987877</v>
      </c>
      <c r="Z9" s="574">
        <v>111.77571270999999</v>
      </c>
      <c r="AA9" s="574">
        <v>108.61247423</v>
      </c>
      <c r="AB9" s="574">
        <v>111.7226149</v>
      </c>
      <c r="AC9" s="574">
        <v>109.38174065</v>
      </c>
      <c r="AD9" s="574">
        <v>108.24258073</v>
      </c>
      <c r="AE9" s="574">
        <v>108.58203822999999</v>
      </c>
      <c r="AF9" s="574">
        <v>109.88022597</v>
      </c>
      <c r="AG9" s="574">
        <v>111.28033600000001</v>
      </c>
      <c r="AH9" s="574">
        <v>110.23094058</v>
      </c>
      <c r="AI9" s="574">
        <v>109.72339626999999</v>
      </c>
      <c r="AJ9" s="574">
        <v>110.9475011</v>
      </c>
      <c r="AK9" s="574">
        <v>111.12347423</v>
      </c>
      <c r="AL9" s="574">
        <v>112.99045003000001</v>
      </c>
      <c r="AM9" s="574">
        <v>111.08528774</v>
      </c>
      <c r="AN9" s="574">
        <v>112.01751824999999</v>
      </c>
      <c r="AO9" s="574">
        <v>114.98554271</v>
      </c>
      <c r="AP9" s="574">
        <v>114.66912456999999</v>
      </c>
      <c r="AQ9" s="574">
        <v>114.61488116</v>
      </c>
      <c r="AR9" s="574">
        <v>115.29190226999999</v>
      </c>
      <c r="AS9" s="574">
        <v>116.1945971</v>
      </c>
      <c r="AT9" s="574">
        <v>116.7993661</v>
      </c>
      <c r="AU9" s="574">
        <v>116.59825837</v>
      </c>
      <c r="AV9" s="574">
        <v>115.46615396999999</v>
      </c>
      <c r="AW9" s="574">
        <v>118.49738333000001</v>
      </c>
      <c r="AX9" s="574">
        <v>119.42611597</v>
      </c>
      <c r="AY9" s="574">
        <v>115.91679886999999</v>
      </c>
      <c r="AZ9" s="873">
        <v>118.57550818</v>
      </c>
      <c r="BA9" s="873">
        <v>118.93669568</v>
      </c>
      <c r="BB9" s="873">
        <v>119.2177987</v>
      </c>
      <c r="BC9" s="873">
        <v>119.12642461</v>
      </c>
      <c r="BD9" s="873">
        <v>120.65965317</v>
      </c>
      <c r="BE9" s="873">
        <v>120.36048546000001</v>
      </c>
      <c r="BF9" s="873">
        <v>120.69869654</v>
      </c>
      <c r="BG9" s="354">
        <v>120.9932</v>
      </c>
      <c r="BH9" s="354">
        <v>121.1888</v>
      </c>
      <c r="BI9" s="354">
        <v>121.48309999999999</v>
      </c>
      <c r="BJ9" s="354">
        <v>121.8472</v>
      </c>
      <c r="BK9" s="354">
        <v>121.0669</v>
      </c>
      <c r="BL9" s="354">
        <v>122.02889999999999</v>
      </c>
      <c r="BM9" s="354">
        <v>123.1425</v>
      </c>
      <c r="BN9" s="354">
        <v>123.6268</v>
      </c>
      <c r="BO9" s="354">
        <v>124.1155</v>
      </c>
      <c r="BP9" s="354">
        <v>124.604</v>
      </c>
      <c r="BQ9" s="354">
        <v>125.09480000000001</v>
      </c>
      <c r="BR9" s="354">
        <v>125.5843</v>
      </c>
      <c r="BS9" s="354">
        <v>126.06489999999999</v>
      </c>
      <c r="BT9" s="354">
        <v>126.5347</v>
      </c>
      <c r="BU9" s="354">
        <v>126.9984</v>
      </c>
      <c r="BV9" s="354">
        <v>127.4539</v>
      </c>
    </row>
    <row r="10" spans="1:75" ht="11.1" customHeight="1" x14ac:dyDescent="0.2">
      <c r="A10" s="267" t="s">
        <v>1166</v>
      </c>
      <c r="B10" s="546" t="s">
        <v>1073</v>
      </c>
      <c r="C10" s="574">
        <v>34.730093351999997</v>
      </c>
      <c r="D10" s="574">
        <v>34.110921939000001</v>
      </c>
      <c r="E10" s="574">
        <v>34.181500819</v>
      </c>
      <c r="F10" s="574">
        <v>34.232682685</v>
      </c>
      <c r="G10" s="574">
        <v>34.544664222000002</v>
      </c>
      <c r="H10" s="574">
        <v>34.518264201000001</v>
      </c>
      <c r="I10" s="574">
        <v>35.014637092000001</v>
      </c>
      <c r="J10" s="574">
        <v>34.817469201999998</v>
      </c>
      <c r="K10" s="574">
        <v>34.899155436999997</v>
      </c>
      <c r="L10" s="574">
        <v>34.789414518999997</v>
      </c>
      <c r="M10" s="574">
        <v>34.933806257000001</v>
      </c>
      <c r="N10" s="574">
        <v>34.395364137000001</v>
      </c>
      <c r="O10" s="574">
        <v>35.546893722</v>
      </c>
      <c r="P10" s="574">
        <v>35.138752029000003</v>
      </c>
      <c r="Q10" s="574">
        <v>35.355058780999997</v>
      </c>
      <c r="R10" s="574">
        <v>34.860631754000003</v>
      </c>
      <c r="S10" s="574">
        <v>35.165064706999999</v>
      </c>
      <c r="T10" s="574">
        <v>35.414139753000001</v>
      </c>
      <c r="U10" s="574">
        <v>35.516124124000001</v>
      </c>
      <c r="V10" s="574">
        <v>35.496746360000003</v>
      </c>
      <c r="W10" s="574">
        <v>35.127576955999999</v>
      </c>
      <c r="X10" s="574">
        <v>35.345236284000002</v>
      </c>
      <c r="Y10" s="574">
        <v>36.499496389999997</v>
      </c>
      <c r="Z10" s="574">
        <v>36.609922134999998</v>
      </c>
      <c r="AA10" s="574">
        <v>36.54414105</v>
      </c>
      <c r="AB10" s="574">
        <v>36.787599219999997</v>
      </c>
      <c r="AC10" s="574">
        <v>34.521029910000003</v>
      </c>
      <c r="AD10" s="574">
        <v>34.658971510000001</v>
      </c>
      <c r="AE10" s="574">
        <v>34.642710979999997</v>
      </c>
      <c r="AF10" s="574">
        <v>35.538301590000003</v>
      </c>
      <c r="AG10" s="574">
        <v>36.205955439999997</v>
      </c>
      <c r="AH10" s="574">
        <v>35.140815719999999</v>
      </c>
      <c r="AI10" s="574">
        <v>35.044189670000002</v>
      </c>
      <c r="AJ10" s="574">
        <v>35.261723600000003</v>
      </c>
      <c r="AK10" s="574">
        <v>35.44131359</v>
      </c>
      <c r="AL10" s="574">
        <v>36.82855086</v>
      </c>
      <c r="AM10" s="574">
        <v>36.067157350000002</v>
      </c>
      <c r="AN10" s="574">
        <v>36.419329159999997</v>
      </c>
      <c r="AO10" s="574">
        <v>36.405240329999998</v>
      </c>
      <c r="AP10" s="574">
        <v>36.337006549999998</v>
      </c>
      <c r="AQ10" s="574">
        <v>36.515731270000003</v>
      </c>
      <c r="AR10" s="574">
        <v>37.221850070000002</v>
      </c>
      <c r="AS10" s="574">
        <v>36.763562899999997</v>
      </c>
      <c r="AT10" s="574">
        <v>36.814256180000001</v>
      </c>
      <c r="AU10" s="574">
        <v>36.597990850000002</v>
      </c>
      <c r="AV10" s="574">
        <v>35.953239320000002</v>
      </c>
      <c r="AW10" s="574">
        <v>37.233902870000001</v>
      </c>
      <c r="AX10" s="574">
        <v>37.495203140000001</v>
      </c>
      <c r="AY10" s="574">
        <v>36.710333050000003</v>
      </c>
      <c r="AZ10" s="873">
        <v>36.923353740000003</v>
      </c>
      <c r="BA10" s="873">
        <v>37.055449549999999</v>
      </c>
      <c r="BB10" s="873">
        <v>36.876743740000002</v>
      </c>
      <c r="BC10" s="873">
        <v>37.36263537</v>
      </c>
      <c r="BD10" s="873">
        <v>37.4157954</v>
      </c>
      <c r="BE10" s="873">
        <v>37.255010286999998</v>
      </c>
      <c r="BF10" s="873">
        <v>37.333955439999997</v>
      </c>
      <c r="BG10" s="354">
        <v>37.412510480000002</v>
      </c>
      <c r="BH10" s="354">
        <v>37.460027920000002</v>
      </c>
      <c r="BI10" s="354">
        <v>37.471791019999998</v>
      </c>
      <c r="BJ10" s="354">
        <v>37.459041480000003</v>
      </c>
      <c r="BK10" s="354">
        <v>37.030047019999998</v>
      </c>
      <c r="BL10" s="354">
        <v>37.241910799999999</v>
      </c>
      <c r="BM10" s="354">
        <v>37.469022590000002</v>
      </c>
      <c r="BN10" s="354">
        <v>37.487709789999997</v>
      </c>
      <c r="BO10" s="354">
        <v>37.513003259999998</v>
      </c>
      <c r="BP10" s="354">
        <v>37.541118040000001</v>
      </c>
      <c r="BQ10" s="354">
        <v>37.571974490000002</v>
      </c>
      <c r="BR10" s="354">
        <v>37.605364270000003</v>
      </c>
      <c r="BS10" s="354">
        <v>37.63210694</v>
      </c>
      <c r="BT10" s="354">
        <v>37.651955200000003</v>
      </c>
      <c r="BU10" s="354">
        <v>37.684404860000001</v>
      </c>
      <c r="BV10" s="354">
        <v>37.728857599999998</v>
      </c>
    </row>
    <row r="11" spans="1:75" ht="11.1" customHeight="1" x14ac:dyDescent="0.2">
      <c r="A11" s="267" t="s">
        <v>1167</v>
      </c>
      <c r="B11" s="546" t="s">
        <v>1075</v>
      </c>
      <c r="C11" s="574">
        <v>2.6573199527</v>
      </c>
      <c r="D11" s="574">
        <v>2.7412822076999999</v>
      </c>
      <c r="E11" s="574">
        <v>2.8788176786999999</v>
      </c>
      <c r="F11" s="574">
        <v>2.3220594418</v>
      </c>
      <c r="G11" s="574">
        <v>2.6535335056</v>
      </c>
      <c r="H11" s="574">
        <v>2.9164566460999999</v>
      </c>
      <c r="I11" s="574">
        <v>2.9506850670000002</v>
      </c>
      <c r="J11" s="574">
        <v>2.9383762040999999</v>
      </c>
      <c r="K11" s="574">
        <v>3.0644810377999998</v>
      </c>
      <c r="L11" s="574">
        <v>3.0443350983999999</v>
      </c>
      <c r="M11" s="574">
        <v>2.8985768636000002</v>
      </c>
      <c r="N11" s="574">
        <v>2.5126824422</v>
      </c>
      <c r="O11" s="574">
        <v>2.7172443985000001</v>
      </c>
      <c r="P11" s="574">
        <v>2.9089720033000002</v>
      </c>
      <c r="Q11" s="574">
        <v>2.9371934696999999</v>
      </c>
      <c r="R11" s="574">
        <v>3.0021263051</v>
      </c>
      <c r="S11" s="574">
        <v>3.0354054969000002</v>
      </c>
      <c r="T11" s="574">
        <v>3.1143819264000001</v>
      </c>
      <c r="U11" s="574">
        <v>3.2033663344000001</v>
      </c>
      <c r="V11" s="574">
        <v>3.2202355014999999</v>
      </c>
      <c r="W11" s="574">
        <v>3.3169503871999999</v>
      </c>
      <c r="X11" s="574">
        <v>3.2751846991</v>
      </c>
      <c r="Y11" s="574">
        <v>3.3273710694999998</v>
      </c>
      <c r="Z11" s="574">
        <v>3.4031031611999998</v>
      </c>
      <c r="AA11" s="574">
        <v>2.9291762229999998</v>
      </c>
      <c r="AB11" s="574">
        <v>3.2894371389999999</v>
      </c>
      <c r="AC11" s="574">
        <v>3.2292578889999999</v>
      </c>
      <c r="AD11" s="574">
        <v>3.316848357</v>
      </c>
      <c r="AE11" s="574">
        <v>3.3439997799999999</v>
      </c>
      <c r="AF11" s="574">
        <v>3.3251972520000002</v>
      </c>
      <c r="AG11" s="574">
        <v>3.3022353610000001</v>
      </c>
      <c r="AH11" s="574">
        <v>3.3885442139999999</v>
      </c>
      <c r="AI11" s="574">
        <v>3.4336088739999999</v>
      </c>
      <c r="AJ11" s="574">
        <v>3.2732534200000001</v>
      </c>
      <c r="AK11" s="574">
        <v>3.3216796390000001</v>
      </c>
      <c r="AL11" s="574">
        <v>3.2318504890000002</v>
      </c>
      <c r="AM11" s="574">
        <v>3.1814081249999999</v>
      </c>
      <c r="AN11" s="574">
        <v>3.1212956790000002</v>
      </c>
      <c r="AO11" s="574">
        <v>3.2830354700000002</v>
      </c>
      <c r="AP11" s="574">
        <v>3.321283218</v>
      </c>
      <c r="AQ11" s="574">
        <v>3.2372214380000002</v>
      </c>
      <c r="AR11" s="574">
        <v>3.326435826</v>
      </c>
      <c r="AS11" s="574">
        <v>3.4113608759999998</v>
      </c>
      <c r="AT11" s="574">
        <v>3.400491513</v>
      </c>
      <c r="AU11" s="574">
        <v>3.4284155780000001</v>
      </c>
      <c r="AV11" s="574">
        <v>3.4069470009999998</v>
      </c>
      <c r="AW11" s="574">
        <v>3.3789815490000001</v>
      </c>
      <c r="AX11" s="574">
        <v>3.181754363</v>
      </c>
      <c r="AY11" s="574">
        <v>3.1740399209999999</v>
      </c>
      <c r="AZ11" s="873">
        <v>3.2549649</v>
      </c>
      <c r="BA11" s="873">
        <v>3.3523982050000001</v>
      </c>
      <c r="BB11" s="873">
        <v>3.3736600619999999</v>
      </c>
      <c r="BC11" s="873">
        <v>3.378066171</v>
      </c>
      <c r="BD11" s="873">
        <v>3.435561828</v>
      </c>
      <c r="BE11" s="873">
        <v>3.3932868062999999</v>
      </c>
      <c r="BF11" s="873">
        <v>3.3766434200000002</v>
      </c>
      <c r="BG11" s="354">
        <v>3.356869214</v>
      </c>
      <c r="BH11" s="354">
        <v>3.3350643999999998</v>
      </c>
      <c r="BI11" s="354">
        <v>3.353212466</v>
      </c>
      <c r="BJ11" s="354">
        <v>3.3432002110000001</v>
      </c>
      <c r="BK11" s="354">
        <v>3.2390623359999999</v>
      </c>
      <c r="BL11" s="354">
        <v>3.3383967060000002</v>
      </c>
      <c r="BM11" s="354">
        <v>3.3733444179999998</v>
      </c>
      <c r="BN11" s="354">
        <v>3.3772329590000001</v>
      </c>
      <c r="BO11" s="354">
        <v>3.3813595379999999</v>
      </c>
      <c r="BP11" s="354">
        <v>3.386120145</v>
      </c>
      <c r="BQ11" s="354">
        <v>3.3923087270000001</v>
      </c>
      <c r="BR11" s="354">
        <v>3.399731821</v>
      </c>
      <c r="BS11" s="354">
        <v>3.4062521389999998</v>
      </c>
      <c r="BT11" s="354">
        <v>3.4111222539999999</v>
      </c>
      <c r="BU11" s="354">
        <v>3.416243669</v>
      </c>
      <c r="BV11" s="354">
        <v>3.4209077990000001</v>
      </c>
    </row>
    <row r="12" spans="1:75" ht="11.1" customHeight="1" x14ac:dyDescent="0.2">
      <c r="A12" s="267" t="s">
        <v>1168</v>
      </c>
      <c r="B12" s="546" t="s">
        <v>1077</v>
      </c>
      <c r="C12" s="574">
        <v>5.2535367145</v>
      </c>
      <c r="D12" s="574">
        <v>5.6633159694000001</v>
      </c>
      <c r="E12" s="574">
        <v>5.7450117886000003</v>
      </c>
      <c r="F12" s="574">
        <v>5.9259985829000001</v>
      </c>
      <c r="G12" s="574">
        <v>5.9442846133999998</v>
      </c>
      <c r="H12" s="574">
        <v>6.0838476678999998</v>
      </c>
      <c r="I12" s="574">
        <v>5.8898075446</v>
      </c>
      <c r="J12" s="574">
        <v>6.0361742001999996</v>
      </c>
      <c r="K12" s="574">
        <v>6.1255067819000004</v>
      </c>
      <c r="L12" s="574">
        <v>5.9865805589000001</v>
      </c>
      <c r="M12" s="574">
        <v>6.1417138360000001</v>
      </c>
      <c r="N12" s="574">
        <v>6.3920795104000003</v>
      </c>
      <c r="O12" s="574">
        <v>6.2989276798000002</v>
      </c>
      <c r="P12" s="574">
        <v>6.5355195148999998</v>
      </c>
      <c r="Q12" s="574">
        <v>6.6621305060999996</v>
      </c>
      <c r="R12" s="574">
        <v>6.4890242967000002</v>
      </c>
      <c r="S12" s="574">
        <v>6.6682269184000003</v>
      </c>
      <c r="T12" s="574">
        <v>6.6882374689999997</v>
      </c>
      <c r="U12" s="574">
        <v>6.6753504639000001</v>
      </c>
      <c r="V12" s="574">
        <v>6.6489074870999998</v>
      </c>
      <c r="W12" s="574">
        <v>6.7842018707999996</v>
      </c>
      <c r="X12" s="574">
        <v>6.7740204713000001</v>
      </c>
      <c r="Y12" s="574">
        <v>6.7982749122000001</v>
      </c>
      <c r="Z12" s="574">
        <v>6.8107244994</v>
      </c>
      <c r="AA12" s="574">
        <v>6.8081422639999998</v>
      </c>
      <c r="AB12" s="574">
        <v>7.0857240849999998</v>
      </c>
      <c r="AC12" s="574">
        <v>6.9918108520000004</v>
      </c>
      <c r="AD12" s="574">
        <v>6.7745934879999998</v>
      </c>
      <c r="AE12" s="574">
        <v>7.26385623</v>
      </c>
      <c r="AF12" s="574">
        <v>6.9594331719999998</v>
      </c>
      <c r="AG12" s="574">
        <v>6.9607824410000001</v>
      </c>
      <c r="AH12" s="574">
        <v>6.8960705410000003</v>
      </c>
      <c r="AI12" s="574">
        <v>6.8396833920000004</v>
      </c>
      <c r="AJ12" s="574">
        <v>7.1272967600000001</v>
      </c>
      <c r="AK12" s="574">
        <v>7.041497605</v>
      </c>
      <c r="AL12" s="574">
        <v>7.0194540620000003</v>
      </c>
      <c r="AM12" s="574">
        <v>6.8709206350000001</v>
      </c>
      <c r="AN12" s="574">
        <v>7.1142713219999996</v>
      </c>
      <c r="AO12" s="574">
        <v>7.1214489289999996</v>
      </c>
      <c r="AP12" s="574">
        <v>7.2859545399999996</v>
      </c>
      <c r="AQ12" s="574">
        <v>7.3310463979999998</v>
      </c>
      <c r="AR12" s="574">
        <v>7.4859579380000003</v>
      </c>
      <c r="AS12" s="574">
        <v>7.5123047850000004</v>
      </c>
      <c r="AT12" s="574">
        <v>7.6212522460000001</v>
      </c>
      <c r="AU12" s="574">
        <v>7.6203414269999996</v>
      </c>
      <c r="AV12" s="574">
        <v>7.6988840590000001</v>
      </c>
      <c r="AW12" s="574">
        <v>7.7518267459999999</v>
      </c>
      <c r="AX12" s="574">
        <v>7.8339883879999999</v>
      </c>
      <c r="AY12" s="574">
        <v>7.5625134479999998</v>
      </c>
      <c r="AZ12" s="873">
        <v>7.7866877810000004</v>
      </c>
      <c r="BA12" s="873">
        <v>7.8249466139999999</v>
      </c>
      <c r="BB12" s="873">
        <v>7.8858743560000004</v>
      </c>
      <c r="BC12" s="873">
        <v>7.8329959929999999</v>
      </c>
      <c r="BD12" s="873">
        <v>7.9354492380000003</v>
      </c>
      <c r="BE12" s="873">
        <v>7.9168351848</v>
      </c>
      <c r="BF12" s="873">
        <v>7.9567415060000002</v>
      </c>
      <c r="BG12" s="354">
        <v>7.9918327749999998</v>
      </c>
      <c r="BH12" s="354">
        <v>8.0301752630000003</v>
      </c>
      <c r="BI12" s="354">
        <v>8.0743416799999999</v>
      </c>
      <c r="BJ12" s="354">
        <v>8.1232363010000004</v>
      </c>
      <c r="BK12" s="354">
        <v>8.077845387</v>
      </c>
      <c r="BL12" s="354">
        <v>8.1527877479999997</v>
      </c>
      <c r="BM12" s="354">
        <v>8.1895261949999991</v>
      </c>
      <c r="BN12" s="354">
        <v>8.2370410950000004</v>
      </c>
      <c r="BO12" s="354">
        <v>8.2844091899999999</v>
      </c>
      <c r="BP12" s="354">
        <v>8.3315659029999996</v>
      </c>
      <c r="BQ12" s="354">
        <v>8.3779026099999996</v>
      </c>
      <c r="BR12" s="354">
        <v>8.4227770409999998</v>
      </c>
      <c r="BS12" s="354">
        <v>8.4702682459999998</v>
      </c>
      <c r="BT12" s="354">
        <v>8.5205687930000007</v>
      </c>
      <c r="BU12" s="354">
        <v>8.5682653809999998</v>
      </c>
      <c r="BV12" s="354">
        <v>8.6130619989999992</v>
      </c>
    </row>
    <row r="13" spans="1:75" ht="11.1" customHeight="1" x14ac:dyDescent="0.2">
      <c r="A13" s="267" t="s">
        <v>1169</v>
      </c>
      <c r="B13" s="546" t="s">
        <v>1079</v>
      </c>
      <c r="C13" s="574">
        <v>14.618170487</v>
      </c>
      <c r="D13" s="574">
        <v>14.843870517999999</v>
      </c>
      <c r="E13" s="574">
        <v>14.651886694</v>
      </c>
      <c r="F13" s="574">
        <v>15.159080922999999</v>
      </c>
      <c r="G13" s="574">
        <v>15.329734044</v>
      </c>
      <c r="H13" s="574">
        <v>15.224357158</v>
      </c>
      <c r="I13" s="574">
        <v>15.285592181</v>
      </c>
      <c r="J13" s="574">
        <v>15.472014965</v>
      </c>
      <c r="K13" s="574">
        <v>15.897161787</v>
      </c>
      <c r="L13" s="574">
        <v>16.345116133000001</v>
      </c>
      <c r="M13" s="574">
        <v>16.466456652000002</v>
      </c>
      <c r="N13" s="574">
        <v>16.220469244</v>
      </c>
      <c r="O13" s="574">
        <v>16.356246675000001</v>
      </c>
      <c r="P13" s="574">
        <v>16.976156832000001</v>
      </c>
      <c r="Q13" s="574">
        <v>16.590256124</v>
      </c>
      <c r="R13" s="574">
        <v>16.450177932999999</v>
      </c>
      <c r="S13" s="574">
        <v>17.283879549000002</v>
      </c>
      <c r="T13" s="574">
        <v>16.560431231999999</v>
      </c>
      <c r="U13" s="574">
        <v>16.654998479</v>
      </c>
      <c r="V13" s="574">
        <v>16.732087684</v>
      </c>
      <c r="W13" s="574">
        <v>16.658210295</v>
      </c>
      <c r="X13" s="574">
        <v>16.314818438</v>
      </c>
      <c r="Y13" s="574">
        <v>16.074326847999998</v>
      </c>
      <c r="Z13" s="574">
        <v>15.360935957000001</v>
      </c>
      <c r="AA13" s="574">
        <v>15.513379309999999</v>
      </c>
      <c r="AB13" s="574">
        <v>15.98869871</v>
      </c>
      <c r="AC13" s="574">
        <v>15.37431097</v>
      </c>
      <c r="AD13" s="574">
        <v>14.5394001</v>
      </c>
      <c r="AE13" s="574">
        <v>13.993520650000001</v>
      </c>
      <c r="AF13" s="574">
        <v>13.97531401</v>
      </c>
      <c r="AG13" s="574">
        <v>14.36439032</v>
      </c>
      <c r="AH13" s="574">
        <v>14.31843361</v>
      </c>
      <c r="AI13" s="574">
        <v>13.88202195</v>
      </c>
      <c r="AJ13" s="574">
        <v>13.86241774</v>
      </c>
      <c r="AK13" s="574">
        <v>13.970307650000001</v>
      </c>
      <c r="AL13" s="574">
        <v>13.9672529</v>
      </c>
      <c r="AM13" s="574">
        <v>14.076927380000001</v>
      </c>
      <c r="AN13" s="574">
        <v>14.202462450000001</v>
      </c>
      <c r="AO13" s="574">
        <v>15.64264792</v>
      </c>
      <c r="AP13" s="574">
        <v>15.259959609999999</v>
      </c>
      <c r="AQ13" s="574">
        <v>15.17012098</v>
      </c>
      <c r="AR13" s="574">
        <v>14.30456019</v>
      </c>
      <c r="AS13" s="574">
        <v>14.836798419999999</v>
      </c>
      <c r="AT13" s="574">
        <v>15.220384879999999</v>
      </c>
      <c r="AU13" s="574">
        <v>14.84693182</v>
      </c>
      <c r="AV13" s="574">
        <v>14.987908429999999</v>
      </c>
      <c r="AW13" s="574">
        <v>15.64517397</v>
      </c>
      <c r="AX13" s="574">
        <v>15.76791317</v>
      </c>
      <c r="AY13" s="574">
        <v>15.03105648</v>
      </c>
      <c r="AZ13" s="873">
        <v>15.69554903</v>
      </c>
      <c r="BA13" s="873">
        <v>16.00503677</v>
      </c>
      <c r="BB13" s="873">
        <v>16.303780150000001</v>
      </c>
      <c r="BC13" s="873">
        <v>15.93682106</v>
      </c>
      <c r="BD13" s="873">
        <v>16.440972609999999</v>
      </c>
      <c r="BE13" s="873">
        <v>16.488543550999999</v>
      </c>
      <c r="BF13" s="873">
        <v>16.646358490000001</v>
      </c>
      <c r="BG13" s="354">
        <v>16.820732534000001</v>
      </c>
      <c r="BH13" s="354">
        <v>16.942354340000001</v>
      </c>
      <c r="BI13" s="354">
        <v>17.042291991999999</v>
      </c>
      <c r="BJ13" s="354">
        <v>17.131639838000002</v>
      </c>
      <c r="BK13" s="354">
        <v>17.09096452</v>
      </c>
      <c r="BL13" s="354">
        <v>17.215734000000001</v>
      </c>
      <c r="BM13" s="354">
        <v>17.405262672999999</v>
      </c>
      <c r="BN13" s="354">
        <v>17.501818289999999</v>
      </c>
      <c r="BO13" s="354">
        <v>17.596833478000001</v>
      </c>
      <c r="BP13" s="354">
        <v>17.690418944000001</v>
      </c>
      <c r="BQ13" s="354">
        <v>17.782642806999998</v>
      </c>
      <c r="BR13" s="354">
        <v>17.873549434000001</v>
      </c>
      <c r="BS13" s="354">
        <v>17.963146610999999</v>
      </c>
      <c r="BT13" s="354">
        <v>18.058757776</v>
      </c>
      <c r="BU13" s="354">
        <v>18.160417935000002</v>
      </c>
      <c r="BV13" s="354">
        <v>18.259466627999998</v>
      </c>
    </row>
    <row r="14" spans="1:75" ht="11.1" customHeight="1" x14ac:dyDescent="0.2">
      <c r="A14" s="267" t="s">
        <v>1170</v>
      </c>
      <c r="B14" s="546" t="s">
        <v>1081</v>
      </c>
      <c r="C14" s="574">
        <v>17.905449059999999</v>
      </c>
      <c r="D14" s="574">
        <v>18.601578267000001</v>
      </c>
      <c r="E14" s="574">
        <v>19.601055427999999</v>
      </c>
      <c r="F14" s="574">
        <v>20.11496013</v>
      </c>
      <c r="G14" s="574">
        <v>19.801865673999998</v>
      </c>
      <c r="H14" s="574">
        <v>19.699675307</v>
      </c>
      <c r="I14" s="574">
        <v>20.108214214</v>
      </c>
      <c r="J14" s="574">
        <v>20.599765355999999</v>
      </c>
      <c r="K14" s="574">
        <v>21.280304127000001</v>
      </c>
      <c r="L14" s="574">
        <v>21.090700322</v>
      </c>
      <c r="M14" s="574">
        <v>21.060951008</v>
      </c>
      <c r="N14" s="574">
        <v>21.008722275</v>
      </c>
      <c r="O14" s="574">
        <v>21.308843543999998</v>
      </c>
      <c r="P14" s="574">
        <v>21.268378477999999</v>
      </c>
      <c r="Q14" s="574">
        <v>22.30759617</v>
      </c>
      <c r="R14" s="574">
        <v>22.511019602000001</v>
      </c>
      <c r="S14" s="574">
        <v>22.605663267000001</v>
      </c>
      <c r="T14" s="574">
        <v>22.402587512</v>
      </c>
      <c r="U14" s="574">
        <v>22.699773416999999</v>
      </c>
      <c r="V14" s="574">
        <v>23.262735373000002</v>
      </c>
      <c r="W14" s="574">
        <v>23.351921440000002</v>
      </c>
      <c r="X14" s="574">
        <v>23.388020509</v>
      </c>
      <c r="Y14" s="574">
        <v>23.927121755000002</v>
      </c>
      <c r="Z14" s="574">
        <v>24.480932641999999</v>
      </c>
      <c r="AA14" s="574">
        <v>22.59695542</v>
      </c>
      <c r="AB14" s="574">
        <v>23.683953129999999</v>
      </c>
      <c r="AC14" s="574">
        <v>24.055210840000001</v>
      </c>
      <c r="AD14" s="574">
        <v>24.10201897</v>
      </c>
      <c r="AE14" s="574">
        <v>24.286786530000001</v>
      </c>
      <c r="AF14" s="574">
        <v>24.959842399999999</v>
      </c>
      <c r="AG14" s="574">
        <v>25.3119424</v>
      </c>
      <c r="AH14" s="574">
        <v>25.746848419999999</v>
      </c>
      <c r="AI14" s="574">
        <v>25.698258719999998</v>
      </c>
      <c r="AJ14" s="574">
        <v>26.287775530000001</v>
      </c>
      <c r="AK14" s="574">
        <v>26.121595070000001</v>
      </c>
      <c r="AL14" s="574">
        <v>26.530845960000001</v>
      </c>
      <c r="AM14" s="574">
        <v>25.865613400000001</v>
      </c>
      <c r="AN14" s="574">
        <v>26.253595140000002</v>
      </c>
      <c r="AO14" s="574">
        <v>26.902952590000002</v>
      </c>
      <c r="AP14" s="574">
        <v>26.861647569999999</v>
      </c>
      <c r="AQ14" s="574">
        <v>26.876492259999999</v>
      </c>
      <c r="AR14" s="574">
        <v>27.445909820000001</v>
      </c>
      <c r="AS14" s="574">
        <v>28.09928137</v>
      </c>
      <c r="AT14" s="574">
        <v>28.34933697</v>
      </c>
      <c r="AU14" s="574">
        <v>28.48629962</v>
      </c>
      <c r="AV14" s="574">
        <v>27.759744449999999</v>
      </c>
      <c r="AW14" s="574">
        <v>28.681538809999999</v>
      </c>
      <c r="AX14" s="574">
        <v>28.919126980000001</v>
      </c>
      <c r="AY14" s="574">
        <v>27.922964520000001</v>
      </c>
      <c r="AZ14" s="873">
        <v>28.932483730000001</v>
      </c>
      <c r="BA14" s="873">
        <v>28.84765075</v>
      </c>
      <c r="BB14" s="873">
        <v>28.96837335</v>
      </c>
      <c r="BC14" s="873">
        <v>28.964284880000001</v>
      </c>
      <c r="BD14" s="873">
        <v>29.456380119999999</v>
      </c>
      <c r="BE14" s="873">
        <v>29.564946460000002</v>
      </c>
      <c r="BF14" s="873">
        <v>29.656269609999999</v>
      </c>
      <c r="BG14" s="354">
        <v>29.69343155</v>
      </c>
      <c r="BH14" s="354">
        <v>29.70331723</v>
      </c>
      <c r="BI14" s="354">
        <v>29.794958560000001</v>
      </c>
      <c r="BJ14" s="354">
        <v>29.991156329999999</v>
      </c>
      <c r="BK14" s="354">
        <v>29.809846830000001</v>
      </c>
      <c r="BL14" s="354">
        <v>30.223059249999999</v>
      </c>
      <c r="BM14" s="354">
        <v>30.715784299999999</v>
      </c>
      <c r="BN14" s="354">
        <v>30.963190569999998</v>
      </c>
      <c r="BO14" s="354">
        <v>31.212761969999999</v>
      </c>
      <c r="BP14" s="354">
        <v>31.459533969999999</v>
      </c>
      <c r="BQ14" s="354">
        <v>31.704346409999999</v>
      </c>
      <c r="BR14" s="354">
        <v>31.9460196</v>
      </c>
      <c r="BS14" s="354">
        <v>32.18394035</v>
      </c>
      <c r="BT14" s="354">
        <v>32.417358309999997</v>
      </c>
      <c r="BU14" s="354">
        <v>32.640156810000001</v>
      </c>
      <c r="BV14" s="354">
        <v>32.855744270000002</v>
      </c>
    </row>
    <row r="15" spans="1:75" ht="11.1" customHeight="1" x14ac:dyDescent="0.2">
      <c r="A15" s="267" t="s">
        <v>1171</v>
      </c>
      <c r="B15" s="546" t="s">
        <v>1083</v>
      </c>
      <c r="C15" s="574">
        <v>24.961301402</v>
      </c>
      <c r="D15" s="574">
        <v>25.187138241</v>
      </c>
      <c r="E15" s="574">
        <v>25.771405010999999</v>
      </c>
      <c r="F15" s="574">
        <v>26.027184902999998</v>
      </c>
      <c r="G15" s="574">
        <v>25.778337296</v>
      </c>
      <c r="H15" s="574">
        <v>25.853132352999999</v>
      </c>
      <c r="I15" s="574">
        <v>25.902934868999999</v>
      </c>
      <c r="J15" s="574">
        <v>25.940716201000001</v>
      </c>
      <c r="K15" s="574">
        <v>26.241357494999999</v>
      </c>
      <c r="L15" s="574">
        <v>26.045304982000001</v>
      </c>
      <c r="M15" s="574">
        <v>25.901962051000002</v>
      </c>
      <c r="N15" s="574">
        <v>25.218875939</v>
      </c>
      <c r="O15" s="574">
        <v>25.630585916000001</v>
      </c>
      <c r="P15" s="574">
        <v>24.806578286000001</v>
      </c>
      <c r="Q15" s="574">
        <v>25.424087529000001</v>
      </c>
      <c r="R15" s="574">
        <v>25.097553441999999</v>
      </c>
      <c r="S15" s="574">
        <v>25.125405223000001</v>
      </c>
      <c r="T15" s="574">
        <v>25.276988773999999</v>
      </c>
      <c r="U15" s="574">
        <v>24.950774279000001</v>
      </c>
      <c r="V15" s="574">
        <v>25.164900498000002</v>
      </c>
      <c r="W15" s="574">
        <v>25.241772384000001</v>
      </c>
      <c r="X15" s="574">
        <v>25.308590567</v>
      </c>
      <c r="Y15" s="574">
        <v>25.404442358000001</v>
      </c>
      <c r="Z15" s="574">
        <v>25.282446122</v>
      </c>
      <c r="AA15" s="574">
        <v>24.764823020000001</v>
      </c>
      <c r="AB15" s="574">
        <v>25.599994089999999</v>
      </c>
      <c r="AC15" s="574">
        <v>25.382493010000001</v>
      </c>
      <c r="AD15" s="574">
        <v>25.327744119999998</v>
      </c>
      <c r="AE15" s="574">
        <v>25.33178178</v>
      </c>
      <c r="AF15" s="574">
        <v>25.237452130000001</v>
      </c>
      <c r="AG15" s="574">
        <v>25.049144099999999</v>
      </c>
      <c r="AH15" s="574">
        <v>24.822549250000002</v>
      </c>
      <c r="AI15" s="574">
        <v>24.64000296</v>
      </c>
      <c r="AJ15" s="574">
        <v>24.63208491</v>
      </c>
      <c r="AK15" s="574">
        <v>25.106220560000001</v>
      </c>
      <c r="AL15" s="574">
        <v>25.447502790000001</v>
      </c>
      <c r="AM15" s="574">
        <v>24.958089860000001</v>
      </c>
      <c r="AN15" s="574">
        <v>24.818577439999999</v>
      </c>
      <c r="AO15" s="574">
        <v>25.552131360000001</v>
      </c>
      <c r="AP15" s="574">
        <v>25.52498538</v>
      </c>
      <c r="AQ15" s="574">
        <v>25.393554120000001</v>
      </c>
      <c r="AR15" s="574">
        <v>25.427806870000001</v>
      </c>
      <c r="AS15" s="574">
        <v>25.47069943</v>
      </c>
      <c r="AT15" s="574">
        <v>25.304907310000001</v>
      </c>
      <c r="AU15" s="574">
        <v>25.531164910000001</v>
      </c>
      <c r="AV15" s="574">
        <v>25.572938749999999</v>
      </c>
      <c r="AW15" s="574">
        <v>25.723221200000001</v>
      </c>
      <c r="AX15" s="574">
        <v>26.145254560000001</v>
      </c>
      <c r="AY15" s="574">
        <v>25.429203520000002</v>
      </c>
      <c r="AZ15" s="873">
        <v>25.900505890000002</v>
      </c>
      <c r="BA15" s="873">
        <v>25.767813780000001</v>
      </c>
      <c r="BB15" s="873">
        <v>25.724311950000001</v>
      </c>
      <c r="BC15" s="873">
        <v>25.567546920000002</v>
      </c>
      <c r="BD15" s="873">
        <v>25.892300550000002</v>
      </c>
      <c r="BE15" s="873">
        <v>25.741863173999999</v>
      </c>
      <c r="BF15" s="873">
        <v>25.728728069999999</v>
      </c>
      <c r="BG15" s="354">
        <v>25.717867689999999</v>
      </c>
      <c r="BH15" s="354">
        <v>25.717909209999998</v>
      </c>
      <c r="BI15" s="354">
        <v>25.746467939999999</v>
      </c>
      <c r="BJ15" s="354">
        <v>25.79887943</v>
      </c>
      <c r="BK15" s="354">
        <v>25.819144260000002</v>
      </c>
      <c r="BL15" s="354">
        <v>25.857003349999999</v>
      </c>
      <c r="BM15" s="354">
        <v>25.989580520000001</v>
      </c>
      <c r="BN15" s="354">
        <v>26.059834410000001</v>
      </c>
      <c r="BO15" s="354">
        <v>26.127136799999999</v>
      </c>
      <c r="BP15" s="354">
        <v>26.195276339999999</v>
      </c>
      <c r="BQ15" s="354">
        <v>26.265628769999999</v>
      </c>
      <c r="BR15" s="354">
        <v>26.336834360000001</v>
      </c>
      <c r="BS15" s="354">
        <v>26.40920363</v>
      </c>
      <c r="BT15" s="354">
        <v>26.474908110000001</v>
      </c>
      <c r="BU15" s="354">
        <v>26.52890154</v>
      </c>
      <c r="BV15" s="354">
        <v>26.575824610000002</v>
      </c>
    </row>
    <row r="16" spans="1:75" ht="11.1" customHeight="1" x14ac:dyDescent="0.2">
      <c r="A16" s="267"/>
      <c r="B16" s="547"/>
      <c r="C16" s="574"/>
      <c r="D16" s="574"/>
      <c r="E16" s="574"/>
      <c r="F16" s="574"/>
      <c r="G16" s="574"/>
      <c r="H16" s="574"/>
      <c r="I16" s="574"/>
      <c r="J16" s="574"/>
      <c r="K16" s="574"/>
      <c r="L16" s="574"/>
      <c r="M16" s="574"/>
      <c r="N16" s="574"/>
      <c r="O16" s="574"/>
      <c r="P16" s="574"/>
      <c r="Q16" s="574"/>
      <c r="R16" s="574"/>
      <c r="S16" s="574"/>
      <c r="T16" s="574"/>
      <c r="U16" s="574"/>
      <c r="V16" s="574"/>
      <c r="W16" s="574"/>
      <c r="X16" s="574"/>
      <c r="Y16" s="574"/>
      <c r="Z16" s="574"/>
      <c r="AA16" s="574"/>
      <c r="AB16" s="574"/>
      <c r="AC16" s="574"/>
      <c r="AD16" s="574"/>
      <c r="AE16" s="574"/>
      <c r="AF16" s="574"/>
      <c r="AG16" s="574"/>
      <c r="AH16" s="574"/>
      <c r="AI16" s="574"/>
      <c r="AJ16" s="574"/>
      <c r="AK16" s="574"/>
      <c r="AL16" s="574"/>
      <c r="AM16" s="574"/>
      <c r="AN16" s="574"/>
      <c r="AO16" s="574"/>
      <c r="AP16" s="574"/>
      <c r="AQ16" s="574"/>
      <c r="AR16" s="574"/>
      <c r="AS16" s="574"/>
      <c r="AT16" s="574"/>
      <c r="AU16" s="574"/>
      <c r="AV16" s="574"/>
      <c r="AW16" s="574"/>
      <c r="AX16" s="574"/>
      <c r="AY16" s="574"/>
      <c r="AZ16" s="873"/>
      <c r="BA16" s="873"/>
      <c r="BB16" s="873"/>
      <c r="BC16" s="873"/>
      <c r="BD16" s="873"/>
      <c r="BE16" s="873"/>
      <c r="BF16" s="873"/>
      <c r="BG16" s="354"/>
      <c r="BH16" s="354"/>
      <c r="BI16" s="354"/>
      <c r="BJ16" s="354"/>
      <c r="BK16" s="354"/>
      <c r="BL16" s="354"/>
      <c r="BM16" s="354"/>
      <c r="BN16" s="354"/>
      <c r="BO16" s="354"/>
      <c r="BP16" s="354"/>
      <c r="BQ16" s="354"/>
      <c r="BR16" s="354"/>
      <c r="BS16" s="354"/>
      <c r="BT16" s="354"/>
      <c r="BU16" s="354"/>
      <c r="BV16" s="354"/>
    </row>
    <row r="17" spans="1:74" s="276" customFormat="1" ht="11.1" customHeight="1" x14ac:dyDescent="0.2">
      <c r="A17" s="595" t="s">
        <v>458</v>
      </c>
      <c r="B17" s="596" t="s">
        <v>1172</v>
      </c>
      <c r="C17" s="313">
        <v>115.55025806</v>
      </c>
      <c r="D17" s="313">
        <v>109.01546429</v>
      </c>
      <c r="E17" s="313">
        <v>89.734451613000004</v>
      </c>
      <c r="F17" s="313">
        <v>78.606233333000006</v>
      </c>
      <c r="G17" s="313">
        <v>72.265258064999998</v>
      </c>
      <c r="H17" s="313">
        <v>77.236466667000002</v>
      </c>
      <c r="I17" s="313">
        <v>83.535548387000006</v>
      </c>
      <c r="J17" s="313">
        <v>82.796806451999998</v>
      </c>
      <c r="K17" s="313">
        <v>76.451033332999998</v>
      </c>
      <c r="L17" s="313">
        <v>76.207193548000006</v>
      </c>
      <c r="M17" s="313">
        <v>92.298199999999994</v>
      </c>
      <c r="N17" s="313">
        <v>108.99809677</v>
      </c>
      <c r="O17" s="313">
        <v>107.00132257999999</v>
      </c>
      <c r="P17" s="313">
        <v>105.63332143</v>
      </c>
      <c r="Q17" s="313">
        <v>97.679612903000006</v>
      </c>
      <c r="R17" s="313">
        <v>80.6678</v>
      </c>
      <c r="S17" s="313">
        <v>74.533387097000002</v>
      </c>
      <c r="T17" s="313">
        <v>78.869299999999996</v>
      </c>
      <c r="U17" s="313">
        <v>86.195483870999993</v>
      </c>
      <c r="V17" s="313">
        <v>86.550516129000002</v>
      </c>
      <c r="W17" s="313">
        <v>79.542566667000003</v>
      </c>
      <c r="X17" s="313">
        <v>78.799548387000002</v>
      </c>
      <c r="Y17" s="313">
        <v>94.196433333000002</v>
      </c>
      <c r="Z17" s="313">
        <v>102.657</v>
      </c>
      <c r="AA17" s="313">
        <v>120.32787771</v>
      </c>
      <c r="AB17" s="313">
        <v>102.32044807</v>
      </c>
      <c r="AC17" s="313">
        <v>90.358101552999997</v>
      </c>
      <c r="AD17" s="313">
        <v>79.999636570000007</v>
      </c>
      <c r="AE17" s="313">
        <v>75.450634320999995</v>
      </c>
      <c r="AF17" s="313">
        <v>81.040440437000001</v>
      </c>
      <c r="AG17" s="313">
        <v>88.603553065</v>
      </c>
      <c r="AH17" s="313">
        <v>87.882435547</v>
      </c>
      <c r="AI17" s="313">
        <v>80.558558364999996</v>
      </c>
      <c r="AJ17" s="313">
        <v>78.432789450000001</v>
      </c>
      <c r="AK17" s="313">
        <v>90.328398527999994</v>
      </c>
      <c r="AL17" s="313">
        <v>108.45887967</v>
      </c>
      <c r="AM17" s="313">
        <v>126.53583019</v>
      </c>
      <c r="AN17" s="313">
        <v>115.48208932</v>
      </c>
      <c r="AO17" s="313">
        <v>88.774067995999999</v>
      </c>
      <c r="AP17" s="313">
        <v>79.274286601</v>
      </c>
      <c r="AQ17" s="313">
        <v>74.492535965000002</v>
      </c>
      <c r="AR17" s="313">
        <v>80.571372500999999</v>
      </c>
      <c r="AS17" s="313">
        <v>87.887138547000006</v>
      </c>
      <c r="AT17" s="313">
        <v>85.280683162000003</v>
      </c>
      <c r="AU17" s="313">
        <v>80.921335098</v>
      </c>
      <c r="AV17" s="313">
        <v>78.850482002999996</v>
      </c>
      <c r="AW17" s="313">
        <v>92.787481194999998</v>
      </c>
      <c r="AX17" s="313">
        <v>112.88576270999999</v>
      </c>
      <c r="AY17" s="313">
        <v>122.28657194</v>
      </c>
      <c r="AZ17" s="895">
        <v>111.21768707</v>
      </c>
      <c r="BA17" s="895">
        <v>89.709312874999995</v>
      </c>
      <c r="BB17" s="895">
        <v>79.909484898000002</v>
      </c>
      <c r="BC17" s="895">
        <v>76.027135225999999</v>
      </c>
      <c r="BD17" s="895">
        <v>81.165624565000002</v>
      </c>
      <c r="BE17" s="895">
        <v>87.974068099999997</v>
      </c>
      <c r="BF17" s="895">
        <v>89.015360099999995</v>
      </c>
      <c r="BG17" s="437">
        <v>82.742840000000001</v>
      </c>
      <c r="BH17" s="437">
        <v>80.986249999999998</v>
      </c>
      <c r="BI17" s="437">
        <v>94.698239999999998</v>
      </c>
      <c r="BJ17" s="437">
        <v>111.6446</v>
      </c>
      <c r="BK17" s="437">
        <v>119.7363</v>
      </c>
      <c r="BL17" s="437">
        <v>112.24209999999999</v>
      </c>
      <c r="BM17" s="437">
        <v>95.841089999999994</v>
      </c>
      <c r="BN17" s="437">
        <v>83.102320000000006</v>
      </c>
      <c r="BO17" s="437">
        <v>76.737989999999996</v>
      </c>
      <c r="BP17" s="437">
        <v>83.090100000000007</v>
      </c>
      <c r="BQ17" s="437">
        <v>91.041719999999998</v>
      </c>
      <c r="BR17" s="437">
        <v>91.425139999999999</v>
      </c>
      <c r="BS17" s="437">
        <v>85.160550000000001</v>
      </c>
      <c r="BT17" s="437">
        <v>83.014129999999994</v>
      </c>
      <c r="BU17" s="437">
        <v>97.142110000000002</v>
      </c>
      <c r="BV17" s="437">
        <v>113.6878</v>
      </c>
    </row>
    <row r="18" spans="1:74" ht="11.1" customHeight="1" x14ac:dyDescent="0.2">
      <c r="A18" s="267" t="s">
        <v>264</v>
      </c>
      <c r="B18" s="597" t="s">
        <v>1173</v>
      </c>
      <c r="C18" s="574">
        <v>-2.3878300323000001</v>
      </c>
      <c r="D18" s="574">
        <v>-1.0038420714</v>
      </c>
      <c r="E18" s="574">
        <v>-1.4046214516</v>
      </c>
      <c r="F18" s="574">
        <v>-1.4682919333</v>
      </c>
      <c r="G18" s="574">
        <v>-0.8946233871</v>
      </c>
      <c r="H18" s="574">
        <v>-7.0550566667000006E-2</v>
      </c>
      <c r="I18" s="574">
        <v>-0.66425077419</v>
      </c>
      <c r="J18" s="574">
        <v>-0.56517093547999997</v>
      </c>
      <c r="K18" s="574">
        <v>-1.1267432666999999</v>
      </c>
      <c r="L18" s="574">
        <v>-1.7233011935</v>
      </c>
      <c r="M18" s="574">
        <v>-2.1549469999999999</v>
      </c>
      <c r="N18" s="574">
        <v>-0.79663912903</v>
      </c>
      <c r="O18" s="574">
        <v>0.42011538710000002</v>
      </c>
      <c r="P18" s="574">
        <v>0.97202464286000001</v>
      </c>
      <c r="Q18" s="574">
        <v>-0.17308122580999999</v>
      </c>
      <c r="R18" s="574">
        <v>0.69747780000000004</v>
      </c>
      <c r="S18" s="574">
        <v>-0.30893090323</v>
      </c>
      <c r="T18" s="574">
        <v>0.96089996666999999</v>
      </c>
      <c r="U18" s="574">
        <v>-3.5010354839000002E-2</v>
      </c>
      <c r="V18" s="574">
        <v>-1.8123967742000001E-2</v>
      </c>
      <c r="W18" s="574">
        <v>-1.1169333333000001E-3</v>
      </c>
      <c r="X18" s="574">
        <v>-0.88459887097000001</v>
      </c>
      <c r="Y18" s="574">
        <v>-0.14959726667000001</v>
      </c>
      <c r="Z18" s="574">
        <v>1.5707156774</v>
      </c>
      <c r="AA18" s="574">
        <v>2.3731525461</v>
      </c>
      <c r="AB18" s="574">
        <v>1.7518181021000001</v>
      </c>
      <c r="AC18" s="574">
        <v>4.5991520323000003E-2</v>
      </c>
      <c r="AD18" s="574">
        <v>-1.54722673</v>
      </c>
      <c r="AE18" s="574">
        <v>-1.4472781626</v>
      </c>
      <c r="AF18" s="574">
        <v>-0.83028099666999999</v>
      </c>
      <c r="AG18" s="574">
        <v>-0.96426125742000002</v>
      </c>
      <c r="AH18" s="574">
        <v>-0.25686351742000002</v>
      </c>
      <c r="AI18" s="574">
        <v>-0.63521250215000002</v>
      </c>
      <c r="AJ18" s="574">
        <v>-2.3953690013000002</v>
      </c>
      <c r="AK18" s="574">
        <v>-2.1587185388000001</v>
      </c>
      <c r="AL18" s="574">
        <v>-0.43609297032</v>
      </c>
      <c r="AM18" s="574">
        <v>0.88427696677000001</v>
      </c>
      <c r="AN18" s="574">
        <v>1.4169996374</v>
      </c>
      <c r="AO18" s="574">
        <v>-1.4432194873999999</v>
      </c>
      <c r="AP18" s="574">
        <v>-1.4032003987999999</v>
      </c>
      <c r="AQ18" s="574">
        <v>-0.26964967967999998</v>
      </c>
      <c r="AR18" s="574">
        <v>-0.44325843214999999</v>
      </c>
      <c r="AS18" s="574">
        <v>-0.49250074355000001</v>
      </c>
      <c r="AT18" s="574">
        <v>-0.71349212805999995</v>
      </c>
      <c r="AU18" s="574">
        <v>-0.56611593548000005</v>
      </c>
      <c r="AV18" s="574">
        <v>-1.0604174165</v>
      </c>
      <c r="AW18" s="574">
        <v>-0.71393337214999997</v>
      </c>
      <c r="AX18" s="574">
        <v>-0.45956115645000001</v>
      </c>
      <c r="AY18" s="574">
        <v>9.5303264515999991E-3</v>
      </c>
      <c r="AZ18" s="873">
        <v>0.46133699737</v>
      </c>
      <c r="BA18" s="873">
        <v>-0.13307664160999999</v>
      </c>
      <c r="BB18" s="873">
        <v>-1.4306929355</v>
      </c>
      <c r="BC18" s="873">
        <v>-1.7128884839</v>
      </c>
      <c r="BD18" s="873">
        <v>0.47423189784999997</v>
      </c>
      <c r="BE18" s="873">
        <v>-0.21039244516</v>
      </c>
      <c r="BF18" s="873">
        <v>0.36536588064999997</v>
      </c>
      <c r="BG18" s="354">
        <v>-1.6138E-2</v>
      </c>
      <c r="BH18" s="354">
        <v>-1.7729539999999999</v>
      </c>
      <c r="BI18" s="354">
        <v>-0.89150090000000004</v>
      </c>
      <c r="BJ18" s="354">
        <v>0.98404239999999998</v>
      </c>
      <c r="BK18" s="354">
        <v>1.0772759999999999</v>
      </c>
      <c r="BL18" s="354">
        <v>-1.5953379999999999</v>
      </c>
      <c r="BM18" s="354">
        <v>-1.3379239999999999</v>
      </c>
      <c r="BN18" s="354">
        <v>-1.07579</v>
      </c>
      <c r="BO18" s="354">
        <v>-1.893705</v>
      </c>
      <c r="BP18" s="354">
        <v>-1.332846</v>
      </c>
      <c r="BQ18" s="354">
        <v>-1.4990829999999999</v>
      </c>
      <c r="BR18" s="354">
        <v>-1.040699</v>
      </c>
      <c r="BS18" s="354">
        <v>-1.482647</v>
      </c>
      <c r="BT18" s="354">
        <v>-1.081766</v>
      </c>
      <c r="BU18" s="354">
        <v>-0.31498569999999998</v>
      </c>
      <c r="BV18" s="354">
        <v>-0.84416619999999998</v>
      </c>
    </row>
    <row r="19" spans="1:74" s="276" customFormat="1" ht="11.1" customHeight="1" x14ac:dyDescent="0.2">
      <c r="A19" s="598" t="s">
        <v>457</v>
      </c>
      <c r="B19" s="599" t="s">
        <v>1174</v>
      </c>
      <c r="C19" s="313">
        <v>117.9380881</v>
      </c>
      <c r="D19" s="313">
        <v>110.01930636</v>
      </c>
      <c r="E19" s="313">
        <v>91.139073065000005</v>
      </c>
      <c r="F19" s="313">
        <v>80.074525266999999</v>
      </c>
      <c r="G19" s="313">
        <v>73.159881451999993</v>
      </c>
      <c r="H19" s="313">
        <v>77.307017232999996</v>
      </c>
      <c r="I19" s="313">
        <v>84.199799161000001</v>
      </c>
      <c r="J19" s="313">
        <v>83.361977386999996</v>
      </c>
      <c r="K19" s="313">
        <v>77.577776600000007</v>
      </c>
      <c r="L19" s="313">
        <v>77.930494741999993</v>
      </c>
      <c r="M19" s="313">
        <v>94.453147000000001</v>
      </c>
      <c r="N19" s="313">
        <v>109.79473590000001</v>
      </c>
      <c r="O19" s="313">
        <v>106.58120719</v>
      </c>
      <c r="P19" s="313">
        <v>104.66129678999999</v>
      </c>
      <c r="Q19" s="313">
        <v>97.852694129</v>
      </c>
      <c r="R19" s="313">
        <v>79.970322199999998</v>
      </c>
      <c r="S19" s="313">
        <v>74.842318000000006</v>
      </c>
      <c r="T19" s="313">
        <v>77.908400033000007</v>
      </c>
      <c r="U19" s="313">
        <v>86.230494226000005</v>
      </c>
      <c r="V19" s="313">
        <v>86.568640096999999</v>
      </c>
      <c r="W19" s="313">
        <v>79.543683599999994</v>
      </c>
      <c r="X19" s="313">
        <v>79.684147257999996</v>
      </c>
      <c r="Y19" s="313">
        <v>94.346030600000006</v>
      </c>
      <c r="Z19" s="313">
        <v>101.08628432</v>
      </c>
      <c r="AA19" s="313">
        <v>117.95472516</v>
      </c>
      <c r="AB19" s="313">
        <v>100.56862997</v>
      </c>
      <c r="AC19" s="313">
        <v>90.312110032000007</v>
      </c>
      <c r="AD19" s="313">
        <v>81.546863299999998</v>
      </c>
      <c r="AE19" s="313">
        <v>76.897912484000003</v>
      </c>
      <c r="AF19" s="313">
        <v>81.870721433</v>
      </c>
      <c r="AG19" s="313">
        <v>89.567814322999993</v>
      </c>
      <c r="AH19" s="313">
        <v>88.139299065000003</v>
      </c>
      <c r="AI19" s="313">
        <v>81.193770866999998</v>
      </c>
      <c r="AJ19" s="313">
        <v>80.828158451999997</v>
      </c>
      <c r="AK19" s="313">
        <v>92.487117067</v>
      </c>
      <c r="AL19" s="313">
        <v>108.89497265</v>
      </c>
      <c r="AM19" s="313">
        <v>125.65155323</v>
      </c>
      <c r="AN19" s="313">
        <v>114.06508968</v>
      </c>
      <c r="AO19" s="313">
        <v>90.217287483999996</v>
      </c>
      <c r="AP19" s="313">
        <v>80.677486999999999</v>
      </c>
      <c r="AQ19" s="313">
        <v>74.762185645000002</v>
      </c>
      <c r="AR19" s="313">
        <v>81.014630933000007</v>
      </c>
      <c r="AS19" s="313">
        <v>88.37963929</v>
      </c>
      <c r="AT19" s="313">
        <v>85.994175290000001</v>
      </c>
      <c r="AU19" s="313">
        <v>81.487451032999999</v>
      </c>
      <c r="AV19" s="313">
        <v>79.910899419000003</v>
      </c>
      <c r="AW19" s="313">
        <v>93.501414566999998</v>
      </c>
      <c r="AX19" s="313">
        <v>113.34532387</v>
      </c>
      <c r="AY19" s="313">
        <v>122.27704161</v>
      </c>
      <c r="AZ19" s="895">
        <v>110.75635007</v>
      </c>
      <c r="BA19" s="895">
        <v>89.842389515999997</v>
      </c>
      <c r="BB19" s="895">
        <v>81.340177832999998</v>
      </c>
      <c r="BC19" s="895">
        <v>77.740023710000003</v>
      </c>
      <c r="BD19" s="895">
        <v>80.691392667000002</v>
      </c>
      <c r="BE19" s="895">
        <v>88.184460544999993</v>
      </c>
      <c r="BF19" s="895">
        <v>88.649994219000007</v>
      </c>
      <c r="BG19" s="437">
        <v>82.758979999999994</v>
      </c>
      <c r="BH19" s="437">
        <v>82.759209999999996</v>
      </c>
      <c r="BI19" s="437">
        <v>95.589749999999995</v>
      </c>
      <c r="BJ19" s="437">
        <v>110.6605</v>
      </c>
      <c r="BK19" s="437">
        <v>118.6591</v>
      </c>
      <c r="BL19" s="437">
        <v>113.83750000000001</v>
      </c>
      <c r="BM19" s="437">
        <v>97.179019999999994</v>
      </c>
      <c r="BN19" s="437">
        <v>84.178110000000004</v>
      </c>
      <c r="BO19" s="437">
        <v>78.631699999999995</v>
      </c>
      <c r="BP19" s="437">
        <v>84.422939999999997</v>
      </c>
      <c r="BQ19" s="437">
        <v>92.540800000000004</v>
      </c>
      <c r="BR19" s="437">
        <v>92.46584</v>
      </c>
      <c r="BS19" s="437">
        <v>86.643199999999993</v>
      </c>
      <c r="BT19" s="437">
        <v>84.0959</v>
      </c>
      <c r="BU19" s="437">
        <v>97.457099999999997</v>
      </c>
      <c r="BV19" s="437">
        <v>114.53189999999999</v>
      </c>
    </row>
    <row r="20" spans="1:74" ht="11.1" customHeight="1" x14ac:dyDescent="0.2">
      <c r="A20" s="267" t="s">
        <v>258</v>
      </c>
      <c r="B20" s="600" t="s">
        <v>1175</v>
      </c>
      <c r="C20" s="574">
        <v>95.189354839000003</v>
      </c>
      <c r="D20" s="574">
        <v>96.099785714000006</v>
      </c>
      <c r="E20" s="574">
        <v>97.676806451999994</v>
      </c>
      <c r="F20" s="574">
        <v>98.637933333000007</v>
      </c>
      <c r="G20" s="574">
        <v>98.706225806000006</v>
      </c>
      <c r="H20" s="574">
        <v>99.000966667</v>
      </c>
      <c r="I20" s="574">
        <v>99.790580645000006</v>
      </c>
      <c r="J20" s="574">
        <v>100.43803226</v>
      </c>
      <c r="K20" s="574">
        <v>101.9952</v>
      </c>
      <c r="L20" s="574">
        <v>101.81396774</v>
      </c>
      <c r="M20" s="574">
        <v>101.9417</v>
      </c>
      <c r="N20" s="574">
        <v>100.47758064999999</v>
      </c>
      <c r="O20" s="574">
        <v>102.05241934999999</v>
      </c>
      <c r="P20" s="574">
        <v>101.64985713999999</v>
      </c>
      <c r="Q20" s="574">
        <v>103.10716128999999</v>
      </c>
      <c r="R20" s="574">
        <v>102.2525</v>
      </c>
      <c r="S20" s="574">
        <v>103.10435484</v>
      </c>
      <c r="T20" s="574">
        <v>101.90453333000001</v>
      </c>
      <c r="U20" s="574">
        <v>102.68180645</v>
      </c>
      <c r="V20" s="574">
        <v>103.30638709999999</v>
      </c>
      <c r="W20" s="574">
        <v>103.51553333</v>
      </c>
      <c r="X20" s="574">
        <v>103.62274194</v>
      </c>
      <c r="Y20" s="574">
        <v>105.20483333</v>
      </c>
      <c r="Z20" s="574">
        <v>105.34816128999999</v>
      </c>
      <c r="AA20" s="574">
        <v>101.76474193999999</v>
      </c>
      <c r="AB20" s="574">
        <v>104.56882759</v>
      </c>
      <c r="AC20" s="574">
        <v>102.30977419</v>
      </c>
      <c r="AD20" s="574">
        <v>101.35303333</v>
      </c>
      <c r="AE20" s="574">
        <v>101.50922581</v>
      </c>
      <c r="AF20" s="574">
        <v>102.72903332999999</v>
      </c>
      <c r="AG20" s="574">
        <v>104.0333871</v>
      </c>
      <c r="AH20" s="574">
        <v>103.06519355</v>
      </c>
      <c r="AI20" s="574">
        <v>102.34293332999999</v>
      </c>
      <c r="AJ20" s="574">
        <v>103.76893548</v>
      </c>
      <c r="AK20" s="574">
        <v>103.78576667</v>
      </c>
      <c r="AL20" s="574">
        <v>105.68119355</v>
      </c>
      <c r="AM20" s="574">
        <v>104.28170968000001</v>
      </c>
      <c r="AN20" s="574">
        <v>104.86885714</v>
      </c>
      <c r="AO20" s="574">
        <v>107.30670968</v>
      </c>
      <c r="AP20" s="574">
        <v>106.8597</v>
      </c>
      <c r="AQ20" s="574">
        <v>106.50683871</v>
      </c>
      <c r="AR20" s="574">
        <v>107.48513333</v>
      </c>
      <c r="AS20" s="574">
        <v>107.99909676999999</v>
      </c>
      <c r="AT20" s="574">
        <v>108.64858065</v>
      </c>
      <c r="AU20" s="574">
        <v>108.2606</v>
      </c>
      <c r="AV20" s="574">
        <v>107.33103226</v>
      </c>
      <c r="AW20" s="574">
        <v>110.27696666999999</v>
      </c>
      <c r="AX20" s="574">
        <v>111.62861289999999</v>
      </c>
      <c r="AY20" s="574">
        <v>108.75822581</v>
      </c>
      <c r="AZ20" s="873">
        <v>110.66542857</v>
      </c>
      <c r="BA20" s="873">
        <v>110.73590323000001</v>
      </c>
      <c r="BB20" s="873">
        <v>111.0228</v>
      </c>
      <c r="BC20" s="873">
        <v>110.49477419</v>
      </c>
      <c r="BD20" s="873">
        <v>112.3167</v>
      </c>
      <c r="BE20" s="873">
        <v>112.1276</v>
      </c>
      <c r="BF20" s="873">
        <v>112.23990000000001</v>
      </c>
      <c r="BG20" s="354">
        <v>112.4778</v>
      </c>
      <c r="BH20" s="354">
        <v>112.68680000000001</v>
      </c>
      <c r="BI20" s="354">
        <v>113.0921</v>
      </c>
      <c r="BJ20" s="354">
        <v>113.7189</v>
      </c>
      <c r="BK20" s="354">
        <v>112.9699</v>
      </c>
      <c r="BL20" s="354">
        <v>113.84820000000001</v>
      </c>
      <c r="BM20" s="354">
        <v>114.6373</v>
      </c>
      <c r="BN20" s="354">
        <v>114.883</v>
      </c>
      <c r="BO20" s="354">
        <v>115.2779</v>
      </c>
      <c r="BP20" s="354">
        <v>115.73739999999999</v>
      </c>
      <c r="BQ20" s="354">
        <v>116.1739</v>
      </c>
      <c r="BR20" s="354">
        <v>116.495</v>
      </c>
      <c r="BS20" s="354">
        <v>116.8099</v>
      </c>
      <c r="BT20" s="354">
        <v>117.31959999999999</v>
      </c>
      <c r="BU20" s="354">
        <v>117.91719999999999</v>
      </c>
      <c r="BV20" s="354">
        <v>118.593</v>
      </c>
    </row>
    <row r="21" spans="1:74" ht="11.1" customHeight="1" x14ac:dyDescent="0.2">
      <c r="A21" s="267" t="s">
        <v>6</v>
      </c>
      <c r="B21" s="600" t="s">
        <v>1176</v>
      </c>
      <c r="C21" s="574">
        <v>32.704612902999997</v>
      </c>
      <c r="D21" s="574">
        <v>24.027392856999999</v>
      </c>
      <c r="E21" s="574">
        <v>5.5094838709999996</v>
      </c>
      <c r="F21" s="574">
        <v>-7.3495666667000004</v>
      </c>
      <c r="G21" s="574">
        <v>-13.301483871</v>
      </c>
      <c r="H21" s="574">
        <v>-11.064500000000001</v>
      </c>
      <c r="I21" s="574">
        <v>-6.0294193547999999</v>
      </c>
      <c r="J21" s="574">
        <v>-6.8869032258000002</v>
      </c>
      <c r="K21" s="574">
        <v>-14.872</v>
      </c>
      <c r="L21" s="574">
        <v>-13.933387097000001</v>
      </c>
      <c r="M21" s="574">
        <v>2.6001666666999999</v>
      </c>
      <c r="N21" s="574">
        <v>18.974419354999998</v>
      </c>
      <c r="O21" s="574">
        <v>15.049967742</v>
      </c>
      <c r="P21" s="574">
        <v>14.595392857</v>
      </c>
      <c r="Q21" s="574">
        <v>7.4437419355000003</v>
      </c>
      <c r="R21" s="574">
        <v>-9.1692333332999993</v>
      </c>
      <c r="S21" s="574">
        <v>-14.875290323</v>
      </c>
      <c r="T21" s="574">
        <v>-11.700833333</v>
      </c>
      <c r="U21" s="574">
        <v>-4.4793548387</v>
      </c>
      <c r="V21" s="574">
        <v>-4.4558064516</v>
      </c>
      <c r="W21" s="574">
        <v>-11.021000000000001</v>
      </c>
      <c r="X21" s="574">
        <v>-10.599354839</v>
      </c>
      <c r="Y21" s="574">
        <v>2.3415666666999999</v>
      </c>
      <c r="Z21" s="574">
        <v>9.4326451613</v>
      </c>
      <c r="AA21" s="574">
        <v>27.253354839</v>
      </c>
      <c r="AB21" s="574">
        <v>9.0176551723999996</v>
      </c>
      <c r="AC21" s="574">
        <v>1.4377096774</v>
      </c>
      <c r="AD21" s="574">
        <v>-8.5539666666999992</v>
      </c>
      <c r="AE21" s="574">
        <v>-11.710741935</v>
      </c>
      <c r="AF21" s="574">
        <v>-8.4524666666999995</v>
      </c>
      <c r="AG21" s="574">
        <v>-3.8698387097000002</v>
      </c>
      <c r="AH21" s="574">
        <v>-2.6275483871</v>
      </c>
      <c r="AI21" s="574">
        <v>-8.3516333333000006</v>
      </c>
      <c r="AJ21" s="574">
        <v>-10.452096773999999</v>
      </c>
      <c r="AK21" s="574">
        <v>0.73023333332999996</v>
      </c>
      <c r="AL21" s="574">
        <v>15.395483871</v>
      </c>
      <c r="AM21" s="574">
        <v>32.589322580999998</v>
      </c>
      <c r="AN21" s="574">
        <v>22.727785713999999</v>
      </c>
      <c r="AO21" s="574">
        <v>-1.5613870968000001</v>
      </c>
      <c r="AP21" s="574">
        <v>-10.135899999999999</v>
      </c>
      <c r="AQ21" s="574">
        <v>-15.987870967999999</v>
      </c>
      <c r="AR21" s="574">
        <v>-11.824333333</v>
      </c>
      <c r="AS21" s="574">
        <v>-4.9321290322999998</v>
      </c>
      <c r="AT21" s="574">
        <v>-5.9977741934999997</v>
      </c>
      <c r="AU21" s="574">
        <v>-10.239699999999999</v>
      </c>
      <c r="AV21" s="574">
        <v>-9.8599032258000001</v>
      </c>
      <c r="AW21" s="574">
        <v>1.0376333333000001</v>
      </c>
      <c r="AX21" s="574">
        <v>19.235419355000001</v>
      </c>
      <c r="AY21" s="574">
        <v>29.130935483999998</v>
      </c>
      <c r="AZ21" s="873">
        <v>17.899357143</v>
      </c>
      <c r="BA21" s="873">
        <v>-0.14932258065000001</v>
      </c>
      <c r="BB21" s="873">
        <v>-10.256500000000001</v>
      </c>
      <c r="BC21" s="873">
        <v>-13.830548387</v>
      </c>
      <c r="BD21" s="873">
        <v>-11.976366667000001</v>
      </c>
      <c r="BE21" s="873">
        <v>-5.6584193548000004</v>
      </c>
      <c r="BF21" s="873">
        <v>-4.7603225805999996</v>
      </c>
      <c r="BG21" s="354">
        <v>-10.76038</v>
      </c>
      <c r="BH21" s="354">
        <v>-10.600210000000001</v>
      </c>
      <c r="BI21" s="354">
        <v>2.79739</v>
      </c>
      <c r="BJ21" s="354">
        <v>17.37359</v>
      </c>
      <c r="BK21" s="354">
        <v>25.10107</v>
      </c>
      <c r="BL21" s="354">
        <v>19.44988</v>
      </c>
      <c r="BM21" s="354">
        <v>4.2274849999999997</v>
      </c>
      <c r="BN21" s="354">
        <v>-9.713044</v>
      </c>
      <c r="BO21" s="354">
        <v>-15.073</v>
      </c>
      <c r="BP21" s="354">
        <v>-10.62237</v>
      </c>
      <c r="BQ21" s="354">
        <v>-4.8540279999999996</v>
      </c>
      <c r="BR21" s="354">
        <v>-3.4273020000000001</v>
      </c>
      <c r="BS21" s="354">
        <v>-9.3005809999999993</v>
      </c>
      <c r="BT21" s="354">
        <v>-12.13458</v>
      </c>
      <c r="BU21" s="354">
        <v>1.6629370000000001</v>
      </c>
      <c r="BV21" s="354">
        <v>18.795069999999999</v>
      </c>
    </row>
    <row r="22" spans="1:74" ht="11.1" customHeight="1" x14ac:dyDescent="0.2">
      <c r="A22" s="267" t="s">
        <v>262</v>
      </c>
      <c r="B22" s="600" t="s">
        <v>1177</v>
      </c>
      <c r="C22" s="574">
        <v>0.19209677419000001</v>
      </c>
      <c r="D22" s="574">
        <v>0.19392857143</v>
      </c>
      <c r="E22" s="574">
        <v>0.19712903226</v>
      </c>
      <c r="F22" s="574">
        <v>0.19906666667</v>
      </c>
      <c r="G22" s="574">
        <v>0.19919354839</v>
      </c>
      <c r="H22" s="574">
        <v>0.19980000000000001</v>
      </c>
      <c r="I22" s="574">
        <v>0.20138709677</v>
      </c>
      <c r="J22" s="574">
        <v>0.20267741935</v>
      </c>
      <c r="K22" s="574">
        <v>0.20583333333000001</v>
      </c>
      <c r="L22" s="574">
        <v>0.2054516129</v>
      </c>
      <c r="M22" s="574">
        <v>0.20573333332999999</v>
      </c>
      <c r="N22" s="574">
        <v>0.20277419355000001</v>
      </c>
      <c r="O22" s="574">
        <v>0.23377419355000001</v>
      </c>
      <c r="P22" s="574">
        <v>0.23285714286</v>
      </c>
      <c r="Q22" s="574">
        <v>0.23619354839000001</v>
      </c>
      <c r="R22" s="574">
        <v>0.23423333332999999</v>
      </c>
      <c r="S22" s="574">
        <v>0.23619354839000001</v>
      </c>
      <c r="T22" s="574">
        <v>0.23343333332999999</v>
      </c>
      <c r="U22" s="574">
        <v>0.23522580644999999</v>
      </c>
      <c r="V22" s="574">
        <v>0.23664516128999999</v>
      </c>
      <c r="W22" s="574">
        <v>0.23713333333</v>
      </c>
      <c r="X22" s="574">
        <v>0.23738709677</v>
      </c>
      <c r="Y22" s="574">
        <v>0.24099999999999999</v>
      </c>
      <c r="Z22" s="574">
        <v>0.24132258065000001</v>
      </c>
      <c r="AA22" s="574">
        <v>0.25922580644999998</v>
      </c>
      <c r="AB22" s="574">
        <v>0.26634482759</v>
      </c>
      <c r="AC22" s="574">
        <v>0.26061290323000003</v>
      </c>
      <c r="AD22" s="574">
        <v>0.25816666666999999</v>
      </c>
      <c r="AE22" s="574">
        <v>0.2585483871</v>
      </c>
      <c r="AF22" s="574">
        <v>0.26166666666999999</v>
      </c>
      <c r="AG22" s="574">
        <v>0.26500000000000001</v>
      </c>
      <c r="AH22" s="574">
        <v>0.26251612902999999</v>
      </c>
      <c r="AI22" s="574">
        <v>0.26069999999999999</v>
      </c>
      <c r="AJ22" s="574">
        <v>0.26432258065000003</v>
      </c>
      <c r="AK22" s="574">
        <v>0.26436666666999997</v>
      </c>
      <c r="AL22" s="574">
        <v>0.26919354838999998</v>
      </c>
      <c r="AM22" s="574">
        <v>0.34890322581</v>
      </c>
      <c r="AN22" s="574">
        <v>0.32228571429000002</v>
      </c>
      <c r="AO22" s="574">
        <v>0.27306451612999999</v>
      </c>
      <c r="AP22" s="574">
        <v>0.25106666666999999</v>
      </c>
      <c r="AQ22" s="574">
        <v>0.21641935483999999</v>
      </c>
      <c r="AR22" s="574">
        <v>0.19889999999999999</v>
      </c>
      <c r="AS22" s="574">
        <v>0.24341935483999999</v>
      </c>
      <c r="AT22" s="574">
        <v>0.24112903225999999</v>
      </c>
      <c r="AU22" s="574">
        <v>0.24446666667</v>
      </c>
      <c r="AV22" s="574">
        <v>0.2114516129</v>
      </c>
      <c r="AW22" s="574">
        <v>0.26406666667000001</v>
      </c>
      <c r="AX22" s="574">
        <v>0.31135483871000003</v>
      </c>
      <c r="AY22" s="574">
        <v>0.31322580644999998</v>
      </c>
      <c r="AZ22" s="873">
        <v>0.31242857143000002</v>
      </c>
      <c r="BA22" s="873">
        <v>0.27029032258000002</v>
      </c>
      <c r="BB22" s="873">
        <v>0.27526666666999999</v>
      </c>
      <c r="BC22" s="873">
        <v>0.20309677419</v>
      </c>
      <c r="BD22" s="873">
        <v>0.2477</v>
      </c>
      <c r="BE22" s="873">
        <v>0.26678990000000002</v>
      </c>
      <c r="BF22" s="873">
        <v>0.26705679999999998</v>
      </c>
      <c r="BG22" s="354">
        <v>0.267623</v>
      </c>
      <c r="BH22" s="354">
        <v>0.26812009999999997</v>
      </c>
      <c r="BI22" s="354">
        <v>0.26908460000000001</v>
      </c>
      <c r="BJ22" s="354">
        <v>0.27057599999999998</v>
      </c>
      <c r="BK22" s="354">
        <v>0.26879380000000003</v>
      </c>
      <c r="BL22" s="354">
        <v>0.27088370000000001</v>
      </c>
      <c r="BM22" s="354">
        <v>0.27276119999999998</v>
      </c>
      <c r="BN22" s="354">
        <v>0.27334570000000002</v>
      </c>
      <c r="BO22" s="354">
        <v>0.27428530000000001</v>
      </c>
      <c r="BP22" s="354">
        <v>0.27537869999999998</v>
      </c>
      <c r="BQ22" s="354">
        <v>0.27641719999999997</v>
      </c>
      <c r="BR22" s="354">
        <v>0.27718130000000002</v>
      </c>
      <c r="BS22" s="354">
        <v>0.27793060000000003</v>
      </c>
      <c r="BT22" s="354">
        <v>0.27914319999999998</v>
      </c>
      <c r="BU22" s="354">
        <v>0.28056510000000001</v>
      </c>
      <c r="BV22" s="354">
        <v>0.28217300000000001</v>
      </c>
    </row>
    <row r="23" spans="1:74" ht="11.1" customHeight="1" x14ac:dyDescent="0.2">
      <c r="A23" s="267" t="s">
        <v>1178</v>
      </c>
      <c r="B23" s="600" t="s">
        <v>1179</v>
      </c>
      <c r="C23" s="574">
        <v>-10.147976419000001</v>
      </c>
      <c r="D23" s="574">
        <v>-10.301800785999999</v>
      </c>
      <c r="E23" s="574">
        <v>-12.244346289999999</v>
      </c>
      <c r="F23" s="574">
        <v>-11.412908067</v>
      </c>
      <c r="G23" s="574">
        <v>-12.444054032</v>
      </c>
      <c r="H23" s="574">
        <v>-10.829249432999999</v>
      </c>
      <c r="I23" s="574">
        <v>-9.7627492258000004</v>
      </c>
      <c r="J23" s="574">
        <v>-10.391829065</v>
      </c>
      <c r="K23" s="574">
        <v>-9.7512567333</v>
      </c>
      <c r="L23" s="574">
        <v>-10.155537516000001</v>
      </c>
      <c r="M23" s="574">
        <v>-10.294453000000001</v>
      </c>
      <c r="N23" s="574">
        <v>-9.8600382903000003</v>
      </c>
      <c r="O23" s="574">
        <v>-10.754954097000001</v>
      </c>
      <c r="P23" s="574">
        <v>-11.816810357</v>
      </c>
      <c r="Q23" s="574">
        <v>-12.934402645</v>
      </c>
      <c r="R23" s="574">
        <v>-13.347177800000001</v>
      </c>
      <c r="S23" s="574">
        <v>-13.622940065</v>
      </c>
      <c r="T23" s="574">
        <v>-12.528733300000001</v>
      </c>
      <c r="U23" s="574">
        <v>-12.207183194000001</v>
      </c>
      <c r="V23" s="574">
        <v>-12.51858571</v>
      </c>
      <c r="W23" s="574">
        <v>-13.187983066999999</v>
      </c>
      <c r="X23" s="574">
        <v>-13.576626935</v>
      </c>
      <c r="Y23" s="574">
        <v>-13.441369399999999</v>
      </c>
      <c r="Z23" s="574">
        <v>-13.93584471</v>
      </c>
      <c r="AA23" s="574">
        <v>-11.322597418999999</v>
      </c>
      <c r="AB23" s="574">
        <v>-13.284197621000001</v>
      </c>
      <c r="AC23" s="574">
        <v>-13.695986742000001</v>
      </c>
      <c r="AD23" s="574">
        <v>-11.510370032999999</v>
      </c>
      <c r="AE23" s="574">
        <v>-13.159119774000001</v>
      </c>
      <c r="AF23" s="574">
        <v>-12.667511899999999</v>
      </c>
      <c r="AG23" s="574">
        <v>-10.860734065000001</v>
      </c>
      <c r="AH23" s="574">
        <v>-12.560862225999999</v>
      </c>
      <c r="AI23" s="574">
        <v>-13.058229132999999</v>
      </c>
      <c r="AJ23" s="574">
        <v>-12.753002839000001</v>
      </c>
      <c r="AK23" s="574">
        <v>-12.293249599999999</v>
      </c>
      <c r="AL23" s="574">
        <v>-12.450898323000001</v>
      </c>
      <c r="AM23" s="574">
        <v>-11.568382258</v>
      </c>
      <c r="AN23" s="574">
        <v>-13.853838893000001</v>
      </c>
      <c r="AO23" s="574">
        <v>-15.801099613</v>
      </c>
      <c r="AP23" s="574">
        <v>-16.297379667000001</v>
      </c>
      <c r="AQ23" s="574">
        <v>-15.973201452</v>
      </c>
      <c r="AR23" s="574">
        <v>-14.845069067000001</v>
      </c>
      <c r="AS23" s="574">
        <v>-14.930747805999999</v>
      </c>
      <c r="AT23" s="574">
        <v>-16.897760194</v>
      </c>
      <c r="AU23" s="574">
        <v>-16.777915632999999</v>
      </c>
      <c r="AV23" s="574">
        <v>-17.771681225999998</v>
      </c>
      <c r="AW23" s="574">
        <v>-18.077252099999999</v>
      </c>
      <c r="AX23" s="574">
        <v>-17.830063226</v>
      </c>
      <c r="AY23" s="574">
        <v>-15.925345483999999</v>
      </c>
      <c r="AZ23" s="873">
        <v>-18.120864214000001</v>
      </c>
      <c r="BA23" s="873">
        <v>-21.014481451999998</v>
      </c>
      <c r="BB23" s="873">
        <v>-19.701388832999999</v>
      </c>
      <c r="BC23" s="873">
        <v>-19.127298871000001</v>
      </c>
      <c r="BD23" s="873">
        <v>-19.896640667</v>
      </c>
      <c r="BE23" s="873">
        <v>-18.55151</v>
      </c>
      <c r="BF23" s="873">
        <v>-19.096640000000001</v>
      </c>
      <c r="BG23" s="354">
        <v>-19.226109999999998</v>
      </c>
      <c r="BH23" s="354">
        <v>-19.595459999999999</v>
      </c>
      <c r="BI23" s="354">
        <v>-20.568829999999998</v>
      </c>
      <c r="BJ23" s="354">
        <v>-20.702570000000001</v>
      </c>
      <c r="BK23" s="354">
        <v>-19.680689999999998</v>
      </c>
      <c r="BL23" s="354">
        <v>-19.731539999999999</v>
      </c>
      <c r="BM23" s="354">
        <v>-21.958559999999999</v>
      </c>
      <c r="BN23" s="354">
        <v>-21.2652</v>
      </c>
      <c r="BO23" s="354">
        <v>-21.847470000000001</v>
      </c>
      <c r="BP23" s="354">
        <v>-20.967479999999998</v>
      </c>
      <c r="BQ23" s="354">
        <v>-19.055479999999999</v>
      </c>
      <c r="BR23" s="354">
        <v>-20.879079999999998</v>
      </c>
      <c r="BS23" s="354">
        <v>-21.144100000000002</v>
      </c>
      <c r="BT23" s="354">
        <v>-21.368259999999999</v>
      </c>
      <c r="BU23" s="354">
        <v>-22.403580000000002</v>
      </c>
      <c r="BV23" s="354">
        <v>-23.138259999999999</v>
      </c>
    </row>
    <row r="24" spans="1:74" ht="11.1" customHeight="1" x14ac:dyDescent="0.2">
      <c r="A24" s="267" t="s">
        <v>261</v>
      </c>
      <c r="B24" s="601" t="s">
        <v>1180</v>
      </c>
      <c r="C24" s="574">
        <v>0.20826609676999999</v>
      </c>
      <c r="D24" s="574">
        <v>0.16081885713999999</v>
      </c>
      <c r="E24" s="574">
        <v>8.5459612902999998E-2</v>
      </c>
      <c r="F24" s="574">
        <v>5.0344999999999999E-3</v>
      </c>
      <c r="G24" s="574">
        <v>2.0806870968000001E-2</v>
      </c>
      <c r="H24" s="574">
        <v>5.9327333333000004E-3</v>
      </c>
      <c r="I24" s="574">
        <v>9.3112E-2</v>
      </c>
      <c r="J24" s="574">
        <v>9.8441838709999993E-2</v>
      </c>
      <c r="K24" s="574">
        <v>5.3478333333000002E-3</v>
      </c>
      <c r="L24" s="574">
        <v>6.7019032257999997E-3</v>
      </c>
      <c r="M24" s="574">
        <v>4.6510900000000001E-2</v>
      </c>
      <c r="N24" s="574">
        <v>9.6239838709999997E-2</v>
      </c>
      <c r="O24" s="574">
        <v>8.5911354839000004E-2</v>
      </c>
      <c r="P24" s="574">
        <v>0.14487800000000001</v>
      </c>
      <c r="Q24" s="574">
        <v>4.3813935483999998E-2</v>
      </c>
      <c r="R24" s="574">
        <v>6.6590333333000004E-3</v>
      </c>
      <c r="S24" s="574">
        <v>5.2297580645000001E-2</v>
      </c>
      <c r="T24" s="574">
        <v>8.9040666666999994E-3</v>
      </c>
      <c r="U24" s="574">
        <v>4.8428612902999997E-2</v>
      </c>
      <c r="V24" s="574">
        <v>8.4130645160999992E-3</v>
      </c>
      <c r="W24" s="574">
        <v>5.9294666667000003E-3</v>
      </c>
      <c r="X24" s="574">
        <v>7.1173225806000001E-3</v>
      </c>
      <c r="Y24" s="574">
        <v>5.0585666667000003E-3</v>
      </c>
      <c r="Z24" s="574">
        <v>8.9055322581000004E-2</v>
      </c>
      <c r="AA24" s="574">
        <v>0.13997558064999999</v>
      </c>
      <c r="AB24" s="574">
        <v>9.5281758620999996E-2</v>
      </c>
      <c r="AC24" s="574">
        <v>0.15135938709999999</v>
      </c>
      <c r="AD24" s="574">
        <v>1.5020000000000001E-3</v>
      </c>
      <c r="AE24" s="574">
        <v>9.3461290323000005E-4</v>
      </c>
      <c r="AF24" s="574">
        <v>9.278E-4</v>
      </c>
      <c r="AG24" s="574">
        <v>1.5922580645E-3</v>
      </c>
      <c r="AH24" s="574">
        <v>2.0852903226000002E-3</v>
      </c>
      <c r="AI24" s="574">
        <v>7.1357966667000006E-2</v>
      </c>
      <c r="AJ24" s="574">
        <v>1.9825483870999998E-3</v>
      </c>
      <c r="AK24" s="574">
        <v>1.3918666667E-3</v>
      </c>
      <c r="AL24" s="574">
        <v>7.1811064516000001E-2</v>
      </c>
      <c r="AM24" s="574">
        <v>5.8225709676999998E-2</v>
      </c>
      <c r="AN24" s="574">
        <v>1.0801785713999999E-2</v>
      </c>
      <c r="AO24" s="574">
        <v>6.6925161289999998E-3</v>
      </c>
      <c r="AP24" s="574">
        <v>5.5083666666999997E-3</v>
      </c>
      <c r="AQ24" s="574">
        <v>7.0580322581000002E-3</v>
      </c>
      <c r="AR24" s="574">
        <v>6.5553666666999999E-3</v>
      </c>
      <c r="AS24" s="574">
        <v>8.7532903225999992E-3</v>
      </c>
      <c r="AT24" s="574">
        <v>7.6149354838999997E-3</v>
      </c>
      <c r="AU24" s="574">
        <v>0.10315630000000001</v>
      </c>
      <c r="AV24" s="574">
        <v>6.2136451612999997E-3</v>
      </c>
      <c r="AW24" s="574">
        <v>6.5170333332999998E-3</v>
      </c>
      <c r="AX24" s="574">
        <v>0.22259351613</v>
      </c>
      <c r="AY24" s="574">
        <v>0.35864274194000001</v>
      </c>
      <c r="AZ24" s="873">
        <v>9.5458071428999994E-2</v>
      </c>
      <c r="BA24" s="873">
        <v>8.7172903225999996E-3</v>
      </c>
      <c r="BB24" s="873">
        <v>8.3126666667000006E-3</v>
      </c>
      <c r="BC24" s="873">
        <v>1.6621258064999998E-2</v>
      </c>
      <c r="BD24" s="873">
        <v>1.28442E-2</v>
      </c>
      <c r="BE24" s="873">
        <v>4.7606052490000002E-2</v>
      </c>
      <c r="BF24" s="873">
        <v>5.2531340426000002E-2</v>
      </c>
      <c r="BG24" s="354">
        <v>1.9159926415999999E-2</v>
      </c>
      <c r="BH24" s="354">
        <v>3.9129490353E-2</v>
      </c>
      <c r="BI24" s="354">
        <v>4.7738698460999998E-2</v>
      </c>
      <c r="BJ24" s="354">
        <v>0.10344488939</v>
      </c>
      <c r="BK24" s="354">
        <v>0.14804888301999999</v>
      </c>
      <c r="BL24" s="354">
        <v>8.7282685254E-2</v>
      </c>
      <c r="BM24" s="354">
        <v>5.1339731030000002E-2</v>
      </c>
      <c r="BN24" s="354">
        <v>4.0350593626999998E-2</v>
      </c>
      <c r="BO24" s="354">
        <v>3.0833917890999998E-2</v>
      </c>
      <c r="BP24" s="354">
        <v>4.2588160505E-2</v>
      </c>
      <c r="BQ24" s="354">
        <v>4.7606052490000002E-2</v>
      </c>
      <c r="BR24" s="354">
        <v>5.2531340426000002E-2</v>
      </c>
      <c r="BS24" s="354">
        <v>1.9159926415999999E-2</v>
      </c>
      <c r="BT24" s="354">
        <v>3.9129490353E-2</v>
      </c>
      <c r="BU24" s="354">
        <v>4.7738698460999998E-2</v>
      </c>
      <c r="BV24" s="354">
        <v>0.10344488939</v>
      </c>
    </row>
    <row r="25" spans="1:74" ht="11.1" customHeight="1" x14ac:dyDescent="0.2">
      <c r="A25" s="267" t="s">
        <v>526</v>
      </c>
      <c r="B25" s="601" t="s">
        <v>1181</v>
      </c>
      <c r="C25" s="574">
        <v>11.412610935</v>
      </c>
      <c r="D25" s="574">
        <v>11.313065785999999</v>
      </c>
      <c r="E25" s="574">
        <v>11.745664935000001</v>
      </c>
      <c r="F25" s="574">
        <v>11.015428967</v>
      </c>
      <c r="G25" s="574">
        <v>11.33703029</v>
      </c>
      <c r="H25" s="574">
        <v>10.021977232999999</v>
      </c>
      <c r="I25" s="574">
        <v>9.6908051613000001</v>
      </c>
      <c r="J25" s="574">
        <v>9.6843560644999993</v>
      </c>
      <c r="K25" s="574">
        <v>9.8459686666999993</v>
      </c>
      <c r="L25" s="574">
        <v>9.9942913871000005</v>
      </c>
      <c r="M25" s="574">
        <v>10.086944799999999</v>
      </c>
      <c r="N25" s="574">
        <v>10.966464452</v>
      </c>
      <c r="O25" s="574">
        <v>10.875970161</v>
      </c>
      <c r="P25" s="574">
        <v>11.652665036</v>
      </c>
      <c r="Q25" s="574">
        <v>11.824260806</v>
      </c>
      <c r="R25" s="574">
        <v>12.528115133</v>
      </c>
      <c r="S25" s="574">
        <v>11.831429452</v>
      </c>
      <c r="T25" s="574">
        <v>10.929080633</v>
      </c>
      <c r="U25" s="574">
        <v>11.267489774</v>
      </c>
      <c r="V25" s="574">
        <v>11.388993580999999</v>
      </c>
      <c r="W25" s="574">
        <v>11.5534509</v>
      </c>
      <c r="X25" s="574">
        <v>12.400103516</v>
      </c>
      <c r="Y25" s="574">
        <v>12.8753989</v>
      </c>
      <c r="Z25" s="574">
        <v>13.643065194</v>
      </c>
      <c r="AA25" s="574">
        <v>12.782593774</v>
      </c>
      <c r="AB25" s="574">
        <v>12.398711172000001</v>
      </c>
      <c r="AC25" s="574">
        <v>11.932180355</v>
      </c>
      <c r="AD25" s="574">
        <v>10.125862933000001</v>
      </c>
      <c r="AE25" s="574">
        <v>11.862035323000001</v>
      </c>
      <c r="AF25" s="574">
        <v>11.8807531</v>
      </c>
      <c r="AG25" s="574">
        <v>10.447505839</v>
      </c>
      <c r="AH25" s="574">
        <v>11.728194096999999</v>
      </c>
      <c r="AI25" s="574">
        <v>12.1009837</v>
      </c>
      <c r="AJ25" s="574">
        <v>12.135486258</v>
      </c>
      <c r="AK25" s="574">
        <v>12.535502366999999</v>
      </c>
      <c r="AL25" s="574">
        <v>13.251173323</v>
      </c>
      <c r="AM25" s="574">
        <v>13.385500935</v>
      </c>
      <c r="AN25" s="574">
        <v>14.615418785999999</v>
      </c>
      <c r="AO25" s="574">
        <v>14.763220903000001</v>
      </c>
      <c r="AP25" s="574">
        <v>14.941402167</v>
      </c>
      <c r="AQ25" s="574">
        <v>14.041883774</v>
      </c>
      <c r="AR25" s="574">
        <v>13.534549767</v>
      </c>
      <c r="AS25" s="574">
        <v>14.091614999999999</v>
      </c>
      <c r="AT25" s="574">
        <v>14.552867064999999</v>
      </c>
      <c r="AU25" s="574">
        <v>15.0584905</v>
      </c>
      <c r="AV25" s="574">
        <v>16.241123290000001</v>
      </c>
      <c r="AW25" s="574">
        <v>17.5029659</v>
      </c>
      <c r="AX25" s="574">
        <v>18.363463968000001</v>
      </c>
      <c r="AY25" s="574">
        <v>17.393647000000001</v>
      </c>
      <c r="AZ25" s="873">
        <v>17.628443000000001</v>
      </c>
      <c r="BA25" s="873">
        <v>18.486753289999999</v>
      </c>
      <c r="BB25" s="873">
        <v>17.931198367</v>
      </c>
      <c r="BC25" s="873">
        <v>16.219727386999999</v>
      </c>
      <c r="BD25" s="873">
        <v>17.3686367</v>
      </c>
      <c r="BE25" s="873">
        <v>16.48</v>
      </c>
      <c r="BF25" s="873">
        <v>16.63</v>
      </c>
      <c r="BG25" s="354">
        <v>16.54</v>
      </c>
      <c r="BH25" s="354">
        <v>16.86</v>
      </c>
      <c r="BI25" s="354">
        <v>17.920000000000002</v>
      </c>
      <c r="BJ25" s="354">
        <v>19.05</v>
      </c>
      <c r="BK25" s="354">
        <v>18.78</v>
      </c>
      <c r="BL25" s="354">
        <v>18.170000000000002</v>
      </c>
      <c r="BM25" s="354">
        <v>19.170000000000002</v>
      </c>
      <c r="BN25" s="354">
        <v>18.59</v>
      </c>
      <c r="BO25" s="354">
        <v>19</v>
      </c>
      <c r="BP25" s="354">
        <v>18.14</v>
      </c>
      <c r="BQ25" s="354">
        <v>16.64</v>
      </c>
      <c r="BR25" s="354">
        <v>18.059999999999999</v>
      </c>
      <c r="BS25" s="354">
        <v>18.100000000000001</v>
      </c>
      <c r="BT25" s="354">
        <v>18.27</v>
      </c>
      <c r="BU25" s="354">
        <v>19.39</v>
      </c>
      <c r="BV25" s="354">
        <v>21.12</v>
      </c>
    </row>
    <row r="26" spans="1:74" ht="11.1" customHeight="1" x14ac:dyDescent="0.2">
      <c r="A26" s="267" t="s">
        <v>260</v>
      </c>
      <c r="B26" s="601" t="s">
        <v>1182</v>
      </c>
      <c r="C26" s="574">
        <v>9.3470130000000005</v>
      </c>
      <c r="D26" s="574">
        <v>9.0512807500000001</v>
      </c>
      <c r="E26" s="574">
        <v>8.2843733871000005</v>
      </c>
      <c r="F26" s="574">
        <v>8.1605300333000006</v>
      </c>
      <c r="G26" s="574">
        <v>7.4263955484000004</v>
      </c>
      <c r="H26" s="574">
        <v>7.6225831667000001</v>
      </c>
      <c r="I26" s="574">
        <v>8.2026819677000002</v>
      </c>
      <c r="J26" s="574">
        <v>7.5099342903000004</v>
      </c>
      <c r="K26" s="574">
        <v>7.7912675</v>
      </c>
      <c r="L26" s="574">
        <v>7.7181611290000003</v>
      </c>
      <c r="M26" s="574">
        <v>8.1586572667000006</v>
      </c>
      <c r="N26" s="574">
        <v>9.3524510967999994</v>
      </c>
      <c r="O26" s="574">
        <v>8.7911647097000003</v>
      </c>
      <c r="P26" s="574">
        <v>8.5656576428999998</v>
      </c>
      <c r="Q26" s="574">
        <v>8.0018956774000003</v>
      </c>
      <c r="R26" s="574">
        <v>7.3360328333</v>
      </c>
      <c r="S26" s="574">
        <v>6.9179313226000003</v>
      </c>
      <c r="T26" s="574">
        <v>7.7063092332999998</v>
      </c>
      <c r="U26" s="574">
        <v>8.2119556774000007</v>
      </c>
      <c r="V26" s="574">
        <v>7.9406427418999996</v>
      </c>
      <c r="W26" s="574">
        <v>7.6602253666999998</v>
      </c>
      <c r="X26" s="574">
        <v>7.4426765483999997</v>
      </c>
      <c r="Y26" s="574">
        <v>8.3623148</v>
      </c>
      <c r="Z26" s="574">
        <v>8.8409213870999999</v>
      </c>
      <c r="AA26" s="574">
        <v>10.27803171</v>
      </c>
      <c r="AB26" s="574">
        <v>8.8100624138000008</v>
      </c>
      <c r="AC26" s="574">
        <v>7.6997171934999997</v>
      </c>
      <c r="AD26" s="574">
        <v>7.3945232333000002</v>
      </c>
      <c r="AE26" s="574">
        <v>7.6908277096999997</v>
      </c>
      <c r="AF26" s="574">
        <v>8.2233396666999994</v>
      </c>
      <c r="AG26" s="574">
        <v>8.7539868065000004</v>
      </c>
      <c r="AH26" s="574">
        <v>8.4134010967999995</v>
      </c>
      <c r="AI26" s="574">
        <v>8.1465208666999995</v>
      </c>
      <c r="AJ26" s="574">
        <v>8.1894093870999995</v>
      </c>
      <c r="AK26" s="574">
        <v>9.0121732333000004</v>
      </c>
      <c r="AL26" s="574">
        <v>9.9082699999999999</v>
      </c>
      <c r="AM26" s="574">
        <v>10.769202129</v>
      </c>
      <c r="AN26" s="574">
        <v>10.543113249999999</v>
      </c>
      <c r="AO26" s="574">
        <v>8.4802686773999998</v>
      </c>
      <c r="AP26" s="574">
        <v>7.8687493333000003</v>
      </c>
      <c r="AQ26" s="574">
        <v>7.7503943548000001</v>
      </c>
      <c r="AR26" s="574">
        <v>8.2077533332999995</v>
      </c>
      <c r="AS26" s="574">
        <v>8.3087220644999995</v>
      </c>
      <c r="AT26" s="574">
        <v>7.6620551612999996</v>
      </c>
      <c r="AU26" s="574">
        <v>7.4159047332999997</v>
      </c>
      <c r="AV26" s="574">
        <v>7.4953507419000003</v>
      </c>
      <c r="AW26" s="574">
        <v>8.8027403332999992</v>
      </c>
      <c r="AX26" s="574">
        <v>10.356586</v>
      </c>
      <c r="AY26" s="574">
        <v>10.601772065</v>
      </c>
      <c r="AZ26" s="873">
        <v>9.7712655356999996</v>
      </c>
      <c r="BA26" s="873">
        <v>7.6945820967999996</v>
      </c>
      <c r="BB26" s="873">
        <v>7.2167563333000002</v>
      </c>
      <c r="BC26" s="873">
        <v>7.2059893547999998</v>
      </c>
      <c r="BD26" s="873">
        <v>7.5605511999999999</v>
      </c>
      <c r="BE26" s="873">
        <v>7.9976539999999998</v>
      </c>
      <c r="BF26" s="873">
        <v>7.7055119999999997</v>
      </c>
      <c r="BG26" s="354">
        <v>7.4755820000000002</v>
      </c>
      <c r="BH26" s="354">
        <v>7.4047539999999996</v>
      </c>
      <c r="BI26" s="354">
        <v>7.8537179999999998</v>
      </c>
      <c r="BJ26" s="354">
        <v>8.6846700000000006</v>
      </c>
      <c r="BK26" s="354">
        <v>9.4591510000000003</v>
      </c>
      <c r="BL26" s="354">
        <v>8.8765049999999999</v>
      </c>
      <c r="BM26" s="354">
        <v>8.0019600000000004</v>
      </c>
      <c r="BN26" s="354">
        <v>7.4441790000000001</v>
      </c>
      <c r="BO26" s="354">
        <v>7.2372199999999998</v>
      </c>
      <c r="BP26" s="354">
        <v>7.5614679999999996</v>
      </c>
      <c r="BQ26" s="354">
        <v>8.0023750000000007</v>
      </c>
      <c r="BR26" s="354">
        <v>7.7140680000000001</v>
      </c>
      <c r="BS26" s="354">
        <v>7.4865430000000002</v>
      </c>
      <c r="BT26" s="354">
        <v>7.4160360000000001</v>
      </c>
      <c r="BU26" s="354">
        <v>7.8663749999999997</v>
      </c>
      <c r="BV26" s="354">
        <v>8.6985349999999997</v>
      </c>
    </row>
    <row r="27" spans="1:74" ht="11.1" customHeight="1" x14ac:dyDescent="0.2">
      <c r="A27" s="267" t="s">
        <v>527</v>
      </c>
      <c r="B27" s="601" t="s">
        <v>1183</v>
      </c>
      <c r="C27" s="574">
        <v>8.2917610968000002</v>
      </c>
      <c r="D27" s="574">
        <v>8.2022080000000006</v>
      </c>
      <c r="E27" s="574">
        <v>8.8696254194000002</v>
      </c>
      <c r="F27" s="574">
        <v>8.5640821667000004</v>
      </c>
      <c r="G27" s="574">
        <v>8.5553847742000002</v>
      </c>
      <c r="H27" s="574">
        <v>8.4366778667000002</v>
      </c>
      <c r="I27" s="574">
        <v>8.3686093548000002</v>
      </c>
      <c r="J27" s="574">
        <v>8.3166361612999999</v>
      </c>
      <c r="K27" s="574">
        <v>7.7028572332999996</v>
      </c>
      <c r="L27" s="574">
        <v>7.8872658065000003</v>
      </c>
      <c r="M27" s="574">
        <v>8.4136552666999993</v>
      </c>
      <c r="N27" s="574">
        <v>8.3432591613000007</v>
      </c>
      <c r="O27" s="574">
        <v>8.7573557418999997</v>
      </c>
      <c r="P27" s="574">
        <v>8.8759632856999993</v>
      </c>
      <c r="Q27" s="574">
        <v>9.1571931289999995</v>
      </c>
      <c r="R27" s="574">
        <v>8.1630566000000009</v>
      </c>
      <c r="S27" s="574">
        <v>8.7628226774000009</v>
      </c>
      <c r="T27" s="574">
        <v>9.3156723666999994</v>
      </c>
      <c r="U27" s="574">
        <v>9.2007501289999993</v>
      </c>
      <c r="V27" s="574">
        <v>9.0791184839000003</v>
      </c>
      <c r="W27" s="574">
        <v>9.3014761000000004</v>
      </c>
      <c r="X27" s="574">
        <v>8.6271512258000005</v>
      </c>
      <c r="Y27" s="574">
        <v>8.9340457999999998</v>
      </c>
      <c r="Z27" s="574">
        <v>9.2237574515999992</v>
      </c>
      <c r="AA27" s="574">
        <v>8.9592722581000004</v>
      </c>
      <c r="AB27" s="574">
        <v>9.7920472758999999</v>
      </c>
      <c r="AC27" s="574">
        <v>9.6158381935000001</v>
      </c>
      <c r="AD27" s="574">
        <v>8.7815854000000009</v>
      </c>
      <c r="AE27" s="574">
        <v>8.9896781289999996</v>
      </c>
      <c r="AF27" s="574">
        <v>9.0116590999999993</v>
      </c>
      <c r="AG27" s="574">
        <v>9.1694722581000008</v>
      </c>
      <c r="AH27" s="574">
        <v>9.2484955806000002</v>
      </c>
      <c r="AI27" s="574">
        <v>9.1760327332999996</v>
      </c>
      <c r="AJ27" s="574">
        <v>8.8099952257999998</v>
      </c>
      <c r="AK27" s="574">
        <v>8.7723711333000001</v>
      </c>
      <c r="AL27" s="574">
        <v>9.1807796129000003</v>
      </c>
      <c r="AM27" s="574">
        <v>9.0114153870999996</v>
      </c>
      <c r="AN27" s="574">
        <v>9.7934278570999993</v>
      </c>
      <c r="AO27" s="574">
        <v>9.5256353225999995</v>
      </c>
      <c r="AP27" s="574">
        <v>9.2312572332999991</v>
      </c>
      <c r="AQ27" s="574">
        <v>9.6896836128999997</v>
      </c>
      <c r="AR27" s="574">
        <v>9.5250433332999993</v>
      </c>
      <c r="AS27" s="574">
        <v>9.1572132257999996</v>
      </c>
      <c r="AT27" s="574">
        <v>10.015199484</v>
      </c>
      <c r="AU27" s="574">
        <v>9.2390053999999999</v>
      </c>
      <c r="AV27" s="574">
        <v>9.0328431289999997</v>
      </c>
      <c r="AW27" s="574">
        <v>9.3842735000000008</v>
      </c>
      <c r="AX27" s="574">
        <v>10.046548</v>
      </c>
      <c r="AY27" s="574">
        <v>9.4932363548000005</v>
      </c>
      <c r="AZ27" s="873">
        <v>10.360113536</v>
      </c>
      <c r="BA27" s="873">
        <v>10.231779194</v>
      </c>
      <c r="BB27" s="873">
        <v>8.9958453333000001</v>
      </c>
      <c r="BC27" s="873">
        <v>10.130818387</v>
      </c>
      <c r="BD27" s="873">
        <v>10.101891200000001</v>
      </c>
      <c r="BE27" s="873">
        <v>10.116770000000001</v>
      </c>
      <c r="BF27" s="873">
        <v>10.224690000000001</v>
      </c>
      <c r="BG27" s="354">
        <v>10.18085</v>
      </c>
      <c r="BH27" s="354">
        <v>10.17934</v>
      </c>
      <c r="BI27" s="354">
        <v>10.55029</v>
      </c>
      <c r="BJ27" s="354">
        <v>10.44069</v>
      </c>
      <c r="BK27" s="354">
        <v>10.50789</v>
      </c>
      <c r="BL27" s="354">
        <v>10.52533</v>
      </c>
      <c r="BM27" s="354">
        <v>10.84186</v>
      </c>
      <c r="BN27" s="354">
        <v>10.15973</v>
      </c>
      <c r="BO27" s="354">
        <v>10.11552</v>
      </c>
      <c r="BP27" s="354">
        <v>10.43153</v>
      </c>
      <c r="BQ27" s="354">
        <v>10.46546</v>
      </c>
      <c r="BR27" s="354">
        <v>10.58568</v>
      </c>
      <c r="BS27" s="354">
        <v>10.549799999999999</v>
      </c>
      <c r="BT27" s="354">
        <v>10.553430000000001</v>
      </c>
      <c r="BU27" s="354">
        <v>10.92769</v>
      </c>
      <c r="BV27" s="354">
        <v>10.82024</v>
      </c>
    </row>
    <row r="28" spans="1:74" ht="11.1" customHeight="1" x14ac:dyDescent="0.2">
      <c r="A28" s="267"/>
      <c r="B28" s="547"/>
      <c r="C28" s="574"/>
      <c r="D28" s="574"/>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74"/>
      <c r="AO28" s="574"/>
      <c r="AP28" s="574"/>
      <c r="AQ28" s="574"/>
      <c r="AR28" s="574"/>
      <c r="AS28" s="574"/>
      <c r="AT28" s="574"/>
      <c r="AU28" s="574"/>
      <c r="AV28" s="574"/>
      <c r="AW28" s="574"/>
      <c r="AX28" s="574"/>
      <c r="AY28" s="574"/>
      <c r="AZ28" s="873"/>
      <c r="BA28" s="873"/>
      <c r="BB28" s="873"/>
      <c r="BC28" s="873"/>
      <c r="BD28" s="873"/>
      <c r="BE28" s="873"/>
      <c r="BF28" s="873"/>
      <c r="BG28" s="354"/>
      <c r="BH28" s="354"/>
      <c r="BI28" s="354"/>
      <c r="BJ28" s="354"/>
      <c r="BK28" s="354"/>
      <c r="BL28" s="354"/>
      <c r="BM28" s="354"/>
      <c r="BN28" s="354"/>
      <c r="BO28" s="354"/>
      <c r="BP28" s="354"/>
      <c r="BQ28" s="354"/>
      <c r="BR28" s="354"/>
      <c r="BS28" s="354"/>
      <c r="BT28" s="354"/>
      <c r="BU28" s="354"/>
      <c r="BV28" s="354"/>
    </row>
    <row r="29" spans="1:74" ht="11.1" customHeight="1" x14ac:dyDescent="0.2">
      <c r="A29" s="602"/>
      <c r="B29" s="37" t="s">
        <v>466</v>
      </c>
      <c r="C29" s="574"/>
      <c r="D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74"/>
      <c r="AO29" s="574"/>
      <c r="AP29" s="574"/>
      <c r="AQ29" s="574"/>
      <c r="AR29" s="574"/>
      <c r="AS29" s="574"/>
      <c r="AT29" s="574"/>
      <c r="AU29" s="574"/>
      <c r="AV29" s="574"/>
      <c r="AW29" s="574"/>
      <c r="AX29" s="574"/>
      <c r="AY29" s="574"/>
      <c r="AZ29" s="873"/>
      <c r="BA29" s="873"/>
      <c r="BB29" s="873"/>
      <c r="BC29" s="873"/>
      <c r="BD29" s="873"/>
      <c r="BE29" s="873"/>
      <c r="BF29" s="873"/>
      <c r="BG29" s="354"/>
      <c r="BH29" s="354"/>
      <c r="BI29" s="354"/>
      <c r="BJ29" s="354"/>
      <c r="BK29" s="354"/>
      <c r="BL29" s="354"/>
      <c r="BM29" s="354"/>
      <c r="BN29" s="354"/>
      <c r="BO29" s="354"/>
      <c r="BP29" s="354"/>
      <c r="BQ29" s="354"/>
      <c r="BR29" s="354"/>
      <c r="BS29" s="354"/>
      <c r="BT29" s="354"/>
      <c r="BU29" s="354"/>
      <c r="BV29" s="354"/>
    </row>
    <row r="30" spans="1:74" s="276" customFormat="1" ht="11.1" customHeight="1" x14ac:dyDescent="0.2">
      <c r="A30" s="595" t="s">
        <v>270</v>
      </c>
      <c r="B30" s="596" t="s">
        <v>1184</v>
      </c>
      <c r="C30" s="313">
        <v>115.55025806</v>
      </c>
      <c r="D30" s="313">
        <v>109.01546429</v>
      </c>
      <c r="E30" s="313">
        <v>89.734451613000004</v>
      </c>
      <c r="F30" s="313">
        <v>78.606233333000006</v>
      </c>
      <c r="G30" s="313">
        <v>72.265258064999998</v>
      </c>
      <c r="H30" s="313">
        <v>77.236466667000002</v>
      </c>
      <c r="I30" s="313">
        <v>83.535548387000006</v>
      </c>
      <c r="J30" s="313">
        <v>82.796806451999998</v>
      </c>
      <c r="K30" s="313">
        <v>76.451033332999998</v>
      </c>
      <c r="L30" s="313">
        <v>76.207193548000006</v>
      </c>
      <c r="M30" s="313">
        <v>92.298199999999994</v>
      </c>
      <c r="N30" s="313">
        <v>108.99809677</v>
      </c>
      <c r="O30" s="313">
        <v>107.00132257999999</v>
      </c>
      <c r="P30" s="313">
        <v>105.63332143</v>
      </c>
      <c r="Q30" s="313">
        <v>97.679612903000006</v>
      </c>
      <c r="R30" s="313">
        <v>80.6678</v>
      </c>
      <c r="S30" s="313">
        <v>74.533387097000002</v>
      </c>
      <c r="T30" s="313">
        <v>78.869299999999996</v>
      </c>
      <c r="U30" s="313">
        <v>86.195483870999993</v>
      </c>
      <c r="V30" s="313">
        <v>86.550516129000002</v>
      </c>
      <c r="W30" s="313">
        <v>79.542566667000003</v>
      </c>
      <c r="X30" s="313">
        <v>78.799548387000002</v>
      </c>
      <c r="Y30" s="313">
        <v>94.196433333000002</v>
      </c>
      <c r="Z30" s="313">
        <v>102.657</v>
      </c>
      <c r="AA30" s="313">
        <v>120.32787771</v>
      </c>
      <c r="AB30" s="313">
        <v>102.32044807</v>
      </c>
      <c r="AC30" s="313">
        <v>90.358101552999997</v>
      </c>
      <c r="AD30" s="313">
        <v>79.999636570000007</v>
      </c>
      <c r="AE30" s="313">
        <v>75.450634320999995</v>
      </c>
      <c r="AF30" s="313">
        <v>81.040440437000001</v>
      </c>
      <c r="AG30" s="313">
        <v>88.603553065</v>
      </c>
      <c r="AH30" s="313">
        <v>87.882435547</v>
      </c>
      <c r="AI30" s="313">
        <v>80.558558364999996</v>
      </c>
      <c r="AJ30" s="313">
        <v>78.432789450000001</v>
      </c>
      <c r="AK30" s="313">
        <v>90.328398527999994</v>
      </c>
      <c r="AL30" s="313">
        <v>108.45887967</v>
      </c>
      <c r="AM30" s="313">
        <v>126.53583019</v>
      </c>
      <c r="AN30" s="313">
        <v>115.48208932</v>
      </c>
      <c r="AO30" s="313">
        <v>88.774067995999999</v>
      </c>
      <c r="AP30" s="313">
        <v>79.274286601</v>
      </c>
      <c r="AQ30" s="313">
        <v>74.492535965000002</v>
      </c>
      <c r="AR30" s="313">
        <v>80.571372500999999</v>
      </c>
      <c r="AS30" s="313">
        <v>87.887138547000006</v>
      </c>
      <c r="AT30" s="313">
        <v>85.280683162000003</v>
      </c>
      <c r="AU30" s="313">
        <v>80.921335098</v>
      </c>
      <c r="AV30" s="313">
        <v>78.850482002999996</v>
      </c>
      <c r="AW30" s="313">
        <v>92.787481194999998</v>
      </c>
      <c r="AX30" s="313">
        <v>112.88576270999999</v>
      </c>
      <c r="AY30" s="313">
        <v>122.28657194</v>
      </c>
      <c r="AZ30" s="895">
        <v>111.21768707</v>
      </c>
      <c r="BA30" s="895">
        <v>89.709312874999995</v>
      </c>
      <c r="BB30" s="895">
        <v>79.909484898000002</v>
      </c>
      <c r="BC30" s="895">
        <v>76.027135225999999</v>
      </c>
      <c r="BD30" s="895">
        <v>81.165624565000002</v>
      </c>
      <c r="BE30" s="895">
        <v>87.974068099999997</v>
      </c>
      <c r="BF30" s="895">
        <v>89.015360099999995</v>
      </c>
      <c r="BG30" s="437">
        <v>82.742840000000001</v>
      </c>
      <c r="BH30" s="437">
        <v>80.986249999999998</v>
      </c>
      <c r="BI30" s="437">
        <v>94.698239999999998</v>
      </c>
      <c r="BJ30" s="437">
        <v>111.6446</v>
      </c>
      <c r="BK30" s="437">
        <v>119.7363</v>
      </c>
      <c r="BL30" s="437">
        <v>112.24209999999999</v>
      </c>
      <c r="BM30" s="437">
        <v>95.841089999999994</v>
      </c>
      <c r="BN30" s="437">
        <v>83.102320000000006</v>
      </c>
      <c r="BO30" s="437">
        <v>76.737989999999996</v>
      </c>
      <c r="BP30" s="437">
        <v>83.090100000000007</v>
      </c>
      <c r="BQ30" s="437">
        <v>91.041719999999998</v>
      </c>
      <c r="BR30" s="437">
        <v>91.425139999999999</v>
      </c>
      <c r="BS30" s="437">
        <v>85.160550000000001</v>
      </c>
      <c r="BT30" s="437">
        <v>83.014129999999994</v>
      </c>
      <c r="BU30" s="437">
        <v>97.142110000000002</v>
      </c>
      <c r="BV30" s="437">
        <v>113.6878</v>
      </c>
    </row>
    <row r="31" spans="1:74" ht="11.1" customHeight="1" x14ac:dyDescent="0.2">
      <c r="A31" s="267" t="s">
        <v>265</v>
      </c>
      <c r="B31" s="597" t="s">
        <v>1185</v>
      </c>
      <c r="C31" s="574">
        <v>30.888548387</v>
      </c>
      <c r="D31" s="574">
        <v>28.257357143</v>
      </c>
      <c r="E31" s="574">
        <v>18.985451612999999</v>
      </c>
      <c r="F31" s="574">
        <v>12.8185</v>
      </c>
      <c r="G31" s="574">
        <v>6.4925483871000003</v>
      </c>
      <c r="H31" s="574">
        <v>4.1313333332999997</v>
      </c>
      <c r="I31" s="574">
        <v>3.556</v>
      </c>
      <c r="J31" s="574">
        <v>3.3192903226000001</v>
      </c>
      <c r="K31" s="574">
        <v>3.8031000000000001</v>
      </c>
      <c r="L31" s="574">
        <v>7.8042903226</v>
      </c>
      <c r="M31" s="574">
        <v>17.107500000000002</v>
      </c>
      <c r="N31" s="574">
        <v>26.929032257999999</v>
      </c>
      <c r="O31" s="574">
        <v>26.057354838999998</v>
      </c>
      <c r="P31" s="574">
        <v>24.655642857</v>
      </c>
      <c r="Q31" s="574">
        <v>20.564483871</v>
      </c>
      <c r="R31" s="574">
        <v>11.358066666999999</v>
      </c>
      <c r="S31" s="574">
        <v>6.4090967742</v>
      </c>
      <c r="T31" s="574">
        <v>4.3311666666999997</v>
      </c>
      <c r="U31" s="574">
        <v>3.6313548387000001</v>
      </c>
      <c r="V31" s="574">
        <v>3.3956774194000001</v>
      </c>
      <c r="W31" s="574">
        <v>3.8155000000000001</v>
      </c>
      <c r="X31" s="574">
        <v>7.3597419354999998</v>
      </c>
      <c r="Y31" s="574">
        <v>16.569099999999999</v>
      </c>
      <c r="Z31" s="574">
        <v>21.348967741999999</v>
      </c>
      <c r="AA31" s="574">
        <v>30.118290323</v>
      </c>
      <c r="AB31" s="574">
        <v>22.201965517000001</v>
      </c>
      <c r="AC31" s="574">
        <v>16.420903226</v>
      </c>
      <c r="AD31" s="574">
        <v>10.591666667</v>
      </c>
      <c r="AE31" s="574">
        <v>5.5632258065000002</v>
      </c>
      <c r="AF31" s="574">
        <v>4.1219333333000003</v>
      </c>
      <c r="AG31" s="574">
        <v>3.4653870967999998</v>
      </c>
      <c r="AH31" s="574">
        <v>3.3981935484000001</v>
      </c>
      <c r="AI31" s="574">
        <v>3.7587999999999999</v>
      </c>
      <c r="AJ31" s="574">
        <v>6.2504838710000001</v>
      </c>
      <c r="AK31" s="574">
        <v>13.728233333</v>
      </c>
      <c r="AL31" s="574">
        <v>24.432645161</v>
      </c>
      <c r="AM31" s="574">
        <v>33.425290322999999</v>
      </c>
      <c r="AN31" s="574">
        <v>28.415857143</v>
      </c>
      <c r="AO31" s="574">
        <v>17.014548387000001</v>
      </c>
      <c r="AP31" s="574">
        <v>10.851733333</v>
      </c>
      <c r="AQ31" s="574">
        <v>6.0795483871</v>
      </c>
      <c r="AR31" s="574">
        <v>4.3200666666999998</v>
      </c>
      <c r="AS31" s="574">
        <v>3.5807419354999999</v>
      </c>
      <c r="AT31" s="574">
        <v>3.3752580645000001</v>
      </c>
      <c r="AU31" s="574">
        <v>3.7507333332999999</v>
      </c>
      <c r="AV31" s="574">
        <v>6.9760967742000002</v>
      </c>
      <c r="AW31" s="574">
        <v>15.735533332999999</v>
      </c>
      <c r="AX31" s="574">
        <v>26.620838710000001</v>
      </c>
      <c r="AY31" s="574">
        <v>31.420387096999999</v>
      </c>
      <c r="AZ31" s="873">
        <v>25.841535713999999</v>
      </c>
      <c r="BA31" s="873">
        <v>15.516935483999999</v>
      </c>
      <c r="BB31" s="873">
        <v>9.4352999999999998</v>
      </c>
      <c r="BC31" s="873">
        <v>6.0773225805999997</v>
      </c>
      <c r="BD31" s="873">
        <v>4.2104666667000004</v>
      </c>
      <c r="BE31" s="873">
        <v>3.373221</v>
      </c>
      <c r="BF31" s="873">
        <v>3.19353</v>
      </c>
      <c r="BG31" s="354">
        <v>3.6785730000000001</v>
      </c>
      <c r="BH31" s="354">
        <v>7.5510520000000003</v>
      </c>
      <c r="BI31" s="354">
        <v>15.837070000000001</v>
      </c>
      <c r="BJ31" s="354">
        <v>24.272279999999999</v>
      </c>
      <c r="BK31" s="354">
        <v>28.161190000000001</v>
      </c>
      <c r="BL31" s="354">
        <v>25.152539999999998</v>
      </c>
      <c r="BM31" s="354">
        <v>18.394010000000002</v>
      </c>
      <c r="BN31" s="354">
        <v>11.416449999999999</v>
      </c>
      <c r="BO31" s="354">
        <v>6.3183449999999999</v>
      </c>
      <c r="BP31" s="354">
        <v>4.1958000000000002</v>
      </c>
      <c r="BQ31" s="354">
        <v>3.5203060000000002</v>
      </c>
      <c r="BR31" s="354">
        <v>3.4559030000000002</v>
      </c>
      <c r="BS31" s="354">
        <v>3.8111649999999999</v>
      </c>
      <c r="BT31" s="354">
        <v>7.5486589999999998</v>
      </c>
      <c r="BU31" s="354">
        <v>15.78567</v>
      </c>
      <c r="BV31" s="354">
        <v>24.188970000000001</v>
      </c>
    </row>
    <row r="32" spans="1:74" ht="11.1" customHeight="1" x14ac:dyDescent="0.2">
      <c r="A32" s="267" t="s">
        <v>266</v>
      </c>
      <c r="B32" s="597" t="s">
        <v>1186</v>
      </c>
      <c r="C32" s="574">
        <v>17.771000000000001</v>
      </c>
      <c r="D32" s="574">
        <v>16.572821429000001</v>
      </c>
      <c r="E32" s="574">
        <v>12.434741935</v>
      </c>
      <c r="F32" s="574">
        <v>9.1979000000000006</v>
      </c>
      <c r="G32" s="574">
        <v>5.9086129031999999</v>
      </c>
      <c r="H32" s="574">
        <v>4.8707333332999996</v>
      </c>
      <c r="I32" s="574">
        <v>4.6646451613000002</v>
      </c>
      <c r="J32" s="574">
        <v>4.5670000000000002</v>
      </c>
      <c r="K32" s="574">
        <v>4.9968666666999999</v>
      </c>
      <c r="L32" s="574">
        <v>7.2032258064999999</v>
      </c>
      <c r="M32" s="574">
        <v>11.7782</v>
      </c>
      <c r="N32" s="574">
        <v>15.878548387</v>
      </c>
      <c r="O32" s="574">
        <v>15.437935484</v>
      </c>
      <c r="P32" s="574">
        <v>15.242285713999999</v>
      </c>
      <c r="Q32" s="574">
        <v>13.233354839</v>
      </c>
      <c r="R32" s="574">
        <v>8.4905000000000008</v>
      </c>
      <c r="S32" s="574">
        <v>5.9223225806000004</v>
      </c>
      <c r="T32" s="574">
        <v>5.0117666666999998</v>
      </c>
      <c r="U32" s="574">
        <v>4.6487419355000004</v>
      </c>
      <c r="V32" s="574">
        <v>4.7241290322999996</v>
      </c>
      <c r="W32" s="574">
        <v>4.9092333332999996</v>
      </c>
      <c r="X32" s="574">
        <v>7.2711290323000002</v>
      </c>
      <c r="Y32" s="574">
        <v>11.611866666999999</v>
      </c>
      <c r="Z32" s="574">
        <v>13.390806452</v>
      </c>
      <c r="AA32" s="574">
        <v>17.509870968000001</v>
      </c>
      <c r="AB32" s="574">
        <v>14.319275862</v>
      </c>
      <c r="AC32" s="574">
        <v>11.207548386999999</v>
      </c>
      <c r="AD32" s="574">
        <v>8.2645333332999993</v>
      </c>
      <c r="AE32" s="574">
        <v>5.6772903226000002</v>
      </c>
      <c r="AF32" s="574">
        <v>5.0933999999999999</v>
      </c>
      <c r="AG32" s="574">
        <v>4.7366774194000003</v>
      </c>
      <c r="AH32" s="574">
        <v>4.7690322581000002</v>
      </c>
      <c r="AI32" s="574">
        <v>5.1413000000000002</v>
      </c>
      <c r="AJ32" s="574">
        <v>6.7307096774000001</v>
      </c>
      <c r="AK32" s="574">
        <v>10.475099999999999</v>
      </c>
      <c r="AL32" s="574">
        <v>14.962032258000001</v>
      </c>
      <c r="AM32" s="574">
        <v>19.667322581000001</v>
      </c>
      <c r="AN32" s="574">
        <v>17.575392857000001</v>
      </c>
      <c r="AO32" s="574">
        <v>11.764677419</v>
      </c>
      <c r="AP32" s="574">
        <v>8.7462333332999993</v>
      </c>
      <c r="AQ32" s="574">
        <v>6.1551612902999997</v>
      </c>
      <c r="AR32" s="574">
        <v>5.1715333333000002</v>
      </c>
      <c r="AS32" s="574">
        <v>4.9691612902999998</v>
      </c>
      <c r="AT32" s="574">
        <v>4.9313870968</v>
      </c>
      <c r="AU32" s="574">
        <v>5.1568666667</v>
      </c>
      <c r="AV32" s="574">
        <v>7.3144516129000001</v>
      </c>
      <c r="AW32" s="574">
        <v>11.364333332999999</v>
      </c>
      <c r="AX32" s="574">
        <v>16.354741935</v>
      </c>
      <c r="AY32" s="574">
        <v>18.988967742</v>
      </c>
      <c r="AZ32" s="873">
        <v>15.858142857000001</v>
      </c>
      <c r="BA32" s="873">
        <v>11.247032258000001</v>
      </c>
      <c r="BB32" s="873">
        <v>8.0662666667000007</v>
      </c>
      <c r="BC32" s="873">
        <v>6.0487419354999998</v>
      </c>
      <c r="BD32" s="873">
        <v>5.1978</v>
      </c>
      <c r="BE32" s="873">
        <v>4.5961790000000002</v>
      </c>
      <c r="BF32" s="873">
        <v>4.6578900000000001</v>
      </c>
      <c r="BG32" s="354">
        <v>5.2296500000000004</v>
      </c>
      <c r="BH32" s="354">
        <v>7.6121920000000003</v>
      </c>
      <c r="BI32" s="354">
        <v>11.553750000000001</v>
      </c>
      <c r="BJ32" s="354">
        <v>15.087109999999999</v>
      </c>
      <c r="BK32" s="354">
        <v>17.008790000000001</v>
      </c>
      <c r="BL32" s="354">
        <v>15.94115</v>
      </c>
      <c r="BM32" s="354">
        <v>12.67361</v>
      </c>
      <c r="BN32" s="354">
        <v>8.8903909999999993</v>
      </c>
      <c r="BO32" s="354">
        <v>6.5056479999999999</v>
      </c>
      <c r="BP32" s="354">
        <v>5.420636</v>
      </c>
      <c r="BQ32" s="354">
        <v>5.027272</v>
      </c>
      <c r="BR32" s="354">
        <v>5.1100260000000004</v>
      </c>
      <c r="BS32" s="354">
        <v>5.6933540000000002</v>
      </c>
      <c r="BT32" s="354">
        <v>8.0725049999999996</v>
      </c>
      <c r="BU32" s="354">
        <v>12.05537</v>
      </c>
      <c r="BV32" s="354">
        <v>15.738810000000001</v>
      </c>
    </row>
    <row r="33" spans="1:75" ht="11.1" customHeight="1" x14ac:dyDescent="0.2">
      <c r="A33" s="267" t="s">
        <v>268</v>
      </c>
      <c r="B33" s="597" t="s">
        <v>1187</v>
      </c>
      <c r="C33" s="574">
        <v>26.604225805999999</v>
      </c>
      <c r="D33" s="574">
        <v>26.028178571000002</v>
      </c>
      <c r="E33" s="574">
        <v>24.527354839000001</v>
      </c>
      <c r="F33" s="574">
        <v>23.503866667</v>
      </c>
      <c r="G33" s="574">
        <v>22.040903226000001</v>
      </c>
      <c r="H33" s="574">
        <v>21.805066666999998</v>
      </c>
      <c r="I33" s="574">
        <v>21.416193547999999</v>
      </c>
      <c r="J33" s="574">
        <v>21.810903226000001</v>
      </c>
      <c r="K33" s="574">
        <v>21.7515</v>
      </c>
      <c r="L33" s="574">
        <v>22.293677419000002</v>
      </c>
      <c r="M33" s="574">
        <v>24.297466666999998</v>
      </c>
      <c r="N33" s="574">
        <v>24.517870968</v>
      </c>
      <c r="O33" s="574">
        <v>24.865580645000001</v>
      </c>
      <c r="P33" s="574">
        <v>25.307964286000001</v>
      </c>
      <c r="Q33" s="574">
        <v>24.438387097</v>
      </c>
      <c r="R33" s="574">
        <v>23.567833332999999</v>
      </c>
      <c r="S33" s="574">
        <v>22.003225806</v>
      </c>
      <c r="T33" s="574">
        <v>21.873200000000001</v>
      </c>
      <c r="U33" s="574">
        <v>21.607645161000001</v>
      </c>
      <c r="V33" s="574">
        <v>22.181161289999999</v>
      </c>
      <c r="W33" s="574">
        <v>22.354399999999998</v>
      </c>
      <c r="X33" s="574">
        <v>22.915322581000002</v>
      </c>
      <c r="Y33" s="574">
        <v>24.723833333000002</v>
      </c>
      <c r="Z33" s="574">
        <v>25.489258065000001</v>
      </c>
      <c r="AA33" s="574">
        <v>25.845290323</v>
      </c>
      <c r="AB33" s="574">
        <v>24.753862069</v>
      </c>
      <c r="AC33" s="574">
        <v>24.112870967999999</v>
      </c>
      <c r="AD33" s="574">
        <v>23.314466667000001</v>
      </c>
      <c r="AE33" s="574">
        <v>22.099129032</v>
      </c>
      <c r="AF33" s="574">
        <v>21.924566667000001</v>
      </c>
      <c r="AG33" s="574">
        <v>22.138709677000001</v>
      </c>
      <c r="AH33" s="574">
        <v>22.530870967999999</v>
      </c>
      <c r="AI33" s="574">
        <v>22.330233332999999</v>
      </c>
      <c r="AJ33" s="574">
        <v>22.370032257999998</v>
      </c>
      <c r="AK33" s="574">
        <v>24.172333333000001</v>
      </c>
      <c r="AL33" s="574">
        <v>25.730387097000001</v>
      </c>
      <c r="AM33" s="574">
        <v>26.710225806</v>
      </c>
      <c r="AN33" s="574">
        <v>26.148321428999999</v>
      </c>
      <c r="AO33" s="574">
        <v>24.032677418999999</v>
      </c>
      <c r="AP33" s="574">
        <v>23.217766666999999</v>
      </c>
      <c r="AQ33" s="574">
        <v>22.299612903</v>
      </c>
      <c r="AR33" s="574">
        <v>21.830733333000001</v>
      </c>
      <c r="AS33" s="574">
        <v>21.959129032</v>
      </c>
      <c r="AT33" s="574">
        <v>22.381935484</v>
      </c>
      <c r="AU33" s="574">
        <v>22.356300000000001</v>
      </c>
      <c r="AV33" s="574">
        <v>22.339967741999999</v>
      </c>
      <c r="AW33" s="574">
        <v>24.651233333</v>
      </c>
      <c r="AX33" s="574">
        <v>25.805935483999999</v>
      </c>
      <c r="AY33" s="574">
        <v>26.07516129</v>
      </c>
      <c r="AZ33" s="873">
        <v>25.475821429</v>
      </c>
      <c r="BA33" s="873">
        <v>23.912806452000002</v>
      </c>
      <c r="BB33" s="873">
        <v>23.423366667</v>
      </c>
      <c r="BC33" s="873">
        <v>22.612709677000002</v>
      </c>
      <c r="BD33" s="873">
        <v>22.632866666999998</v>
      </c>
      <c r="BE33" s="873">
        <v>22.355540000000001</v>
      </c>
      <c r="BF33" s="873">
        <v>22.770569999999999</v>
      </c>
      <c r="BG33" s="354">
        <v>22.87115</v>
      </c>
      <c r="BH33" s="354">
        <v>23.258330000000001</v>
      </c>
      <c r="BI33" s="354">
        <v>25.16574</v>
      </c>
      <c r="BJ33" s="354">
        <v>26.212009999999999</v>
      </c>
      <c r="BK33" s="354">
        <v>26.650020000000001</v>
      </c>
      <c r="BL33" s="354">
        <v>26.465520000000001</v>
      </c>
      <c r="BM33" s="354">
        <v>25.049250000000001</v>
      </c>
      <c r="BN33" s="354">
        <v>24.2652</v>
      </c>
      <c r="BO33" s="354">
        <v>23.12191</v>
      </c>
      <c r="BP33" s="354">
        <v>22.941400000000002</v>
      </c>
      <c r="BQ33" s="354">
        <v>22.927330000000001</v>
      </c>
      <c r="BR33" s="354">
        <v>23.300270000000001</v>
      </c>
      <c r="BS33" s="354">
        <v>23.402740000000001</v>
      </c>
      <c r="BT33" s="354">
        <v>23.773859999999999</v>
      </c>
      <c r="BU33" s="354">
        <v>25.658809999999999</v>
      </c>
      <c r="BV33" s="354">
        <v>26.677820000000001</v>
      </c>
    </row>
    <row r="34" spans="1:75" ht="11.1" customHeight="1" x14ac:dyDescent="0.2">
      <c r="A34" s="267" t="s">
        <v>269</v>
      </c>
      <c r="B34" s="597" t="s">
        <v>1188</v>
      </c>
      <c r="C34" s="574">
        <v>30.619830189999998</v>
      </c>
      <c r="D34" s="574">
        <v>28.714266930000001</v>
      </c>
      <c r="E34" s="574">
        <v>25.059587000000001</v>
      </c>
      <c r="F34" s="574">
        <v>24.769173070000001</v>
      </c>
      <c r="G34" s="574">
        <v>29.764088709999999</v>
      </c>
      <c r="H34" s="574">
        <v>38.150875429999999</v>
      </c>
      <c r="I34" s="574">
        <v>45.321610229999997</v>
      </c>
      <c r="J34" s="574">
        <v>44.52079165</v>
      </c>
      <c r="K34" s="574">
        <v>37.504624030000002</v>
      </c>
      <c r="L34" s="574">
        <v>30.530112259999999</v>
      </c>
      <c r="M34" s="574">
        <v>30.07022907</v>
      </c>
      <c r="N34" s="574">
        <v>32.012954550000003</v>
      </c>
      <c r="O34" s="574">
        <v>31.088806099999999</v>
      </c>
      <c r="P34" s="574">
        <v>30.95135282</v>
      </c>
      <c r="Q34" s="574">
        <v>30.21935968</v>
      </c>
      <c r="R34" s="574">
        <v>28.762220129999999</v>
      </c>
      <c r="S34" s="574">
        <v>31.917368289999999</v>
      </c>
      <c r="T34" s="574">
        <v>39.254347770000003</v>
      </c>
      <c r="U34" s="574">
        <v>47.572305550000003</v>
      </c>
      <c r="V34" s="574">
        <v>47.4688941</v>
      </c>
      <c r="W34" s="574">
        <v>39.957835369999998</v>
      </c>
      <c r="X34" s="574">
        <v>32.77268419</v>
      </c>
      <c r="Y34" s="574">
        <v>32.10607907</v>
      </c>
      <c r="Z34" s="574">
        <v>32.89078181</v>
      </c>
      <c r="AA34" s="574">
        <v>36.677168029999997</v>
      </c>
      <c r="AB34" s="574">
        <v>31.472853239999999</v>
      </c>
      <c r="AC34" s="574">
        <v>29.65181123</v>
      </c>
      <c r="AD34" s="574">
        <v>29.329336569999999</v>
      </c>
      <c r="AE34" s="574">
        <v>33.795989159999998</v>
      </c>
      <c r="AF34" s="574">
        <v>41.281373770000002</v>
      </c>
      <c r="AG34" s="574">
        <v>49.278972420000002</v>
      </c>
      <c r="AH34" s="574">
        <v>48.273887160000001</v>
      </c>
      <c r="AI34" s="574">
        <v>40.753200300000003</v>
      </c>
      <c r="AJ34" s="574">
        <v>34.532628160000002</v>
      </c>
      <c r="AK34" s="574">
        <v>32.91610713</v>
      </c>
      <c r="AL34" s="574">
        <v>33.445460320000002</v>
      </c>
      <c r="AM34" s="574">
        <v>36.288539870000001</v>
      </c>
      <c r="AN34" s="574">
        <v>33.281402679999999</v>
      </c>
      <c r="AO34" s="574">
        <v>26.789842190000002</v>
      </c>
      <c r="AP34" s="574">
        <v>27.671061869999999</v>
      </c>
      <c r="AQ34" s="574">
        <v>31.364794029999999</v>
      </c>
      <c r="AR34" s="574">
        <v>40.378547769999997</v>
      </c>
      <c r="AS34" s="574">
        <v>48.186751450000003</v>
      </c>
      <c r="AT34" s="574">
        <v>45.467554130000003</v>
      </c>
      <c r="AU34" s="574">
        <v>40.709043700000002</v>
      </c>
      <c r="AV34" s="574">
        <v>33.401030390000003</v>
      </c>
      <c r="AW34" s="574">
        <v>31.53462313</v>
      </c>
      <c r="AX34" s="574">
        <v>33.778504650000002</v>
      </c>
      <c r="AY34" s="574">
        <v>35.259894520000003</v>
      </c>
      <c r="AZ34" s="873">
        <v>33.809143290000002</v>
      </c>
      <c r="BA34" s="873">
        <v>29.61205481</v>
      </c>
      <c r="BB34" s="873">
        <v>29.925793500000001</v>
      </c>
      <c r="BC34" s="873">
        <v>32.400393289999997</v>
      </c>
      <c r="BD34" s="873">
        <v>39.959633167</v>
      </c>
      <c r="BE34" s="873">
        <v>48.230339999999998</v>
      </c>
      <c r="BF34" s="873">
        <v>48.915550000000003</v>
      </c>
      <c r="BG34" s="354">
        <v>41.728720000000003</v>
      </c>
      <c r="BH34" s="354">
        <v>33.38608</v>
      </c>
      <c r="BI34" s="354">
        <v>32.38597</v>
      </c>
      <c r="BJ34" s="354">
        <v>35.611269999999998</v>
      </c>
      <c r="BK34" s="354">
        <v>37.150390000000002</v>
      </c>
      <c r="BL34" s="354">
        <v>34.179690000000001</v>
      </c>
      <c r="BM34" s="354">
        <v>29.82461</v>
      </c>
      <c r="BN34" s="354">
        <v>29.127410000000001</v>
      </c>
      <c r="BO34" s="354">
        <v>31.622250000000001</v>
      </c>
      <c r="BP34" s="354">
        <v>41.093679999999999</v>
      </c>
      <c r="BQ34" s="354">
        <v>49.79983</v>
      </c>
      <c r="BR34" s="354">
        <v>49.747509999999998</v>
      </c>
      <c r="BS34" s="354">
        <v>42.676070000000003</v>
      </c>
      <c r="BT34" s="354">
        <v>34.102550000000001</v>
      </c>
      <c r="BU34" s="354">
        <v>33.523359999999997</v>
      </c>
      <c r="BV34" s="354">
        <v>36.267760000000003</v>
      </c>
    </row>
    <row r="35" spans="1:75" ht="11.1" customHeight="1" x14ac:dyDescent="0.2">
      <c r="A35" s="267" t="s">
        <v>267</v>
      </c>
      <c r="B35" s="597" t="s">
        <v>1189</v>
      </c>
      <c r="C35" s="574">
        <v>4.9342580644999998</v>
      </c>
      <c r="D35" s="574">
        <v>4.9814642857000004</v>
      </c>
      <c r="E35" s="574">
        <v>5.0631935484000001</v>
      </c>
      <c r="F35" s="574">
        <v>5.1130333332999998</v>
      </c>
      <c r="G35" s="574">
        <v>5.1165483870999999</v>
      </c>
      <c r="H35" s="574">
        <v>5.1318333333000004</v>
      </c>
      <c r="I35" s="574">
        <v>5.1727741934999996</v>
      </c>
      <c r="J35" s="574">
        <v>5.2063225806000002</v>
      </c>
      <c r="K35" s="574">
        <v>5.2870666667000004</v>
      </c>
      <c r="L35" s="574">
        <v>5.2776451612999997</v>
      </c>
      <c r="M35" s="574">
        <v>5.2842666666999998</v>
      </c>
      <c r="N35" s="574">
        <v>5.2083870968000001</v>
      </c>
      <c r="O35" s="574">
        <v>5.2431935483999998</v>
      </c>
      <c r="P35" s="574">
        <v>5.2225000000000001</v>
      </c>
      <c r="Q35" s="574">
        <v>5.2973870967999996</v>
      </c>
      <c r="R35" s="574">
        <v>5.2534666666999996</v>
      </c>
      <c r="S35" s="574">
        <v>5.2972258065000002</v>
      </c>
      <c r="T35" s="574">
        <v>5.2355999999999998</v>
      </c>
      <c r="U35" s="574">
        <v>5.2755161289999997</v>
      </c>
      <c r="V35" s="574">
        <v>5.3076129031999999</v>
      </c>
      <c r="W35" s="574">
        <v>5.3183666667000002</v>
      </c>
      <c r="X35" s="574">
        <v>5.3238709676999996</v>
      </c>
      <c r="Y35" s="574">
        <v>5.4051666666999996</v>
      </c>
      <c r="Z35" s="574">
        <v>5.4125161290000001</v>
      </c>
      <c r="AA35" s="574">
        <v>5.2641612902999997</v>
      </c>
      <c r="AB35" s="574">
        <v>5.4092068965999998</v>
      </c>
      <c r="AC35" s="574">
        <v>5.2923548386999997</v>
      </c>
      <c r="AD35" s="574">
        <v>5.2428666667000003</v>
      </c>
      <c r="AE35" s="574">
        <v>5.2509354839000002</v>
      </c>
      <c r="AF35" s="574">
        <v>5.3140333333000003</v>
      </c>
      <c r="AG35" s="574">
        <v>5.3815161290000004</v>
      </c>
      <c r="AH35" s="574">
        <v>5.3314516128999996</v>
      </c>
      <c r="AI35" s="574">
        <v>5.2940666667</v>
      </c>
      <c r="AJ35" s="574">
        <v>5.3678387097</v>
      </c>
      <c r="AK35" s="574">
        <v>5.3686999999999996</v>
      </c>
      <c r="AL35" s="574">
        <v>5.4667741935</v>
      </c>
      <c r="AM35" s="574">
        <v>5.3726451613000004</v>
      </c>
      <c r="AN35" s="574">
        <v>5.4165714286000002</v>
      </c>
      <c r="AO35" s="574">
        <v>5.5600967741999998</v>
      </c>
      <c r="AP35" s="574">
        <v>5.5424666667000002</v>
      </c>
      <c r="AQ35" s="574">
        <v>5.5332258065</v>
      </c>
      <c r="AR35" s="574">
        <v>5.5753333332999997</v>
      </c>
      <c r="AS35" s="574">
        <v>5.6134193548000004</v>
      </c>
      <c r="AT35" s="574">
        <v>5.6473548387000001</v>
      </c>
      <c r="AU35" s="574">
        <v>5.6397000000000004</v>
      </c>
      <c r="AV35" s="574">
        <v>5.5902903225999996</v>
      </c>
      <c r="AW35" s="574">
        <v>5.7343999999999999</v>
      </c>
      <c r="AX35" s="574">
        <v>5.7815483871</v>
      </c>
      <c r="AY35" s="574">
        <v>5.6182580645</v>
      </c>
      <c r="AZ35" s="873">
        <v>5.7369642857000001</v>
      </c>
      <c r="BA35" s="873">
        <v>5.7557741934999997</v>
      </c>
      <c r="BB35" s="873">
        <v>5.7728333333000004</v>
      </c>
      <c r="BC35" s="873">
        <v>5.7521290323000001</v>
      </c>
      <c r="BD35" s="873">
        <v>5.8304</v>
      </c>
      <c r="BE35" s="873">
        <v>5.815766</v>
      </c>
      <c r="BF35" s="873">
        <v>5.8326200000000004</v>
      </c>
      <c r="BG35" s="354">
        <v>5.8427870000000004</v>
      </c>
      <c r="BH35" s="354">
        <v>5.8557050000000004</v>
      </c>
      <c r="BI35" s="354">
        <v>5.8752630000000003</v>
      </c>
      <c r="BJ35" s="354">
        <v>5.893319</v>
      </c>
      <c r="BK35" s="354">
        <v>5.8558880000000002</v>
      </c>
      <c r="BL35" s="354">
        <v>5.9003110000000003</v>
      </c>
      <c r="BM35" s="354">
        <v>5.9517689999999996</v>
      </c>
      <c r="BN35" s="354">
        <v>5.9719179999999996</v>
      </c>
      <c r="BO35" s="354">
        <v>5.9929699999999997</v>
      </c>
      <c r="BP35" s="354">
        <v>6.0126970000000002</v>
      </c>
      <c r="BQ35" s="354">
        <v>6.0319310000000002</v>
      </c>
      <c r="BR35" s="354">
        <v>6.0524950000000004</v>
      </c>
      <c r="BS35" s="354">
        <v>6.0706769999999999</v>
      </c>
      <c r="BT35" s="354">
        <v>6.0962360000000002</v>
      </c>
      <c r="BU35" s="354">
        <v>6.1242340000000004</v>
      </c>
      <c r="BV35" s="354">
        <v>6.1438350000000002</v>
      </c>
    </row>
    <row r="36" spans="1:75" ht="11.1" customHeight="1" x14ac:dyDescent="0.2">
      <c r="A36" s="267" t="s">
        <v>271</v>
      </c>
      <c r="B36" s="597" t="s">
        <v>1190</v>
      </c>
      <c r="C36" s="574">
        <v>4.5548387097000003</v>
      </c>
      <c r="D36" s="574">
        <v>4.2837857143000004</v>
      </c>
      <c r="E36" s="574">
        <v>3.486516129</v>
      </c>
      <c r="F36" s="574">
        <v>3.0262333333</v>
      </c>
      <c r="G36" s="574">
        <v>2.7649677419000001</v>
      </c>
      <c r="H36" s="574">
        <v>2.9690333333000001</v>
      </c>
      <c r="I36" s="574">
        <v>3.2267419355000002</v>
      </c>
      <c r="J36" s="574">
        <v>3.1949354839000002</v>
      </c>
      <c r="K36" s="574">
        <v>2.9302999999999999</v>
      </c>
      <c r="L36" s="574">
        <v>2.9206451613</v>
      </c>
      <c r="M36" s="574">
        <v>3.5829666667</v>
      </c>
      <c r="N36" s="574">
        <v>4.2737419355000004</v>
      </c>
      <c r="O36" s="574">
        <v>4.1436451613000003</v>
      </c>
      <c r="P36" s="574">
        <v>4.0887857143000002</v>
      </c>
      <c r="Q36" s="574">
        <v>3.7618709677000002</v>
      </c>
      <c r="R36" s="574">
        <v>3.0709</v>
      </c>
      <c r="S36" s="574">
        <v>2.8193225806000002</v>
      </c>
      <c r="T36" s="574">
        <v>2.9984000000000002</v>
      </c>
      <c r="U36" s="574">
        <v>3.2950967742000001</v>
      </c>
      <c r="V36" s="574">
        <v>3.3082580644999999</v>
      </c>
      <c r="W36" s="574">
        <v>3.0224666667000002</v>
      </c>
      <c r="X36" s="574">
        <v>2.9919677418999999</v>
      </c>
      <c r="Y36" s="574">
        <v>3.6156333332999999</v>
      </c>
      <c r="Z36" s="574">
        <v>3.9598387097000001</v>
      </c>
      <c r="AA36" s="574">
        <v>4.7278387097000003</v>
      </c>
      <c r="AB36" s="574">
        <v>3.9780344828</v>
      </c>
      <c r="AC36" s="574">
        <v>3.4873548387</v>
      </c>
      <c r="AD36" s="574">
        <v>3.0715333333000001</v>
      </c>
      <c r="AE36" s="574">
        <v>2.8788064516</v>
      </c>
      <c r="AF36" s="574">
        <v>3.1198999999999999</v>
      </c>
      <c r="AG36" s="574">
        <v>3.4171290323000001</v>
      </c>
      <c r="AH36" s="574">
        <v>3.3937419355</v>
      </c>
      <c r="AI36" s="574">
        <v>3.0956999999999999</v>
      </c>
      <c r="AJ36" s="574">
        <v>2.9958387097000001</v>
      </c>
      <c r="AK36" s="574">
        <v>3.4826666667000001</v>
      </c>
      <c r="AL36" s="574">
        <v>4.2363225806000004</v>
      </c>
      <c r="AM36" s="574">
        <v>4.8895483870999996</v>
      </c>
      <c r="AN36" s="574">
        <v>4.4622857143000001</v>
      </c>
      <c r="AO36" s="574">
        <v>3.4299677419000001</v>
      </c>
      <c r="AP36" s="574">
        <v>3.0627666667</v>
      </c>
      <c r="AQ36" s="574">
        <v>2.8779354839</v>
      </c>
      <c r="AR36" s="574">
        <v>3.1128999999999998</v>
      </c>
      <c r="AS36" s="574">
        <v>3.3956774194000001</v>
      </c>
      <c r="AT36" s="574">
        <v>3.2949354838999998</v>
      </c>
      <c r="AU36" s="574">
        <v>3.1264333333000001</v>
      </c>
      <c r="AV36" s="574">
        <v>3.0463870968000002</v>
      </c>
      <c r="AW36" s="574">
        <v>3.5851000000000002</v>
      </c>
      <c r="AX36" s="574">
        <v>4.3619354839</v>
      </c>
      <c r="AY36" s="574">
        <v>4.7246451612999998</v>
      </c>
      <c r="AZ36" s="873">
        <v>4.2968214286000004</v>
      </c>
      <c r="BA36" s="873">
        <v>3.4654516128999999</v>
      </c>
      <c r="BB36" s="873">
        <v>3.0866666666999998</v>
      </c>
      <c r="BC36" s="873">
        <v>2.9365806451999998</v>
      </c>
      <c r="BD36" s="873">
        <v>3.1352000000000002</v>
      </c>
      <c r="BE36" s="873">
        <v>3.4037639999999998</v>
      </c>
      <c r="BF36" s="873">
        <v>3.4459420000000001</v>
      </c>
      <c r="BG36" s="354">
        <v>3.1927029999999998</v>
      </c>
      <c r="BH36" s="354">
        <v>3.1236389999999998</v>
      </c>
      <c r="BI36" s="354">
        <v>3.6812019999999999</v>
      </c>
      <c r="BJ36" s="354">
        <v>4.3693489999999997</v>
      </c>
      <c r="BK36" s="354">
        <v>4.6938029999999999</v>
      </c>
      <c r="BL36" s="354">
        <v>4.3866529999999999</v>
      </c>
      <c r="BM36" s="354">
        <v>3.7315830000000001</v>
      </c>
      <c r="BN36" s="354">
        <v>3.2147019999999999</v>
      </c>
      <c r="BO36" s="354">
        <v>2.9606059999999998</v>
      </c>
      <c r="BP36" s="354">
        <v>3.209625</v>
      </c>
      <c r="BQ36" s="354">
        <v>3.518796</v>
      </c>
      <c r="BR36" s="354">
        <v>3.5426839999999999</v>
      </c>
      <c r="BS36" s="354">
        <v>3.290292</v>
      </c>
      <c r="BT36" s="354">
        <v>3.204062</v>
      </c>
      <c r="BU36" s="354">
        <v>3.7784059999999999</v>
      </c>
      <c r="BV36" s="354">
        <v>4.4543059999999999</v>
      </c>
    </row>
    <row r="37" spans="1:75" ht="11.1" customHeight="1" x14ac:dyDescent="0.2">
      <c r="A37" s="267" t="s">
        <v>274</v>
      </c>
      <c r="B37" s="597" t="s">
        <v>1191</v>
      </c>
      <c r="C37" s="574">
        <v>0.17825806452000001</v>
      </c>
      <c r="D37" s="574">
        <v>0.17824999999999999</v>
      </c>
      <c r="E37" s="574">
        <v>0.17825806452000001</v>
      </c>
      <c r="F37" s="574">
        <v>0.17823333332999999</v>
      </c>
      <c r="G37" s="574">
        <v>0.17825806452000001</v>
      </c>
      <c r="H37" s="574">
        <v>0.17823333332999999</v>
      </c>
      <c r="I37" s="574">
        <v>0.17825806452000001</v>
      </c>
      <c r="J37" s="574">
        <v>0.17825806452000001</v>
      </c>
      <c r="K37" s="574">
        <v>0.17823333332999999</v>
      </c>
      <c r="L37" s="574">
        <v>0.17825806452000001</v>
      </c>
      <c r="M37" s="574">
        <v>0.17823333332999999</v>
      </c>
      <c r="N37" s="574">
        <v>0.17825806452000001</v>
      </c>
      <c r="O37" s="574">
        <v>0.17025806452</v>
      </c>
      <c r="P37" s="574">
        <v>0.17025000000000001</v>
      </c>
      <c r="Q37" s="574">
        <v>0.17025806452</v>
      </c>
      <c r="R37" s="574">
        <v>0.17023333332999999</v>
      </c>
      <c r="S37" s="574">
        <v>0.17025806452</v>
      </c>
      <c r="T37" s="574">
        <v>0.17023333332999999</v>
      </c>
      <c r="U37" s="574">
        <v>0.17025806452</v>
      </c>
      <c r="V37" s="574">
        <v>0.17025806452</v>
      </c>
      <c r="W37" s="574">
        <v>0.17023333332999999</v>
      </c>
      <c r="X37" s="574">
        <v>0.17025806452</v>
      </c>
      <c r="Y37" s="574">
        <v>0.17023333332999999</v>
      </c>
      <c r="Z37" s="574">
        <v>0.17025806452</v>
      </c>
      <c r="AA37" s="574">
        <v>0.18525806451999999</v>
      </c>
      <c r="AB37" s="574">
        <v>0.18525</v>
      </c>
      <c r="AC37" s="574">
        <v>0.18525806451999999</v>
      </c>
      <c r="AD37" s="574">
        <v>0.18523333333</v>
      </c>
      <c r="AE37" s="574">
        <v>0.18525806451999999</v>
      </c>
      <c r="AF37" s="574">
        <v>0.18523333333</v>
      </c>
      <c r="AG37" s="574">
        <v>0.18516129032</v>
      </c>
      <c r="AH37" s="574">
        <v>0.18525806451999999</v>
      </c>
      <c r="AI37" s="574">
        <v>0.18525806451999999</v>
      </c>
      <c r="AJ37" s="574">
        <v>0.18525806451999999</v>
      </c>
      <c r="AK37" s="574">
        <v>0.18525806451999999</v>
      </c>
      <c r="AL37" s="574">
        <v>0.18525806451999999</v>
      </c>
      <c r="AM37" s="574">
        <v>0.18225806452000001</v>
      </c>
      <c r="AN37" s="574">
        <v>0.18225806452000001</v>
      </c>
      <c r="AO37" s="574">
        <v>0.18225806452000001</v>
      </c>
      <c r="AP37" s="574">
        <v>0.18225806452000001</v>
      </c>
      <c r="AQ37" s="574">
        <v>0.18225806452000001</v>
      </c>
      <c r="AR37" s="574">
        <v>0.18225806452000001</v>
      </c>
      <c r="AS37" s="574">
        <v>0.18225806452000001</v>
      </c>
      <c r="AT37" s="574">
        <v>0.18225806452000001</v>
      </c>
      <c r="AU37" s="574">
        <v>0.18225806452000001</v>
      </c>
      <c r="AV37" s="574">
        <v>0.18225806452000001</v>
      </c>
      <c r="AW37" s="574">
        <v>0.18225806452000001</v>
      </c>
      <c r="AX37" s="574">
        <v>0.18225806452000001</v>
      </c>
      <c r="AY37" s="574">
        <v>0.19925806452</v>
      </c>
      <c r="AZ37" s="873">
        <v>0.19925806452</v>
      </c>
      <c r="BA37" s="873">
        <v>0.19925806452</v>
      </c>
      <c r="BB37" s="873">
        <v>0.19925806452</v>
      </c>
      <c r="BC37" s="873">
        <v>0.19925806452</v>
      </c>
      <c r="BD37" s="873">
        <v>0.19925806452</v>
      </c>
      <c r="BE37" s="873">
        <v>0.19925809999999999</v>
      </c>
      <c r="BF37" s="873">
        <v>0.19925809999999999</v>
      </c>
      <c r="BG37" s="354">
        <v>0.19925809999999999</v>
      </c>
      <c r="BH37" s="354">
        <v>0.19925809999999999</v>
      </c>
      <c r="BI37" s="354">
        <v>0.19925809999999999</v>
      </c>
      <c r="BJ37" s="354">
        <v>0.19925809999999999</v>
      </c>
      <c r="BK37" s="354">
        <v>0.21625810000000001</v>
      </c>
      <c r="BL37" s="354">
        <v>0.21625810000000001</v>
      </c>
      <c r="BM37" s="354">
        <v>0.21625810000000001</v>
      </c>
      <c r="BN37" s="354">
        <v>0.21625810000000001</v>
      </c>
      <c r="BO37" s="354">
        <v>0.21625810000000001</v>
      </c>
      <c r="BP37" s="354">
        <v>0.21625810000000001</v>
      </c>
      <c r="BQ37" s="354">
        <v>0.21625810000000001</v>
      </c>
      <c r="BR37" s="354">
        <v>0.21625810000000001</v>
      </c>
      <c r="BS37" s="354">
        <v>0.21625810000000001</v>
      </c>
      <c r="BT37" s="354">
        <v>0.21625810000000001</v>
      </c>
      <c r="BU37" s="354">
        <v>0.21625810000000001</v>
      </c>
      <c r="BV37" s="354">
        <v>0.21625810000000001</v>
      </c>
    </row>
    <row r="38" spans="1:75" ht="11.1" customHeight="1" x14ac:dyDescent="0.2">
      <c r="A38" s="267"/>
      <c r="B38" s="268"/>
      <c r="C38" s="429"/>
      <c r="D38" s="429"/>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871"/>
      <c r="BA38" s="871"/>
      <c r="BB38" s="871"/>
      <c r="BC38" s="871"/>
      <c r="BD38" s="871"/>
      <c r="BE38" s="871"/>
      <c r="BF38" s="871"/>
      <c r="BG38" s="352"/>
      <c r="BH38" s="352"/>
      <c r="BI38" s="352"/>
      <c r="BJ38" s="559"/>
      <c r="BK38" s="559"/>
      <c r="BL38" s="559"/>
      <c r="BM38" s="559"/>
      <c r="BN38" s="559"/>
      <c r="BO38" s="559"/>
      <c r="BP38" s="559"/>
      <c r="BQ38" s="559"/>
      <c r="BR38" s="559"/>
      <c r="BS38" s="559"/>
      <c r="BT38" s="559"/>
      <c r="BU38" s="559"/>
      <c r="BV38" s="559"/>
    </row>
    <row r="39" spans="1:75" ht="11.1" customHeight="1" x14ac:dyDescent="0.2">
      <c r="A39" s="602"/>
      <c r="B39" s="39" t="s">
        <v>1192</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656"/>
      <c r="BA39" s="656"/>
      <c r="BB39" s="656"/>
      <c r="BC39" s="656"/>
      <c r="BD39" s="656"/>
      <c r="BE39" s="656"/>
      <c r="BF39" s="656"/>
      <c r="BG39" s="657"/>
      <c r="BH39" s="657"/>
      <c r="BI39" s="657"/>
      <c r="BJ39" s="657"/>
      <c r="BK39" s="657"/>
      <c r="BL39" s="657"/>
      <c r="BM39" s="657"/>
      <c r="BN39" s="657"/>
      <c r="BO39" s="657"/>
      <c r="BP39" s="657"/>
      <c r="BQ39" s="657"/>
      <c r="BR39" s="657"/>
      <c r="BS39" s="657"/>
      <c r="BT39" s="657"/>
      <c r="BU39" s="657"/>
      <c r="BV39" s="657"/>
    </row>
    <row r="40" spans="1:75" s="276" customFormat="1" ht="11.1" customHeight="1" x14ac:dyDescent="0.2">
      <c r="A40" s="595" t="s">
        <v>263</v>
      </c>
      <c r="B40" s="596" t="s">
        <v>1193</v>
      </c>
      <c r="C40" s="970">
        <v>2215.9409999999998</v>
      </c>
      <c r="D40" s="970">
        <v>1562.018</v>
      </c>
      <c r="E40" s="970">
        <v>1401.4649999999999</v>
      </c>
      <c r="F40" s="970">
        <v>1611.7650000000001</v>
      </c>
      <c r="G40" s="970">
        <v>2001.915</v>
      </c>
      <c r="H40" s="970">
        <v>2325.3209999999999</v>
      </c>
      <c r="I40" s="970">
        <v>2505.1219999999998</v>
      </c>
      <c r="J40" s="970">
        <v>2709.422</v>
      </c>
      <c r="K40" s="970">
        <v>3145.643</v>
      </c>
      <c r="L40" s="970">
        <v>3569.384</v>
      </c>
      <c r="M40" s="970">
        <v>3501.05</v>
      </c>
      <c r="N40" s="970">
        <v>2925.38</v>
      </c>
      <c r="O40" s="970">
        <v>2470.0149999999999</v>
      </c>
      <c r="P40" s="970">
        <v>2072.183</v>
      </c>
      <c r="Q40" s="970">
        <v>1849.895</v>
      </c>
      <c r="R40" s="970">
        <v>2116.4609999999998</v>
      </c>
      <c r="S40" s="970">
        <v>2556.48</v>
      </c>
      <c r="T40" s="970">
        <v>2901.6610000000001</v>
      </c>
      <c r="U40" s="970">
        <v>3035.2359999999999</v>
      </c>
      <c r="V40" s="970">
        <v>3168.8960000000002</v>
      </c>
      <c r="W40" s="970">
        <v>3490.5010000000002</v>
      </c>
      <c r="X40" s="970">
        <v>3807.857</v>
      </c>
      <c r="Y40" s="970">
        <v>3740.81</v>
      </c>
      <c r="Z40" s="970">
        <v>3455.6669999999999</v>
      </c>
      <c r="AA40" s="970">
        <v>2611.3649999999998</v>
      </c>
      <c r="AB40" s="970">
        <v>2349.6799999999998</v>
      </c>
      <c r="AC40" s="970">
        <v>2306.056</v>
      </c>
      <c r="AD40" s="970">
        <v>2562.4479999999999</v>
      </c>
      <c r="AE40" s="970">
        <v>2923.1759999999999</v>
      </c>
      <c r="AF40" s="970">
        <v>3174.9720000000002</v>
      </c>
      <c r="AG40" s="970">
        <v>3293.614</v>
      </c>
      <c r="AH40" s="970">
        <v>3370.2539999999999</v>
      </c>
      <c r="AI40" s="970">
        <v>3615.3359999999998</v>
      </c>
      <c r="AJ40" s="970">
        <v>3938.3980000000001</v>
      </c>
      <c r="AK40" s="970">
        <v>3914.8719999999998</v>
      </c>
      <c r="AL40" s="970">
        <v>3437.5189999999998</v>
      </c>
      <c r="AM40" s="970">
        <v>2422.2930000000001</v>
      </c>
      <c r="AN40" s="970">
        <v>1787.3130000000001</v>
      </c>
      <c r="AO40" s="970">
        <v>1833.5619999999999</v>
      </c>
      <c r="AP40" s="970">
        <v>2138.6509999999998</v>
      </c>
      <c r="AQ40" s="970">
        <v>2634.2849999999999</v>
      </c>
      <c r="AR40" s="970">
        <v>2987.8220000000001</v>
      </c>
      <c r="AS40" s="970">
        <v>3141.54</v>
      </c>
      <c r="AT40" s="970">
        <v>3315.96</v>
      </c>
      <c r="AU40" s="970">
        <v>3623.9639999999999</v>
      </c>
      <c r="AV40" s="970">
        <v>3928.607</v>
      </c>
      <c r="AW40" s="970">
        <v>3898.9690000000001</v>
      </c>
      <c r="AX40" s="970">
        <v>3303.4560000000001</v>
      </c>
      <c r="AY40" s="970">
        <v>2402.0309999999999</v>
      </c>
      <c r="AZ40" s="635">
        <v>1902.857</v>
      </c>
      <c r="BA40" s="635">
        <v>1906.002</v>
      </c>
      <c r="BB40" s="635">
        <v>2209.7750000000001</v>
      </c>
      <c r="BC40" s="635">
        <v>2635.98</v>
      </c>
      <c r="BD40" s="635">
        <v>2994.817</v>
      </c>
      <c r="BE40" s="635">
        <v>3170.2280000000001</v>
      </c>
      <c r="BF40" s="635">
        <v>3317.7979999999998</v>
      </c>
      <c r="BG40" s="396">
        <v>3640.6089999999999</v>
      </c>
      <c r="BH40" s="396">
        <v>3969.2159999999999</v>
      </c>
      <c r="BI40" s="396">
        <v>3885.2939999999999</v>
      </c>
      <c r="BJ40" s="396">
        <v>3346.7130000000002</v>
      </c>
      <c r="BK40" s="396">
        <v>2568.58</v>
      </c>
      <c r="BL40" s="396">
        <v>2023.9829999999999</v>
      </c>
      <c r="BM40" s="396">
        <v>1892.931</v>
      </c>
      <c r="BN40" s="396">
        <v>2184.3220000000001</v>
      </c>
      <c r="BO40" s="396">
        <v>2651.585</v>
      </c>
      <c r="BP40" s="396">
        <v>2970.2570000000001</v>
      </c>
      <c r="BQ40" s="396">
        <v>3120.732</v>
      </c>
      <c r="BR40" s="396">
        <v>3226.9780000000001</v>
      </c>
      <c r="BS40" s="396">
        <v>3505.9949999999999</v>
      </c>
      <c r="BT40" s="396">
        <v>3882.1669999999999</v>
      </c>
      <c r="BU40" s="396">
        <v>3832.279</v>
      </c>
      <c r="BV40" s="396">
        <v>3249.6320000000001</v>
      </c>
    </row>
    <row r="41" spans="1:75" ht="11.1" customHeight="1" x14ac:dyDescent="0.2">
      <c r="A41" s="267" t="s">
        <v>541</v>
      </c>
      <c r="B41" s="597" t="s">
        <v>1194</v>
      </c>
      <c r="C41" s="347">
        <v>503.01</v>
      </c>
      <c r="D41" s="347">
        <v>331.68299999999999</v>
      </c>
      <c r="E41" s="347">
        <v>242.15100000000001</v>
      </c>
      <c r="F41" s="347">
        <v>259.29899999999998</v>
      </c>
      <c r="G41" s="347">
        <v>370.637</v>
      </c>
      <c r="H41" s="347">
        <v>481.84500000000003</v>
      </c>
      <c r="I41" s="347">
        <v>557.35299999999995</v>
      </c>
      <c r="J41" s="347">
        <v>629.06200000000001</v>
      </c>
      <c r="K41" s="347">
        <v>759.00300000000004</v>
      </c>
      <c r="L41" s="347">
        <v>857.32299999999998</v>
      </c>
      <c r="M41" s="347">
        <v>841.90499999999997</v>
      </c>
      <c r="N41" s="347">
        <v>698.23500000000001</v>
      </c>
      <c r="O41" s="347">
        <v>547.44799999999998</v>
      </c>
      <c r="P41" s="347">
        <v>422.834</v>
      </c>
      <c r="Q41" s="347">
        <v>334.17899999999997</v>
      </c>
      <c r="R41" s="347">
        <v>418.238</v>
      </c>
      <c r="S41" s="347">
        <v>551.75</v>
      </c>
      <c r="T41" s="347">
        <v>646.41</v>
      </c>
      <c r="U41" s="347">
        <v>692.00599999999997</v>
      </c>
      <c r="V41" s="347">
        <v>764.74699999999996</v>
      </c>
      <c r="W41" s="347">
        <v>852.88599999999997</v>
      </c>
      <c r="X41" s="347">
        <v>932.17499999999995</v>
      </c>
      <c r="Y41" s="347">
        <v>875.81299999999999</v>
      </c>
      <c r="Z41" s="347">
        <v>786.59500000000003</v>
      </c>
      <c r="AA41" s="347">
        <v>571.32100000000003</v>
      </c>
      <c r="AB41" s="347">
        <v>421.95600000000002</v>
      </c>
      <c r="AC41" s="347">
        <v>368.798</v>
      </c>
      <c r="AD41" s="347">
        <v>448.67</v>
      </c>
      <c r="AE41" s="347">
        <v>579.13599999999997</v>
      </c>
      <c r="AF41" s="347">
        <v>670.03899999999999</v>
      </c>
      <c r="AG41" s="347">
        <v>719.99099999999999</v>
      </c>
      <c r="AH41" s="347">
        <v>763.95500000000004</v>
      </c>
      <c r="AI41" s="347">
        <v>862.27300000000002</v>
      </c>
      <c r="AJ41" s="347">
        <v>932.58100000000002</v>
      </c>
      <c r="AK41" s="347">
        <v>900.21600000000001</v>
      </c>
      <c r="AL41" s="347">
        <v>747.06299999999999</v>
      </c>
      <c r="AM41" s="347">
        <v>503.64699999999999</v>
      </c>
      <c r="AN41" s="347">
        <v>338.78399999999999</v>
      </c>
      <c r="AO41" s="347">
        <v>293.75099999999998</v>
      </c>
      <c r="AP41" s="347">
        <v>357.70600000000002</v>
      </c>
      <c r="AQ41" s="347">
        <v>507.49200000000002</v>
      </c>
      <c r="AR41" s="347">
        <v>610.327</v>
      </c>
      <c r="AS41" s="347">
        <v>653.83699999999999</v>
      </c>
      <c r="AT41" s="347">
        <v>745.29600000000005</v>
      </c>
      <c r="AU41" s="347">
        <v>851.11400000000003</v>
      </c>
      <c r="AV41" s="347">
        <v>911.00400000000002</v>
      </c>
      <c r="AW41" s="347">
        <v>875.09400000000005</v>
      </c>
      <c r="AX41" s="347">
        <v>705.42100000000005</v>
      </c>
      <c r="AY41" s="347">
        <v>480.66</v>
      </c>
      <c r="AZ41" s="877">
        <v>319.11200000000002</v>
      </c>
      <c r="BA41" s="877">
        <v>275.06700000000001</v>
      </c>
      <c r="BB41" s="877">
        <v>362.14800000000002</v>
      </c>
      <c r="BC41" s="877">
        <v>498.07100000000003</v>
      </c>
      <c r="BD41" s="877">
        <v>601.42600000000004</v>
      </c>
      <c r="BE41" s="877">
        <v>676.1712</v>
      </c>
      <c r="BF41" s="877">
        <v>732.85500000000002</v>
      </c>
      <c r="BG41" s="358">
        <v>812.57150000000001</v>
      </c>
      <c r="BH41" s="358">
        <v>901.29290000000003</v>
      </c>
      <c r="BI41" s="358">
        <v>858.11320000000001</v>
      </c>
      <c r="BJ41" s="358">
        <v>715.27909999999997</v>
      </c>
      <c r="BK41" s="358">
        <v>511.34230000000002</v>
      </c>
      <c r="BL41" s="358">
        <v>357.0378</v>
      </c>
      <c r="BM41" s="358">
        <v>277.9461</v>
      </c>
      <c r="BN41" s="358">
        <v>350.75560000000002</v>
      </c>
      <c r="BO41" s="358">
        <v>498.98700000000002</v>
      </c>
      <c r="BP41" s="358">
        <v>606.97680000000003</v>
      </c>
      <c r="BQ41" s="358">
        <v>686.05740000000003</v>
      </c>
      <c r="BR41" s="358">
        <v>748.39869999999996</v>
      </c>
      <c r="BS41" s="358">
        <v>828.76419999999996</v>
      </c>
      <c r="BT41" s="358">
        <v>905.55219999999997</v>
      </c>
      <c r="BU41" s="358">
        <v>878.95280000000002</v>
      </c>
      <c r="BV41" s="358">
        <v>729.84100000000001</v>
      </c>
    </row>
    <row r="42" spans="1:75" ht="11.1" customHeight="1" x14ac:dyDescent="0.2">
      <c r="A42" s="267" t="s">
        <v>542</v>
      </c>
      <c r="B42" s="597" t="s">
        <v>1195</v>
      </c>
      <c r="C42" s="347">
        <v>574.95299999999997</v>
      </c>
      <c r="D42" s="347">
        <v>372.28699999999998</v>
      </c>
      <c r="E42" s="347">
        <v>296.10599999999999</v>
      </c>
      <c r="F42" s="347">
        <v>330.20800000000003</v>
      </c>
      <c r="G42" s="347">
        <v>444.25799999999998</v>
      </c>
      <c r="H42" s="347">
        <v>557.01099999999997</v>
      </c>
      <c r="I42" s="347">
        <v>648.32299999999998</v>
      </c>
      <c r="J42" s="347">
        <v>767.01400000000001</v>
      </c>
      <c r="K42" s="347">
        <v>916.58699999999999</v>
      </c>
      <c r="L42" s="347">
        <v>1053.441</v>
      </c>
      <c r="M42" s="347">
        <v>1030.375</v>
      </c>
      <c r="N42" s="347">
        <v>831.31100000000004</v>
      </c>
      <c r="O42" s="347">
        <v>660.15</v>
      </c>
      <c r="P42" s="347">
        <v>518.22699999999998</v>
      </c>
      <c r="Q42" s="347">
        <v>416.673</v>
      </c>
      <c r="R42" s="347">
        <v>485.03300000000002</v>
      </c>
      <c r="S42" s="347">
        <v>595.16899999999998</v>
      </c>
      <c r="T42" s="347">
        <v>700.62599999999998</v>
      </c>
      <c r="U42" s="347">
        <v>779.96100000000001</v>
      </c>
      <c r="V42" s="347">
        <v>870.601</v>
      </c>
      <c r="W42" s="347">
        <v>992.84299999999996</v>
      </c>
      <c r="X42" s="347">
        <v>1097.76</v>
      </c>
      <c r="Y42" s="347">
        <v>1076.7719999999999</v>
      </c>
      <c r="Z42" s="347">
        <v>948.91300000000001</v>
      </c>
      <c r="AA42" s="347">
        <v>689.48299999999995</v>
      </c>
      <c r="AB42" s="347">
        <v>572.15</v>
      </c>
      <c r="AC42" s="347">
        <v>507.346</v>
      </c>
      <c r="AD42" s="347">
        <v>578.56200000000001</v>
      </c>
      <c r="AE42" s="347">
        <v>685.50400000000002</v>
      </c>
      <c r="AF42" s="347">
        <v>781.08500000000004</v>
      </c>
      <c r="AG42" s="347">
        <v>844.38199999999995</v>
      </c>
      <c r="AH42" s="347">
        <v>920.68799999999999</v>
      </c>
      <c r="AI42" s="347">
        <v>1022.034</v>
      </c>
      <c r="AJ42" s="347">
        <v>1115.779</v>
      </c>
      <c r="AK42" s="347">
        <v>1096.6010000000001</v>
      </c>
      <c r="AL42" s="347">
        <v>893.35299999999995</v>
      </c>
      <c r="AM42" s="347">
        <v>598.31200000000001</v>
      </c>
      <c r="AN42" s="347">
        <v>393.12400000000002</v>
      </c>
      <c r="AO42" s="347">
        <v>364.93299999999999</v>
      </c>
      <c r="AP42" s="347">
        <v>444.24799999999999</v>
      </c>
      <c r="AQ42" s="347">
        <v>580.72199999999998</v>
      </c>
      <c r="AR42" s="347">
        <v>691.18100000000004</v>
      </c>
      <c r="AS42" s="347">
        <v>766.73</v>
      </c>
      <c r="AT42" s="347">
        <v>865.70799999999997</v>
      </c>
      <c r="AU42" s="347">
        <v>987.50099999999998</v>
      </c>
      <c r="AV42" s="347">
        <v>1098.162</v>
      </c>
      <c r="AW42" s="347">
        <v>1067.567</v>
      </c>
      <c r="AX42" s="347">
        <v>829.30200000000002</v>
      </c>
      <c r="AY42" s="347">
        <v>558.37900000000002</v>
      </c>
      <c r="AZ42" s="877">
        <v>389.15800000000002</v>
      </c>
      <c r="BA42" s="877">
        <v>350.73700000000002</v>
      </c>
      <c r="BB42" s="877">
        <v>443.63099999999997</v>
      </c>
      <c r="BC42" s="877">
        <v>578.90800000000002</v>
      </c>
      <c r="BD42" s="877">
        <v>719.55</v>
      </c>
      <c r="BE42" s="877">
        <v>816.62429999999995</v>
      </c>
      <c r="BF42" s="877">
        <v>920.52430000000004</v>
      </c>
      <c r="BG42" s="358">
        <v>1042.2090000000001</v>
      </c>
      <c r="BH42" s="358">
        <v>1152.384</v>
      </c>
      <c r="BI42" s="358">
        <v>1113.0239999999999</v>
      </c>
      <c r="BJ42" s="358">
        <v>921.51099999999997</v>
      </c>
      <c r="BK42" s="358">
        <v>680.30399999999997</v>
      </c>
      <c r="BL42" s="358">
        <v>486.7672</v>
      </c>
      <c r="BM42" s="358">
        <v>403.7747</v>
      </c>
      <c r="BN42" s="358">
        <v>473.42520000000002</v>
      </c>
      <c r="BO42" s="358">
        <v>609.60209999999995</v>
      </c>
      <c r="BP42" s="358">
        <v>734.15610000000004</v>
      </c>
      <c r="BQ42" s="358">
        <v>813.51760000000002</v>
      </c>
      <c r="BR42" s="358">
        <v>899.00369999999998</v>
      </c>
      <c r="BS42" s="358">
        <v>1008.585</v>
      </c>
      <c r="BT42" s="358">
        <v>1135.279</v>
      </c>
      <c r="BU42" s="358">
        <v>1109.7470000000001</v>
      </c>
      <c r="BV42" s="358">
        <v>890.10979999999995</v>
      </c>
    </row>
    <row r="43" spans="1:75" ht="11.1" customHeight="1" x14ac:dyDescent="0.2">
      <c r="A43" s="267" t="s">
        <v>543</v>
      </c>
      <c r="B43" s="597" t="s">
        <v>1196</v>
      </c>
      <c r="C43" s="347">
        <v>793.52800000000002</v>
      </c>
      <c r="D43" s="347">
        <v>580.62400000000002</v>
      </c>
      <c r="E43" s="347">
        <v>587.35799999999995</v>
      </c>
      <c r="F43" s="347">
        <v>731.01900000000001</v>
      </c>
      <c r="G43" s="347">
        <v>840.63300000000004</v>
      </c>
      <c r="H43" s="347">
        <v>884.80700000000002</v>
      </c>
      <c r="I43" s="347">
        <v>871.65099999999995</v>
      </c>
      <c r="J43" s="347">
        <v>883.95500000000004</v>
      </c>
      <c r="K43" s="347">
        <v>1006.276</v>
      </c>
      <c r="L43" s="347">
        <v>1170.046</v>
      </c>
      <c r="M43" s="347">
        <v>1178.8140000000001</v>
      </c>
      <c r="N43" s="347">
        <v>1041.9649999999999</v>
      </c>
      <c r="O43" s="347">
        <v>980.09100000000001</v>
      </c>
      <c r="P43" s="347">
        <v>919.721</v>
      </c>
      <c r="Q43" s="347">
        <v>918.90499999999997</v>
      </c>
      <c r="R43" s="347">
        <v>983.15899999999999</v>
      </c>
      <c r="S43" s="347">
        <v>1083.886</v>
      </c>
      <c r="T43" s="347">
        <v>1137.69</v>
      </c>
      <c r="U43" s="347">
        <v>1107.895</v>
      </c>
      <c r="V43" s="347">
        <v>1032.0830000000001</v>
      </c>
      <c r="W43" s="347">
        <v>1092.2760000000001</v>
      </c>
      <c r="X43" s="347">
        <v>1209.2539999999999</v>
      </c>
      <c r="Y43" s="347">
        <v>1219.444</v>
      </c>
      <c r="Z43" s="347">
        <v>1182.5409999999999</v>
      </c>
      <c r="AA43" s="347">
        <v>911.72500000000002</v>
      </c>
      <c r="AB43" s="347">
        <v>942.84100000000001</v>
      </c>
      <c r="AC43" s="347">
        <v>1007.333</v>
      </c>
      <c r="AD43" s="347">
        <v>1077.55</v>
      </c>
      <c r="AE43" s="347">
        <v>1143.296</v>
      </c>
      <c r="AF43" s="347">
        <v>1171.8599999999999</v>
      </c>
      <c r="AG43" s="347">
        <v>1154.67</v>
      </c>
      <c r="AH43" s="347">
        <v>1096.098</v>
      </c>
      <c r="AI43" s="347">
        <v>1120.6079999999999</v>
      </c>
      <c r="AJ43" s="347">
        <v>1257.9870000000001</v>
      </c>
      <c r="AK43" s="347">
        <v>1291.538</v>
      </c>
      <c r="AL43" s="347">
        <v>1215.0509999999999</v>
      </c>
      <c r="AM43" s="347">
        <v>862.50300000000004</v>
      </c>
      <c r="AN43" s="347">
        <v>660.47500000000002</v>
      </c>
      <c r="AO43" s="347">
        <v>775.41300000000001</v>
      </c>
      <c r="AP43" s="347">
        <v>900.12599999999998</v>
      </c>
      <c r="AQ43" s="347">
        <v>1049.248</v>
      </c>
      <c r="AR43" s="347">
        <v>1137.1210000000001</v>
      </c>
      <c r="AS43" s="347">
        <v>1135.268</v>
      </c>
      <c r="AT43" s="347">
        <v>1127.9670000000001</v>
      </c>
      <c r="AU43" s="347">
        <v>1180.616</v>
      </c>
      <c r="AV43" s="347">
        <v>1286.1890000000001</v>
      </c>
      <c r="AW43" s="347">
        <v>1330.7090000000001</v>
      </c>
      <c r="AX43" s="347">
        <v>1181.6769999999999</v>
      </c>
      <c r="AY43" s="347">
        <v>855.79600000000005</v>
      </c>
      <c r="AZ43" s="877">
        <v>717.29600000000005</v>
      </c>
      <c r="BA43" s="877">
        <v>795.14400000000001</v>
      </c>
      <c r="BB43" s="877">
        <v>897.46699999999998</v>
      </c>
      <c r="BC43" s="877">
        <v>1007.477</v>
      </c>
      <c r="BD43" s="877">
        <v>1090.029</v>
      </c>
      <c r="BE43" s="877">
        <v>1084.0550000000001</v>
      </c>
      <c r="BF43" s="877">
        <v>1063.5930000000001</v>
      </c>
      <c r="BG43" s="358">
        <v>1150.7729999999999</v>
      </c>
      <c r="BH43" s="358">
        <v>1270.826</v>
      </c>
      <c r="BI43" s="358">
        <v>1288.0889999999999</v>
      </c>
      <c r="BJ43" s="358">
        <v>1175.1099999999999</v>
      </c>
      <c r="BK43" s="358">
        <v>914.67790000000002</v>
      </c>
      <c r="BL43" s="358">
        <v>769.9538</v>
      </c>
      <c r="BM43" s="358">
        <v>798.86419999999998</v>
      </c>
      <c r="BN43" s="358">
        <v>915.2998</v>
      </c>
      <c r="BO43" s="358">
        <v>1034.23</v>
      </c>
      <c r="BP43" s="358">
        <v>1071.31</v>
      </c>
      <c r="BQ43" s="358">
        <v>1046.085</v>
      </c>
      <c r="BR43" s="358">
        <v>1000.296</v>
      </c>
      <c r="BS43" s="358">
        <v>1071.53</v>
      </c>
      <c r="BT43" s="358">
        <v>1211.556</v>
      </c>
      <c r="BU43" s="358">
        <v>1232.357</v>
      </c>
      <c r="BV43" s="358">
        <v>1098.789</v>
      </c>
    </row>
    <row r="44" spans="1:75" ht="11.1" customHeight="1" x14ac:dyDescent="0.2">
      <c r="A44" s="267" t="s">
        <v>544</v>
      </c>
      <c r="B44" s="597" t="s">
        <v>1197</v>
      </c>
      <c r="C44" s="347">
        <v>127.863</v>
      </c>
      <c r="D44" s="347">
        <v>92.822999999999993</v>
      </c>
      <c r="E44" s="347">
        <v>90.370999999999995</v>
      </c>
      <c r="F44" s="347">
        <v>92.991</v>
      </c>
      <c r="G44" s="347">
        <v>116.554</v>
      </c>
      <c r="H44" s="347">
        <v>137.01300000000001</v>
      </c>
      <c r="I44" s="347">
        <v>147.446</v>
      </c>
      <c r="J44" s="347">
        <v>159.45599999999999</v>
      </c>
      <c r="K44" s="347">
        <v>184.27699999999999</v>
      </c>
      <c r="L44" s="347">
        <v>206.03299999999999</v>
      </c>
      <c r="M44" s="347">
        <v>194.33500000000001</v>
      </c>
      <c r="N44" s="347">
        <v>157.53299999999999</v>
      </c>
      <c r="O44" s="347">
        <v>122.78</v>
      </c>
      <c r="P44" s="347">
        <v>93.683000000000007</v>
      </c>
      <c r="Q44" s="347">
        <v>79.253</v>
      </c>
      <c r="R44" s="347">
        <v>98.120999999999995</v>
      </c>
      <c r="S44" s="347">
        <v>136.36099999999999</v>
      </c>
      <c r="T44" s="347">
        <v>171.48599999999999</v>
      </c>
      <c r="U44" s="347">
        <v>192.15600000000001</v>
      </c>
      <c r="V44" s="347">
        <v>216.44900000000001</v>
      </c>
      <c r="W44" s="347">
        <v>239.483</v>
      </c>
      <c r="X44" s="347">
        <v>251.86699999999999</v>
      </c>
      <c r="Y44" s="347">
        <v>246.535</v>
      </c>
      <c r="Z44" s="347">
        <v>227.577</v>
      </c>
      <c r="AA44" s="347">
        <v>185.01599999999999</v>
      </c>
      <c r="AB44" s="347">
        <v>168.74</v>
      </c>
      <c r="AC44" s="347">
        <v>167.81299999999999</v>
      </c>
      <c r="AD44" s="347">
        <v>187.05199999999999</v>
      </c>
      <c r="AE44" s="347">
        <v>215.5</v>
      </c>
      <c r="AF44" s="347">
        <v>237.971</v>
      </c>
      <c r="AG44" s="347">
        <v>253.45599999999999</v>
      </c>
      <c r="AH44" s="347">
        <v>268.15899999999999</v>
      </c>
      <c r="AI44" s="347">
        <v>282.166</v>
      </c>
      <c r="AJ44" s="347">
        <v>289.85399999999998</v>
      </c>
      <c r="AK44" s="347">
        <v>287.39299999999997</v>
      </c>
      <c r="AL44" s="347">
        <v>258.79000000000002</v>
      </c>
      <c r="AM44" s="347">
        <v>201.197</v>
      </c>
      <c r="AN44" s="347">
        <v>170.94300000000001</v>
      </c>
      <c r="AO44" s="347">
        <v>169.76900000000001</v>
      </c>
      <c r="AP44" s="347">
        <v>180.923</v>
      </c>
      <c r="AQ44" s="347">
        <v>208.92699999999999</v>
      </c>
      <c r="AR44" s="347">
        <v>231.923</v>
      </c>
      <c r="AS44" s="347">
        <v>249.65799999999999</v>
      </c>
      <c r="AT44" s="347">
        <v>247.82900000000001</v>
      </c>
      <c r="AU44" s="347">
        <v>266.06200000000001</v>
      </c>
      <c r="AV44" s="347">
        <v>279.02800000000002</v>
      </c>
      <c r="AW44" s="347">
        <v>276.214</v>
      </c>
      <c r="AX44" s="347">
        <v>249.72300000000001</v>
      </c>
      <c r="AY44" s="347">
        <v>204.196</v>
      </c>
      <c r="AZ44" s="877">
        <v>189.86099999999999</v>
      </c>
      <c r="BA44" s="877">
        <v>197.792</v>
      </c>
      <c r="BB44" s="877">
        <v>203.559</v>
      </c>
      <c r="BC44" s="877">
        <v>220.34899999999999</v>
      </c>
      <c r="BD44" s="877">
        <v>233.596</v>
      </c>
      <c r="BE44" s="877">
        <v>249.6584</v>
      </c>
      <c r="BF44" s="877">
        <v>265.94639999999998</v>
      </c>
      <c r="BG44" s="358">
        <v>289.41469999999998</v>
      </c>
      <c r="BH44" s="358">
        <v>300.68290000000002</v>
      </c>
      <c r="BI44" s="358">
        <v>293.73059999999998</v>
      </c>
      <c r="BJ44" s="358">
        <v>247.1319</v>
      </c>
      <c r="BK44" s="358">
        <v>215.25360000000001</v>
      </c>
      <c r="BL44" s="358">
        <v>188.49680000000001</v>
      </c>
      <c r="BM44" s="358">
        <v>185.74209999999999</v>
      </c>
      <c r="BN44" s="358">
        <v>197.23599999999999</v>
      </c>
      <c r="BO44" s="358">
        <v>224.09719999999999</v>
      </c>
      <c r="BP44" s="358">
        <v>247.38669999999999</v>
      </c>
      <c r="BQ44" s="358">
        <v>262.21969999999999</v>
      </c>
      <c r="BR44" s="358">
        <v>264.08679999999998</v>
      </c>
      <c r="BS44" s="358">
        <v>268.30369999999999</v>
      </c>
      <c r="BT44" s="358">
        <v>289.41890000000001</v>
      </c>
      <c r="BU44" s="358">
        <v>281.21480000000003</v>
      </c>
      <c r="BV44" s="358">
        <v>231.24350000000001</v>
      </c>
    </row>
    <row r="45" spans="1:75" ht="11.1" customHeight="1" x14ac:dyDescent="0.2">
      <c r="A45" s="267" t="s">
        <v>545</v>
      </c>
      <c r="B45" s="597" t="s">
        <v>1198</v>
      </c>
      <c r="C45" s="347">
        <v>193.77</v>
      </c>
      <c r="D45" s="347">
        <v>163.19200000000001</v>
      </c>
      <c r="E45" s="347">
        <v>164.84899999999999</v>
      </c>
      <c r="F45" s="347">
        <v>177.39500000000001</v>
      </c>
      <c r="G45" s="347">
        <v>207.28</v>
      </c>
      <c r="H45" s="347">
        <v>239.541</v>
      </c>
      <c r="I45" s="347">
        <v>252.923</v>
      </c>
      <c r="J45" s="347">
        <v>240.18</v>
      </c>
      <c r="K45" s="347">
        <v>247.42699999999999</v>
      </c>
      <c r="L45" s="347">
        <v>249.994</v>
      </c>
      <c r="M45" s="347">
        <v>224.244</v>
      </c>
      <c r="N45" s="347">
        <v>166.82599999999999</v>
      </c>
      <c r="O45" s="347">
        <v>130.893</v>
      </c>
      <c r="P45" s="347">
        <v>90.224999999999994</v>
      </c>
      <c r="Q45" s="347">
        <v>74.186000000000007</v>
      </c>
      <c r="R45" s="347">
        <v>105.01300000000001</v>
      </c>
      <c r="S45" s="347">
        <v>161.29900000000001</v>
      </c>
      <c r="T45" s="347">
        <v>215.55699999999999</v>
      </c>
      <c r="U45" s="347">
        <v>231.35300000000001</v>
      </c>
      <c r="V45" s="347">
        <v>251.393</v>
      </c>
      <c r="W45" s="347">
        <v>278.303</v>
      </c>
      <c r="X45" s="347">
        <v>282.40800000000002</v>
      </c>
      <c r="Y45" s="347">
        <v>289.65499999999997</v>
      </c>
      <c r="Z45" s="347">
        <v>280.09800000000001</v>
      </c>
      <c r="AA45" s="347">
        <v>226.75899999999999</v>
      </c>
      <c r="AB45" s="347">
        <v>218.74199999999999</v>
      </c>
      <c r="AC45" s="347">
        <v>230.59</v>
      </c>
      <c r="AD45" s="347">
        <v>246.357</v>
      </c>
      <c r="AE45" s="347">
        <v>274.14600000000002</v>
      </c>
      <c r="AF45" s="347">
        <v>286.44099999999997</v>
      </c>
      <c r="AG45" s="347">
        <v>291.49200000000002</v>
      </c>
      <c r="AH45" s="347">
        <v>290.09899999999999</v>
      </c>
      <c r="AI45" s="347">
        <v>295.74700000000001</v>
      </c>
      <c r="AJ45" s="347">
        <v>309.95999999999998</v>
      </c>
      <c r="AK45" s="347">
        <v>308.928</v>
      </c>
      <c r="AL45" s="347">
        <v>294.87099999999998</v>
      </c>
      <c r="AM45" s="347">
        <v>230.155</v>
      </c>
      <c r="AN45" s="347">
        <v>199.31100000000001</v>
      </c>
      <c r="AO45" s="347">
        <v>205.184</v>
      </c>
      <c r="AP45" s="347">
        <v>230.55099999999999</v>
      </c>
      <c r="AQ45" s="347">
        <v>261.25</v>
      </c>
      <c r="AR45" s="347">
        <v>288.77800000000002</v>
      </c>
      <c r="AS45" s="347">
        <v>305.185</v>
      </c>
      <c r="AT45" s="347">
        <v>295.72199999999998</v>
      </c>
      <c r="AU45" s="347">
        <v>303.03399999999999</v>
      </c>
      <c r="AV45" s="347">
        <v>317.404</v>
      </c>
      <c r="AW45" s="347">
        <v>313.39400000000001</v>
      </c>
      <c r="AX45" s="347">
        <v>303.99200000000002</v>
      </c>
      <c r="AY45" s="347">
        <v>272.02499999999998</v>
      </c>
      <c r="AZ45" s="877">
        <v>257.83699999999999</v>
      </c>
      <c r="BA45" s="877">
        <v>259.49400000000003</v>
      </c>
      <c r="BB45" s="877">
        <v>274.64600000000002</v>
      </c>
      <c r="BC45" s="877">
        <v>301.18200000000002</v>
      </c>
      <c r="BD45" s="877">
        <v>317.67599999999999</v>
      </c>
      <c r="BE45" s="877">
        <v>314.10939999999999</v>
      </c>
      <c r="BF45" s="877">
        <v>303.36559999999997</v>
      </c>
      <c r="BG45" s="358">
        <v>312.58789999999999</v>
      </c>
      <c r="BH45" s="358">
        <v>310.75240000000002</v>
      </c>
      <c r="BI45" s="358">
        <v>300.69830000000002</v>
      </c>
      <c r="BJ45" s="358">
        <v>258.35820000000001</v>
      </c>
      <c r="BK45" s="358">
        <v>219.80500000000001</v>
      </c>
      <c r="BL45" s="358">
        <v>196.04300000000001</v>
      </c>
      <c r="BM45" s="358">
        <v>201.84630000000001</v>
      </c>
      <c r="BN45" s="358">
        <v>222.51939999999999</v>
      </c>
      <c r="BO45" s="358">
        <v>258.10840000000002</v>
      </c>
      <c r="BP45" s="358">
        <v>281.7054</v>
      </c>
      <c r="BQ45" s="358">
        <v>282.97460000000001</v>
      </c>
      <c r="BR45" s="358">
        <v>283.27510000000001</v>
      </c>
      <c r="BS45" s="358">
        <v>295.2167</v>
      </c>
      <c r="BT45" s="358">
        <v>306.5059</v>
      </c>
      <c r="BU45" s="358">
        <v>297.64890000000003</v>
      </c>
      <c r="BV45" s="358">
        <v>269.5471</v>
      </c>
    </row>
    <row r="46" spans="1:75" ht="11.1" customHeight="1" x14ac:dyDescent="0.2">
      <c r="A46" s="267" t="s">
        <v>546</v>
      </c>
      <c r="B46" s="603" t="s">
        <v>1071</v>
      </c>
      <c r="C46" s="387">
        <v>22.815999999999999</v>
      </c>
      <c r="D46" s="387">
        <v>21.408999999999999</v>
      </c>
      <c r="E46" s="387">
        <v>20.631</v>
      </c>
      <c r="F46" s="387">
        <v>20.853000000000002</v>
      </c>
      <c r="G46" s="387">
        <v>22.553000000000001</v>
      </c>
      <c r="H46" s="387">
        <v>25.105</v>
      </c>
      <c r="I46" s="387">
        <v>27.427</v>
      </c>
      <c r="J46" s="387">
        <v>29.754999999999999</v>
      </c>
      <c r="K46" s="387">
        <v>32.075000000000003</v>
      </c>
      <c r="L46" s="387">
        <v>32.548000000000002</v>
      </c>
      <c r="M46" s="387">
        <v>31.376999999999999</v>
      </c>
      <c r="N46" s="387">
        <v>29.510999999999999</v>
      </c>
      <c r="O46" s="387">
        <v>28.652999999999999</v>
      </c>
      <c r="P46" s="387">
        <v>27.492999999999999</v>
      </c>
      <c r="Q46" s="387">
        <v>26.7</v>
      </c>
      <c r="R46" s="387">
        <v>26.898</v>
      </c>
      <c r="S46" s="387">
        <v>28.015000000000001</v>
      </c>
      <c r="T46" s="387">
        <v>29.890999999999998</v>
      </c>
      <c r="U46" s="387">
        <v>31.864999999999998</v>
      </c>
      <c r="V46" s="387">
        <v>33.622999999999998</v>
      </c>
      <c r="W46" s="387">
        <v>34.71</v>
      </c>
      <c r="X46" s="387">
        <v>34.393000000000001</v>
      </c>
      <c r="Y46" s="387">
        <v>32.591000000000001</v>
      </c>
      <c r="Z46" s="387">
        <v>29.943000000000001</v>
      </c>
      <c r="AA46" s="387">
        <v>27.061</v>
      </c>
      <c r="AB46" s="387">
        <v>25.251000000000001</v>
      </c>
      <c r="AC46" s="387">
        <v>24.175999999999998</v>
      </c>
      <c r="AD46" s="387">
        <v>24.257999999999999</v>
      </c>
      <c r="AE46" s="387">
        <v>25.596</v>
      </c>
      <c r="AF46" s="387">
        <v>27.577000000000002</v>
      </c>
      <c r="AG46" s="387">
        <v>29.623000000000001</v>
      </c>
      <c r="AH46" s="387">
        <v>31.254999999999999</v>
      </c>
      <c r="AI46" s="387">
        <v>32.508000000000003</v>
      </c>
      <c r="AJ46" s="387">
        <v>32.238</v>
      </c>
      <c r="AK46" s="387">
        <v>30.196000000000002</v>
      </c>
      <c r="AL46" s="387">
        <v>28.390999999999998</v>
      </c>
      <c r="AM46" s="387">
        <v>26.48</v>
      </c>
      <c r="AN46" s="387">
        <v>24.677</v>
      </c>
      <c r="AO46" s="387">
        <v>24.513000000000002</v>
      </c>
      <c r="AP46" s="387">
        <v>25.097999999999999</v>
      </c>
      <c r="AQ46" s="387">
        <v>26.648</v>
      </c>
      <c r="AR46" s="387">
        <v>28.492999999999999</v>
      </c>
      <c r="AS46" s="387">
        <v>30.864000000000001</v>
      </c>
      <c r="AT46" s="387">
        <v>33.439</v>
      </c>
      <c r="AU46" s="387">
        <v>35.637</v>
      </c>
      <c r="AV46" s="387">
        <v>36.82</v>
      </c>
      <c r="AW46" s="387">
        <v>35.991999999999997</v>
      </c>
      <c r="AX46" s="387">
        <v>33.341999999999999</v>
      </c>
      <c r="AY46" s="387">
        <v>30.974</v>
      </c>
      <c r="AZ46" s="879">
        <v>29.593</v>
      </c>
      <c r="BA46" s="879">
        <v>27.768000000000001</v>
      </c>
      <c r="BB46" s="879">
        <v>28.324999999999999</v>
      </c>
      <c r="BC46" s="879">
        <v>29.994</v>
      </c>
      <c r="BD46" s="879">
        <v>32.540999999999997</v>
      </c>
      <c r="BE46" s="879">
        <v>29.609000000000002</v>
      </c>
      <c r="BF46" s="879">
        <v>31.514199999999999</v>
      </c>
      <c r="BG46" s="360">
        <v>33.053400000000003</v>
      </c>
      <c r="BH46" s="360">
        <v>33.2774</v>
      </c>
      <c r="BI46" s="360">
        <v>31.639199999999999</v>
      </c>
      <c r="BJ46" s="360">
        <v>29.322600000000001</v>
      </c>
      <c r="BK46" s="360">
        <v>27.1968</v>
      </c>
      <c r="BL46" s="360">
        <v>25.6846</v>
      </c>
      <c r="BM46" s="360">
        <v>24.7576</v>
      </c>
      <c r="BN46" s="360">
        <v>25.086400000000001</v>
      </c>
      <c r="BO46" s="360">
        <v>26.561199999999999</v>
      </c>
      <c r="BP46" s="360">
        <v>28.721399999999999</v>
      </c>
      <c r="BQ46" s="360">
        <v>29.877600000000001</v>
      </c>
      <c r="BR46" s="360">
        <v>31.91724</v>
      </c>
      <c r="BS46" s="360">
        <v>33.596679999999999</v>
      </c>
      <c r="BT46" s="360">
        <v>33.85528</v>
      </c>
      <c r="BU46" s="360">
        <v>32.35904</v>
      </c>
      <c r="BV46" s="360">
        <v>30.10192</v>
      </c>
    </row>
    <row r="47" spans="1:75" s="170" customFormat="1" ht="13.2" x14ac:dyDescent="0.25">
      <c r="A47" s="169"/>
      <c r="B47" s="1045" t="s">
        <v>1545</v>
      </c>
      <c r="C47" s="1051"/>
      <c r="D47" s="1051"/>
      <c r="E47" s="1051"/>
      <c r="F47" s="1051"/>
      <c r="G47" s="1051"/>
      <c r="H47" s="1051"/>
      <c r="I47" s="1051"/>
      <c r="J47" s="1051"/>
      <c r="K47" s="1051"/>
      <c r="L47" s="1051"/>
      <c r="M47" s="1051"/>
      <c r="N47" s="1051"/>
      <c r="O47" s="1051"/>
      <c r="P47" s="1051"/>
      <c r="Q47" s="1046"/>
      <c r="R47" s="618"/>
      <c r="AY47" s="848"/>
      <c r="AZ47" s="848"/>
      <c r="BA47" s="848"/>
      <c r="BB47" s="852"/>
      <c r="BC47" s="658"/>
      <c r="BD47" s="658"/>
      <c r="BE47" s="658"/>
      <c r="BF47" s="658"/>
      <c r="BG47" s="658"/>
      <c r="BH47" s="658"/>
      <c r="BI47" s="658"/>
      <c r="BJ47" s="618"/>
      <c r="BK47" s="618"/>
      <c r="BL47" s="618"/>
      <c r="BM47" s="618"/>
      <c r="BN47" s="618"/>
      <c r="BO47" s="618"/>
      <c r="BP47" s="618"/>
      <c r="BQ47" s="618"/>
      <c r="BR47" s="618"/>
      <c r="BS47" s="618"/>
      <c r="BT47" s="618"/>
      <c r="BU47" s="618"/>
      <c r="BV47" s="618"/>
      <c r="BW47" s="618"/>
    </row>
    <row r="48" spans="1:75" s="170" customFormat="1" ht="12" customHeight="1" x14ac:dyDescent="0.25">
      <c r="A48" s="169"/>
      <c r="B48" s="1060" t="s">
        <v>1208</v>
      </c>
      <c r="C48" s="1051"/>
      <c r="D48" s="1051"/>
      <c r="E48" s="1051"/>
      <c r="F48" s="1051"/>
      <c r="G48" s="1051"/>
      <c r="H48" s="1051"/>
      <c r="I48" s="1051"/>
      <c r="J48" s="1051"/>
      <c r="K48" s="1051"/>
      <c r="L48" s="1051"/>
      <c r="M48" s="1051"/>
      <c r="N48" s="1051"/>
      <c r="O48" s="1051"/>
      <c r="P48" s="1051"/>
      <c r="Q48" s="1046"/>
      <c r="R48" s="618"/>
      <c r="Y48" s="288"/>
      <c r="Z48" s="288"/>
      <c r="AA48" s="288"/>
      <c r="AB48" s="288"/>
      <c r="AY48" s="848"/>
      <c r="AZ48" s="848"/>
      <c r="BA48" s="848"/>
      <c r="BB48" s="848"/>
      <c r="BC48" s="658"/>
      <c r="BD48" s="658"/>
      <c r="BE48" s="658"/>
      <c r="BF48" s="658"/>
      <c r="BG48" s="658"/>
      <c r="BH48" s="658"/>
      <c r="BI48" s="658"/>
      <c r="BJ48" s="618"/>
      <c r="BK48" s="618"/>
      <c r="BL48" s="618"/>
      <c r="BM48" s="618"/>
      <c r="BN48" s="618"/>
      <c r="BO48" s="618"/>
      <c r="BP48" s="618"/>
      <c r="BQ48" s="618"/>
      <c r="BR48" s="618"/>
      <c r="BS48" s="618"/>
      <c r="BT48" s="618"/>
      <c r="BU48" s="618"/>
      <c r="BV48" s="618"/>
      <c r="BW48" s="618"/>
    </row>
    <row r="49" spans="1:75" s="170" customFormat="1" ht="12" customHeight="1" x14ac:dyDescent="0.25">
      <c r="A49" s="169"/>
      <c r="B49" s="1060" t="s">
        <v>1209</v>
      </c>
      <c r="C49" s="1051"/>
      <c r="D49" s="1051"/>
      <c r="E49" s="1051"/>
      <c r="F49" s="1051"/>
      <c r="G49" s="1051"/>
      <c r="H49" s="1051"/>
      <c r="I49" s="1051"/>
      <c r="J49" s="1051"/>
      <c r="K49" s="1051"/>
      <c r="L49" s="1051"/>
      <c r="M49" s="1051"/>
      <c r="N49" s="1051"/>
      <c r="O49" s="1051"/>
      <c r="P49" s="1051"/>
      <c r="Q49" s="1046"/>
      <c r="R49" s="619"/>
      <c r="AY49" s="848"/>
      <c r="AZ49" s="848"/>
      <c r="BA49" s="848"/>
      <c r="BB49" s="848"/>
      <c r="BC49" s="658"/>
      <c r="BD49" s="658"/>
      <c r="BE49" s="658"/>
      <c r="BF49" s="658"/>
      <c r="BG49" s="658"/>
      <c r="BH49" s="658"/>
      <c r="BI49" s="658"/>
      <c r="BJ49" s="618"/>
      <c r="BK49" s="618"/>
      <c r="BL49" s="618"/>
      <c r="BM49" s="618"/>
      <c r="BN49" s="618"/>
      <c r="BO49" s="618"/>
      <c r="BP49" s="618"/>
      <c r="BQ49" s="618"/>
      <c r="BR49" s="618"/>
      <c r="BS49" s="618"/>
      <c r="BT49" s="618"/>
      <c r="BU49" s="618"/>
      <c r="BV49" s="618"/>
      <c r="BW49" s="618"/>
    </row>
    <row r="50" spans="1:75" s="170" customFormat="1" ht="12" customHeight="1" x14ac:dyDescent="0.25">
      <c r="A50" s="169"/>
      <c r="B50" s="1060" t="s">
        <v>1210</v>
      </c>
      <c r="C50" s="1051"/>
      <c r="D50" s="1051"/>
      <c r="E50" s="1051"/>
      <c r="F50" s="1051"/>
      <c r="G50" s="1051"/>
      <c r="H50" s="1051"/>
      <c r="I50" s="1051"/>
      <c r="J50" s="1051"/>
      <c r="K50" s="1051"/>
      <c r="L50" s="1051"/>
      <c r="M50" s="1051"/>
      <c r="N50" s="1051"/>
      <c r="O50" s="1051"/>
      <c r="P50" s="1051"/>
      <c r="Q50" s="1046"/>
      <c r="R50" s="619"/>
      <c r="AY50" s="848"/>
      <c r="AZ50" s="848"/>
      <c r="BA50" s="848"/>
      <c r="BB50" s="848"/>
      <c r="BC50" s="658"/>
      <c r="BD50" s="658"/>
      <c r="BE50" s="658"/>
      <c r="BF50" s="658"/>
      <c r="BG50" s="658"/>
      <c r="BH50" s="658"/>
      <c r="BI50" s="658"/>
      <c r="BJ50" s="618"/>
      <c r="BK50" s="618"/>
      <c r="BL50" s="618"/>
      <c r="BM50" s="618"/>
      <c r="BN50" s="618"/>
      <c r="BO50" s="618"/>
      <c r="BP50" s="618"/>
      <c r="BQ50" s="618"/>
      <c r="BR50" s="618"/>
      <c r="BS50" s="618"/>
      <c r="BT50" s="618"/>
      <c r="BU50" s="618"/>
      <c r="BV50" s="618"/>
      <c r="BW50" s="618"/>
    </row>
    <row r="51" spans="1:75" s="336" customFormat="1" ht="12" customHeight="1" x14ac:dyDescent="0.25">
      <c r="A51" s="335"/>
      <c r="B51" s="1060" t="s">
        <v>1211</v>
      </c>
      <c r="C51" s="1051"/>
      <c r="D51" s="1051"/>
      <c r="E51" s="1051"/>
      <c r="F51" s="1051"/>
      <c r="G51" s="1051"/>
      <c r="H51" s="1051"/>
      <c r="I51" s="1051"/>
      <c r="J51" s="1051"/>
      <c r="K51" s="1051"/>
      <c r="L51" s="1051"/>
      <c r="M51" s="1051"/>
      <c r="N51" s="1051"/>
      <c r="O51" s="1051"/>
      <c r="P51" s="1051"/>
      <c r="Q51" s="1046"/>
      <c r="R51" s="619"/>
      <c r="AY51" s="339"/>
      <c r="AZ51" s="339"/>
      <c r="BA51" s="339"/>
      <c r="BB51" s="339"/>
      <c r="BC51" s="339"/>
      <c r="BD51" s="339"/>
      <c r="BE51" s="339"/>
      <c r="BF51" s="339"/>
      <c r="BG51" s="339"/>
      <c r="BH51" s="339"/>
      <c r="BI51" s="339"/>
    </row>
    <row r="52" spans="1:75" s="114" customFormat="1" ht="12" customHeight="1" x14ac:dyDescent="0.25">
      <c r="A52" s="38"/>
      <c r="B52" s="1060" t="s">
        <v>1212</v>
      </c>
      <c r="C52" s="1046"/>
      <c r="D52" s="1046"/>
      <c r="E52" s="1046"/>
      <c r="F52" s="1046"/>
      <c r="G52" s="1046"/>
      <c r="H52" s="1046"/>
      <c r="I52" s="1046"/>
      <c r="J52" s="1046"/>
      <c r="K52" s="1046"/>
      <c r="L52" s="1046"/>
      <c r="M52" s="1046"/>
      <c r="N52" s="1046"/>
      <c r="O52" s="1046"/>
      <c r="P52" s="1046"/>
      <c r="Q52" s="1046"/>
      <c r="R52" s="619"/>
      <c r="AY52" s="827"/>
      <c r="AZ52" s="827"/>
      <c r="BA52" s="827"/>
      <c r="BB52" s="827"/>
      <c r="BC52" s="659"/>
      <c r="BD52" s="659"/>
      <c r="BE52" s="659"/>
      <c r="BF52" s="659"/>
      <c r="BG52" s="659"/>
      <c r="BH52" s="659"/>
      <c r="BI52" s="659"/>
      <c r="BJ52" s="619"/>
      <c r="BK52" s="619"/>
      <c r="BL52" s="619"/>
      <c r="BM52" s="619"/>
      <c r="BN52" s="619"/>
      <c r="BO52" s="619"/>
      <c r="BP52" s="619"/>
      <c r="BQ52" s="619"/>
      <c r="BR52" s="619"/>
      <c r="BS52" s="619"/>
      <c r="BT52" s="619"/>
      <c r="BU52" s="619"/>
      <c r="BV52" s="619"/>
      <c r="BW52" s="619"/>
    </row>
    <row r="53" spans="1:75" s="170" customFormat="1" ht="12" customHeight="1" x14ac:dyDescent="0.2">
      <c r="A53" s="169"/>
      <c r="B53" s="773" t="s">
        <v>808</v>
      </c>
      <c r="C53" s="773"/>
      <c r="D53" s="773"/>
      <c r="E53" s="773"/>
      <c r="F53" s="773"/>
      <c r="G53" s="773"/>
      <c r="H53" s="773"/>
      <c r="I53" s="773"/>
      <c r="J53" s="773"/>
      <c r="K53" s="773"/>
      <c r="L53" s="773"/>
      <c r="M53" s="773"/>
      <c r="N53" s="773"/>
      <c r="O53" s="773"/>
      <c r="P53" s="773"/>
      <c r="Q53" s="773"/>
      <c r="R53" s="619"/>
      <c r="AY53" s="848"/>
      <c r="AZ53" s="848"/>
      <c r="BA53" s="848"/>
      <c r="BB53" s="848"/>
      <c r="BC53" s="658"/>
      <c r="BD53" s="658"/>
      <c r="BE53" s="658"/>
      <c r="BF53" s="658"/>
      <c r="BG53" s="658"/>
      <c r="BH53" s="658"/>
      <c r="BI53" s="658"/>
      <c r="BJ53" s="618"/>
      <c r="BK53" s="618"/>
      <c r="BL53" s="618"/>
      <c r="BM53" s="618"/>
      <c r="BN53" s="618"/>
      <c r="BO53" s="618"/>
      <c r="BP53" s="618"/>
      <c r="BQ53" s="618"/>
      <c r="BR53" s="618"/>
      <c r="BS53" s="618"/>
      <c r="BT53" s="618"/>
      <c r="BU53" s="618"/>
      <c r="BV53" s="618"/>
      <c r="BW53" s="618"/>
    </row>
    <row r="54" spans="1:75" s="170" customFormat="1" ht="12" customHeight="1" x14ac:dyDescent="0.25">
      <c r="A54" s="169"/>
      <c r="B54" s="971" t="str">
        <f>Dates!$G$2</f>
        <v>EIA completed modeling and analysis for this report on Thursday, September 3, 2026.</v>
      </c>
      <c r="C54" s="972"/>
      <c r="D54" s="972"/>
      <c r="E54" s="972"/>
      <c r="F54" s="972"/>
      <c r="G54" s="972"/>
      <c r="H54" s="972"/>
      <c r="I54" s="972"/>
      <c r="J54" s="972"/>
      <c r="K54" s="972"/>
      <c r="L54" s="972"/>
      <c r="M54" s="972"/>
      <c r="N54" s="972"/>
      <c r="O54" s="972"/>
      <c r="P54" s="972"/>
      <c r="Q54" s="972"/>
      <c r="R54" s="619"/>
      <c r="AY54" s="848"/>
      <c r="AZ54" s="848"/>
      <c r="BA54" s="848"/>
      <c r="BB54" s="848"/>
      <c r="BC54" s="658"/>
      <c r="BD54" s="658"/>
      <c r="BE54" s="658"/>
      <c r="BF54" s="658"/>
      <c r="BG54" s="658"/>
      <c r="BH54" s="658"/>
      <c r="BI54" s="658"/>
      <c r="BJ54" s="618"/>
      <c r="BK54" s="618"/>
      <c r="BL54" s="618"/>
      <c r="BM54" s="618"/>
      <c r="BN54" s="618"/>
      <c r="BO54" s="618"/>
      <c r="BP54" s="618"/>
      <c r="BQ54" s="618"/>
      <c r="BR54" s="618"/>
      <c r="BS54" s="618"/>
      <c r="BT54" s="618"/>
      <c r="BU54" s="618"/>
      <c r="BV54" s="618"/>
      <c r="BW54" s="618"/>
    </row>
    <row r="55" spans="1:75" s="170" customFormat="1" ht="12" customHeight="1" x14ac:dyDescent="0.25">
      <c r="A55" s="169"/>
      <c r="B55" s="973" t="s">
        <v>481</v>
      </c>
      <c r="C55" s="972"/>
      <c r="D55" s="972"/>
      <c r="E55" s="972"/>
      <c r="F55" s="972"/>
      <c r="G55" s="972"/>
      <c r="H55" s="972"/>
      <c r="I55" s="972"/>
      <c r="J55" s="972"/>
      <c r="K55" s="972"/>
      <c r="L55" s="972"/>
      <c r="M55" s="972"/>
      <c r="N55" s="972"/>
      <c r="O55" s="972"/>
      <c r="P55" s="972"/>
      <c r="Q55" s="972"/>
      <c r="R55" s="619"/>
      <c r="AY55" s="848"/>
      <c r="AZ55" s="848"/>
      <c r="BA55" s="848"/>
      <c r="BB55" s="848"/>
      <c r="BC55" s="658"/>
      <c r="BD55" s="658"/>
      <c r="BE55" s="658"/>
      <c r="BF55" s="658"/>
      <c r="BG55" s="658"/>
      <c r="BH55" s="658"/>
      <c r="BI55" s="658"/>
      <c r="BJ55" s="618"/>
      <c r="BK55" s="618"/>
      <c r="BL55" s="618"/>
      <c r="BM55" s="618"/>
      <c r="BN55" s="618"/>
      <c r="BO55" s="618"/>
      <c r="BP55" s="618"/>
      <c r="BQ55" s="618"/>
      <c r="BR55" s="618"/>
      <c r="BS55" s="618"/>
      <c r="BT55" s="618"/>
      <c r="BU55" s="618"/>
      <c r="BV55" s="618"/>
      <c r="BW55" s="618"/>
    </row>
    <row r="56" spans="1:75" s="170" customFormat="1" ht="12" customHeight="1" x14ac:dyDescent="0.25">
      <c r="A56" s="169"/>
      <c r="B56" s="1007" t="s">
        <v>1402</v>
      </c>
      <c r="C56" s="974"/>
      <c r="D56" s="974"/>
      <c r="E56" s="974"/>
      <c r="F56" s="974"/>
      <c r="G56" s="974"/>
      <c r="H56" s="974"/>
      <c r="I56" s="974"/>
      <c r="J56" s="974"/>
      <c r="K56" s="974"/>
      <c r="L56" s="974"/>
      <c r="M56" s="974"/>
      <c r="N56" s="974"/>
      <c r="O56" s="974"/>
      <c r="P56" s="974"/>
      <c r="Q56" s="974"/>
      <c r="R56" s="619"/>
      <c r="AY56" s="848"/>
      <c r="AZ56" s="848"/>
      <c r="BA56" s="848"/>
      <c r="BB56" s="848"/>
      <c r="BC56" s="658"/>
      <c r="BD56" s="658"/>
      <c r="BE56" s="658"/>
      <c r="BF56" s="658"/>
      <c r="BG56" s="658"/>
      <c r="BH56" s="658"/>
      <c r="BI56" s="658"/>
      <c r="BJ56" s="618"/>
      <c r="BK56" s="618"/>
      <c r="BL56" s="618"/>
      <c r="BM56" s="618"/>
      <c r="BN56" s="618"/>
      <c r="BO56" s="618"/>
      <c r="BP56" s="618"/>
      <c r="BQ56" s="618"/>
      <c r="BR56" s="618"/>
      <c r="BS56" s="618"/>
      <c r="BT56" s="618"/>
      <c r="BU56" s="618"/>
      <c r="BV56" s="618"/>
      <c r="BW56" s="618"/>
    </row>
    <row r="57" spans="1:75" s="170" customFormat="1" ht="12" customHeight="1" x14ac:dyDescent="0.25">
      <c r="A57" s="169"/>
      <c r="B57" s="1002" t="s">
        <v>489</v>
      </c>
      <c r="C57" s="1004"/>
      <c r="D57" s="1004"/>
      <c r="E57" s="1004"/>
      <c r="F57" s="1004"/>
      <c r="G57" s="1004"/>
      <c r="H57" s="1004"/>
      <c r="I57" s="1004"/>
      <c r="J57" s="1004"/>
      <c r="K57" s="1004"/>
      <c r="L57" s="1004"/>
      <c r="M57" s="1004"/>
      <c r="N57" s="1004"/>
      <c r="O57" s="1004"/>
      <c r="P57" s="1004"/>
      <c r="Q57" s="1046"/>
      <c r="R57" s="619"/>
      <c r="AY57" s="848"/>
      <c r="AZ57" s="848"/>
      <c r="BA57" s="848"/>
      <c r="BB57" s="848"/>
      <c r="BC57" s="658"/>
      <c r="BD57" s="651"/>
      <c r="BE57" s="651"/>
      <c r="BF57" s="651"/>
      <c r="BG57" s="658"/>
      <c r="BH57" s="658"/>
      <c r="BI57" s="658"/>
      <c r="BJ57" s="618"/>
      <c r="BK57" s="618"/>
      <c r="BL57" s="618"/>
      <c r="BM57" s="618"/>
      <c r="BN57" s="618"/>
      <c r="BO57" s="618"/>
      <c r="BP57" s="618"/>
      <c r="BQ57" s="618"/>
      <c r="BR57" s="618"/>
      <c r="BS57" s="618"/>
      <c r="BT57" s="618"/>
      <c r="BU57" s="618"/>
      <c r="BV57" s="618"/>
      <c r="BW57" s="618"/>
    </row>
    <row r="58" spans="1:75" s="171" customFormat="1" ht="12" customHeight="1" x14ac:dyDescent="0.2">
      <c r="A58" s="158"/>
      <c r="B58" s="999" t="s">
        <v>821</v>
      </c>
      <c r="C58" s="999"/>
      <c r="D58" s="999"/>
      <c r="E58" s="999"/>
      <c r="F58" s="999"/>
      <c r="G58" s="999"/>
      <c r="H58" s="999"/>
      <c r="I58" s="999"/>
      <c r="J58" s="999"/>
      <c r="K58" s="999"/>
      <c r="L58" s="999"/>
      <c r="M58" s="999"/>
      <c r="N58" s="999"/>
      <c r="O58" s="999"/>
      <c r="P58" s="999"/>
      <c r="Q58" s="999"/>
      <c r="R58" s="999"/>
      <c r="AY58" s="848"/>
      <c r="AZ58" s="848"/>
      <c r="BA58" s="848"/>
      <c r="BB58" s="848"/>
      <c r="BC58" s="658"/>
      <c r="BD58" s="651"/>
      <c r="BE58" s="651"/>
      <c r="BF58" s="651"/>
      <c r="BG58" s="658"/>
      <c r="BH58" s="658"/>
      <c r="BI58" s="658"/>
      <c r="BJ58" s="660"/>
      <c r="BK58" s="660"/>
      <c r="BL58" s="660"/>
      <c r="BM58" s="660"/>
      <c r="BN58" s="660"/>
      <c r="BO58" s="660"/>
      <c r="BP58" s="660"/>
      <c r="BQ58" s="660"/>
      <c r="BR58" s="660"/>
      <c r="BS58" s="660"/>
      <c r="BT58" s="660"/>
      <c r="BU58" s="660"/>
      <c r="BV58" s="660"/>
      <c r="BW58" s="660"/>
    </row>
    <row r="59" spans="1:75" ht="13.2" x14ac:dyDescent="0.25">
      <c r="A59" s="158"/>
      <c r="B59" s="1002" t="s">
        <v>1596</v>
      </c>
      <c r="C59" s="1051"/>
      <c r="D59" s="1051"/>
      <c r="E59" s="1051"/>
      <c r="F59" s="1051"/>
      <c r="G59" s="1051"/>
      <c r="H59" s="1051"/>
      <c r="I59" s="1051"/>
      <c r="J59" s="1051"/>
      <c r="K59" s="1051"/>
      <c r="L59" s="1051"/>
      <c r="M59" s="1051"/>
      <c r="N59" s="1051"/>
      <c r="O59" s="1051"/>
      <c r="P59" s="1051"/>
      <c r="Q59" s="1046"/>
      <c r="R59" s="619"/>
    </row>
    <row r="60" spans="1:75" ht="13.2" x14ac:dyDescent="0.25">
      <c r="A60" s="158"/>
      <c r="B60" s="1050" t="s">
        <v>1069</v>
      </c>
      <c r="C60" s="1046"/>
      <c r="D60" s="1046"/>
      <c r="E60" s="1046"/>
      <c r="F60" s="1046"/>
      <c r="G60" s="1046"/>
      <c r="H60" s="1046"/>
      <c r="I60" s="1046"/>
      <c r="J60" s="1046"/>
      <c r="K60" s="1046"/>
      <c r="L60" s="1046"/>
      <c r="M60" s="1046"/>
      <c r="N60" s="1046"/>
      <c r="O60" s="1046"/>
      <c r="P60" s="1046"/>
      <c r="Q60" s="1046"/>
      <c r="R60" s="605"/>
    </row>
    <row r="186" spans="2:74" ht="9" customHeight="1" x14ac:dyDescent="0.2"/>
    <row r="187" spans="2:74" ht="9" customHeight="1" x14ac:dyDescent="0.2">
      <c r="B187" s="40"/>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849"/>
      <c r="AZ187" s="849"/>
      <c r="BA187" s="849"/>
      <c r="BB187" s="849"/>
      <c r="BC187" s="656"/>
      <c r="BD187" s="652"/>
      <c r="BE187" s="652"/>
      <c r="BF187" s="652"/>
      <c r="BG187" s="656"/>
      <c r="BH187" s="656"/>
      <c r="BI187" s="656"/>
      <c r="BJ187" s="41"/>
      <c r="BK187" s="41"/>
      <c r="BL187" s="41"/>
      <c r="BM187" s="41"/>
      <c r="BN187" s="41"/>
      <c r="BO187" s="41"/>
      <c r="BP187" s="41"/>
      <c r="BQ187" s="41"/>
      <c r="BR187" s="41"/>
      <c r="BS187" s="41"/>
      <c r="BT187" s="41"/>
      <c r="BU187" s="41"/>
      <c r="BV187" s="41"/>
    </row>
    <row r="188" spans="2:74" ht="9" customHeight="1" x14ac:dyDescent="0.2">
      <c r="B188" s="40"/>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849"/>
      <c r="AZ188" s="849"/>
      <c r="BA188" s="849"/>
      <c r="BB188" s="849"/>
      <c r="BC188" s="656"/>
      <c r="BD188" s="652"/>
      <c r="BE188" s="652"/>
      <c r="BF188" s="652"/>
      <c r="BG188" s="656"/>
      <c r="BH188" s="656"/>
      <c r="BI188" s="656"/>
      <c r="BJ188" s="41"/>
      <c r="BK188" s="41"/>
      <c r="BL188" s="41"/>
      <c r="BM188" s="41"/>
      <c r="BN188" s="41"/>
      <c r="BO188" s="41"/>
      <c r="BP188" s="41"/>
      <c r="BQ188" s="41"/>
      <c r="BR188" s="41"/>
      <c r="BS188" s="41"/>
      <c r="BT188" s="41"/>
      <c r="BU188" s="41"/>
      <c r="BV188" s="41"/>
    </row>
    <row r="189" spans="2:74" ht="9" customHeight="1" x14ac:dyDescent="0.2">
      <c r="B189" s="40"/>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849"/>
      <c r="AZ189" s="849"/>
      <c r="BA189" s="849"/>
      <c r="BB189" s="849"/>
      <c r="BC189" s="656"/>
      <c r="BD189" s="652"/>
      <c r="BE189" s="652"/>
      <c r="BF189" s="652"/>
      <c r="BG189" s="656"/>
      <c r="BH189" s="656"/>
      <c r="BI189" s="656"/>
      <c r="BJ189" s="41"/>
      <c r="BK189" s="41"/>
      <c r="BL189" s="41"/>
      <c r="BM189" s="41"/>
      <c r="BN189" s="41"/>
      <c r="BO189" s="41"/>
      <c r="BP189" s="41"/>
      <c r="BQ189" s="41"/>
      <c r="BR189" s="41"/>
      <c r="BS189" s="41"/>
      <c r="BT189" s="41"/>
      <c r="BU189" s="41"/>
      <c r="BV189" s="41"/>
    </row>
    <row r="190" spans="2:74" ht="9" customHeight="1" x14ac:dyDescent="0.2">
      <c r="B190" s="40"/>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849"/>
      <c r="AZ190" s="849"/>
      <c r="BA190" s="849"/>
      <c r="BB190" s="849"/>
      <c r="BC190" s="656"/>
      <c r="BD190" s="652"/>
      <c r="BE190" s="652"/>
      <c r="BF190" s="652"/>
      <c r="BG190" s="656"/>
      <c r="BH190" s="656"/>
      <c r="BI190" s="656"/>
      <c r="BJ190" s="41"/>
      <c r="BK190" s="41"/>
      <c r="BL190" s="41"/>
      <c r="BM190" s="41"/>
      <c r="BN190" s="41"/>
      <c r="BO190" s="41"/>
      <c r="BP190" s="41"/>
      <c r="BQ190" s="41"/>
      <c r="BR190" s="41"/>
      <c r="BS190" s="41"/>
      <c r="BT190" s="41"/>
      <c r="BU190" s="41"/>
      <c r="BV190" s="41"/>
    </row>
    <row r="191" spans="2:74" ht="9" customHeight="1" x14ac:dyDescent="0.2">
      <c r="B191" s="40"/>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849"/>
      <c r="AZ191" s="849"/>
      <c r="BA191" s="849"/>
      <c r="BB191" s="849"/>
      <c r="BC191" s="656"/>
      <c r="BD191" s="652"/>
      <c r="BE191" s="652"/>
      <c r="BF191" s="652"/>
      <c r="BG191" s="656"/>
      <c r="BH191" s="656"/>
      <c r="BI191" s="656"/>
      <c r="BJ191" s="41"/>
      <c r="BK191" s="41"/>
      <c r="BL191" s="41"/>
      <c r="BM191" s="41"/>
      <c r="BN191" s="41"/>
      <c r="BO191" s="41"/>
      <c r="BP191" s="41"/>
      <c r="BQ191" s="41"/>
      <c r="BR191" s="41"/>
      <c r="BS191" s="41"/>
      <c r="BT191" s="41"/>
      <c r="BU191" s="41"/>
      <c r="BV191" s="41"/>
    </row>
    <row r="192" spans="2:74" x14ac:dyDescent="0.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850"/>
      <c r="AZ192" s="850"/>
      <c r="BA192" s="850"/>
      <c r="BB192" s="850"/>
      <c r="BC192" s="826"/>
      <c r="BD192" s="653"/>
      <c r="BE192" s="653"/>
      <c r="BF192" s="653"/>
      <c r="BG192" s="826"/>
      <c r="BH192" s="826"/>
      <c r="BI192" s="826"/>
      <c r="BJ192" s="42"/>
      <c r="BK192" s="42"/>
      <c r="BL192" s="42"/>
      <c r="BM192" s="42"/>
      <c r="BN192" s="42"/>
      <c r="BO192" s="42"/>
      <c r="BP192" s="42"/>
      <c r="BQ192" s="42"/>
      <c r="BR192" s="42"/>
      <c r="BS192" s="42"/>
      <c r="BT192" s="42"/>
      <c r="BU192" s="42"/>
      <c r="BV192" s="42"/>
    </row>
    <row r="193" spans="2:74" ht="9" customHeight="1" x14ac:dyDescent="0.2">
      <c r="B193" s="40"/>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849"/>
      <c r="AZ193" s="849"/>
      <c r="BA193" s="849"/>
      <c r="BB193" s="849"/>
      <c r="BC193" s="656"/>
      <c r="BD193" s="652"/>
      <c r="BE193" s="652"/>
      <c r="BF193" s="652"/>
      <c r="BG193" s="656"/>
      <c r="BH193" s="656"/>
      <c r="BI193" s="656"/>
      <c r="BJ193" s="41"/>
      <c r="BK193" s="41"/>
      <c r="BL193" s="41"/>
      <c r="BM193" s="41"/>
      <c r="BN193" s="41"/>
      <c r="BO193" s="41"/>
      <c r="BP193" s="41"/>
      <c r="BQ193" s="41"/>
      <c r="BR193" s="41"/>
      <c r="BS193" s="41"/>
      <c r="BT193" s="41"/>
      <c r="BU193" s="41"/>
      <c r="BV193" s="41"/>
    </row>
    <row r="194" spans="2:74" ht="9" customHeight="1" x14ac:dyDescent="0.2">
      <c r="B194" s="40"/>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849"/>
      <c r="AZ194" s="849"/>
      <c r="BA194" s="849"/>
      <c r="BB194" s="849"/>
      <c r="BC194" s="656"/>
      <c r="BD194" s="652"/>
      <c r="BE194" s="652"/>
      <c r="BF194" s="652"/>
      <c r="BG194" s="656"/>
      <c r="BH194" s="656"/>
      <c r="BI194" s="656"/>
      <c r="BJ194" s="41"/>
      <c r="BK194" s="41"/>
      <c r="BL194" s="41"/>
      <c r="BM194" s="41"/>
      <c r="BN194" s="41"/>
      <c r="BO194" s="41"/>
      <c r="BP194" s="41"/>
      <c r="BQ194" s="41"/>
      <c r="BR194" s="41"/>
      <c r="BS194" s="41"/>
      <c r="BT194" s="41"/>
      <c r="BU194" s="41"/>
      <c r="BV194" s="41"/>
    </row>
    <row r="195" spans="2:74" ht="9" customHeight="1" x14ac:dyDescent="0.2">
      <c r="B195" s="40"/>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849"/>
      <c r="AZ195" s="849"/>
      <c r="BA195" s="849"/>
      <c r="BB195" s="849"/>
      <c r="BC195" s="656"/>
      <c r="BD195" s="652"/>
      <c r="BE195" s="652"/>
      <c r="BF195" s="652"/>
      <c r="BG195" s="656"/>
      <c r="BH195" s="656"/>
      <c r="BI195" s="656"/>
      <c r="BJ195" s="41"/>
      <c r="BK195" s="41"/>
      <c r="BL195" s="41"/>
      <c r="BM195" s="41"/>
      <c r="BN195" s="41"/>
      <c r="BO195" s="41"/>
      <c r="BP195" s="41"/>
      <c r="BQ195" s="41"/>
      <c r="BR195" s="41"/>
      <c r="BS195" s="41"/>
      <c r="BT195" s="41"/>
      <c r="BU195" s="41"/>
      <c r="BV195" s="41"/>
    </row>
    <row r="196" spans="2:74" ht="9" customHeight="1" x14ac:dyDescent="0.2">
      <c r="B196" s="40"/>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849"/>
      <c r="AZ196" s="849"/>
      <c r="BA196" s="849"/>
      <c r="BB196" s="849"/>
      <c r="BC196" s="656"/>
      <c r="BD196" s="652"/>
      <c r="BE196" s="652"/>
      <c r="BF196" s="652"/>
      <c r="BG196" s="656"/>
      <c r="BH196" s="656"/>
      <c r="BI196" s="656"/>
      <c r="BJ196" s="41"/>
      <c r="BK196" s="41"/>
      <c r="BL196" s="41"/>
      <c r="BM196" s="41"/>
      <c r="BN196" s="41"/>
      <c r="BO196" s="41"/>
      <c r="BP196" s="41"/>
      <c r="BQ196" s="41"/>
      <c r="BR196" s="41"/>
      <c r="BS196" s="41"/>
      <c r="BT196" s="41"/>
      <c r="BU196" s="41"/>
      <c r="BV196" s="41"/>
    </row>
    <row r="197" spans="2:74" ht="9" customHeight="1" x14ac:dyDescent="0.2"/>
    <row r="198" spans="2:74" ht="9" customHeight="1" x14ac:dyDescent="0.2"/>
    <row r="199" spans="2:74" ht="9" customHeight="1" x14ac:dyDescent="0.2"/>
    <row r="200" spans="2:74" ht="9" customHeight="1" x14ac:dyDescent="0.2"/>
    <row r="201" spans="2:74" ht="9" customHeight="1" x14ac:dyDescent="0.2"/>
    <row r="202" spans="2:74" ht="9" customHeight="1" x14ac:dyDescent="0.2"/>
    <row r="203" spans="2:74" ht="9" customHeight="1" x14ac:dyDescent="0.2"/>
    <row r="204" spans="2:74" ht="9" customHeight="1" x14ac:dyDescent="0.2"/>
    <row r="205" spans="2:74" ht="9" customHeight="1" x14ac:dyDescent="0.2"/>
    <row r="206" spans="2:74" ht="9" customHeight="1" x14ac:dyDescent="0.2"/>
    <row r="207" spans="2:74" ht="9" customHeight="1" x14ac:dyDescent="0.2"/>
    <row r="208" spans="2:74"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8" ht="9" customHeight="1" x14ac:dyDescent="0.2"/>
    <row r="349" ht="9" customHeight="1" x14ac:dyDescent="0.2"/>
    <row r="350" ht="9" customHeight="1" x14ac:dyDescent="0.2"/>
    <row r="351" ht="9" customHeight="1" x14ac:dyDescent="0.2"/>
    <row r="352" ht="9" customHeight="1" x14ac:dyDescent="0.2"/>
  </sheetData>
  <mergeCells count="21">
    <mergeCell ref="AY3:BJ3"/>
    <mergeCell ref="BK3:BV3"/>
    <mergeCell ref="B1:AL1"/>
    <mergeCell ref="C3:N3"/>
    <mergeCell ref="O3:Z3"/>
    <mergeCell ref="AA3:AL3"/>
    <mergeCell ref="B59:Q59"/>
    <mergeCell ref="B60:Q60"/>
    <mergeCell ref="A1:A2"/>
    <mergeCell ref="AM3:AX3"/>
    <mergeCell ref="B57:Q57"/>
    <mergeCell ref="B50:Q50"/>
    <mergeCell ref="B54:Q54"/>
    <mergeCell ref="B56:Q56"/>
    <mergeCell ref="B52:Q52"/>
    <mergeCell ref="B47:Q47"/>
    <mergeCell ref="B49:Q49"/>
    <mergeCell ref="B48:Q48"/>
    <mergeCell ref="B55:Q55"/>
    <mergeCell ref="B51:Q51"/>
    <mergeCell ref="B58:R58"/>
  </mergeCells>
  <phoneticPr fontId="7" type="noConversion"/>
  <conditionalFormatting sqref="C51:P51 C53:P53">
    <cfRule type="cellIs" dxfId="7" priority="1" stopIfTrue="1" operator="notEqual">
      <formula>0</formula>
    </cfRule>
  </conditionalFormatting>
  <hyperlinks>
    <hyperlink ref="A1:A2" location="Contents!A1" display="Table of Contents" xr:uid="{00000000-0004-0000-0B00-000000000000}"/>
  </hyperlinks>
  <pageMargins left="0.25" right="0.25" top="0.25" bottom="0.25" header="0.5" footer="0.5"/>
  <pageSetup scale="85"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ransitionEntry="1" codeName="Sheet13">
    <pageSetUpPr fitToPage="1"/>
  </sheetPr>
  <dimension ref="A1:BV147"/>
  <sheetViews>
    <sheetView showGridLines="0" zoomScaleNormal="100" workbookViewId="0">
      <pane xSplit="2" ySplit="4" topLeftCell="AQ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2.5546875" style="5" customWidth="1"/>
    <col min="2" max="2" width="40.5546875" style="5" customWidth="1"/>
    <col min="3" max="50" width="6.5546875" style="5" customWidth="1"/>
    <col min="51" max="55" width="6.5546875" style="662" customWidth="1"/>
    <col min="56" max="59" width="6.5546875" style="661" customWidth="1"/>
    <col min="60" max="61" width="6.5546875" style="662" customWidth="1"/>
    <col min="62" max="62" width="6.5546875" style="144" customWidth="1"/>
    <col min="63" max="74" width="6.5546875" style="5" customWidth="1"/>
    <col min="75" max="16384" width="9.5546875" style="5"/>
  </cols>
  <sheetData>
    <row r="1" spans="1:74" ht="13.35" customHeight="1" x14ac:dyDescent="0.25">
      <c r="A1" s="987" t="s">
        <v>477</v>
      </c>
      <c r="B1" s="1066" t="s">
        <v>797</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s="35" customFormat="1"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7"/>
      <c r="AZ2" s="827"/>
      <c r="BA2" s="827"/>
      <c r="BB2" s="827"/>
      <c r="BC2" s="827"/>
      <c r="BD2" s="650"/>
      <c r="BE2" s="650"/>
      <c r="BF2" s="650"/>
      <c r="BG2" s="650"/>
      <c r="BH2" s="827"/>
      <c r="BI2" s="827"/>
      <c r="BJ2" s="145"/>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606"/>
      <c r="B5" s="43" t="s">
        <v>1199</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905"/>
      <c r="BA5" s="905"/>
      <c r="BB5" s="905"/>
      <c r="BC5" s="905"/>
      <c r="BD5" s="958"/>
      <c r="BE5" s="958"/>
      <c r="BF5" s="958"/>
      <c r="BG5" s="860"/>
      <c r="BH5" s="860"/>
      <c r="BI5" s="860"/>
      <c r="BJ5" s="615"/>
      <c r="BK5" s="615"/>
      <c r="BL5" s="615"/>
      <c r="BM5" s="615"/>
      <c r="BN5" s="615"/>
      <c r="BO5" s="615"/>
      <c r="BP5" s="615"/>
      <c r="BQ5" s="615"/>
      <c r="BR5" s="615"/>
      <c r="BS5" s="615"/>
      <c r="BT5" s="615"/>
      <c r="BU5" s="615"/>
      <c r="BV5" s="615"/>
    </row>
    <row r="6" spans="1:74" ht="11.1" customHeight="1" x14ac:dyDescent="0.2">
      <c r="A6" s="606" t="s">
        <v>428</v>
      </c>
      <c r="B6" s="578" t="s">
        <v>1200</v>
      </c>
      <c r="C6" s="429">
        <v>4.5464399999999996</v>
      </c>
      <c r="D6" s="429">
        <v>4.86822</v>
      </c>
      <c r="E6" s="429">
        <v>5.0861999999999998</v>
      </c>
      <c r="F6" s="429">
        <v>6.8507999999999996</v>
      </c>
      <c r="G6" s="429">
        <v>8.4493200000000002</v>
      </c>
      <c r="H6" s="429">
        <v>7.9926000000000004</v>
      </c>
      <c r="I6" s="429">
        <v>7.5566399999999998</v>
      </c>
      <c r="J6" s="429">
        <v>9.1447800000000008</v>
      </c>
      <c r="K6" s="429">
        <v>8.1794399999999996</v>
      </c>
      <c r="L6" s="429">
        <v>5.8750799999999996</v>
      </c>
      <c r="M6" s="429">
        <v>5.6570999999999998</v>
      </c>
      <c r="N6" s="429">
        <v>5.7401400000000002</v>
      </c>
      <c r="O6" s="429">
        <v>3.3942600000000001</v>
      </c>
      <c r="P6" s="429">
        <v>2.47044</v>
      </c>
      <c r="Q6" s="429">
        <v>2.39778</v>
      </c>
      <c r="R6" s="429">
        <v>2.2420800000000001</v>
      </c>
      <c r="S6" s="429">
        <v>2.2317</v>
      </c>
      <c r="T6" s="429">
        <v>2.2628400000000002</v>
      </c>
      <c r="U6" s="429">
        <v>2.6469</v>
      </c>
      <c r="V6" s="429">
        <v>2.6780400000000002</v>
      </c>
      <c r="W6" s="429">
        <v>2.7403200000000001</v>
      </c>
      <c r="X6" s="429">
        <v>3.0932400000000002</v>
      </c>
      <c r="Y6" s="429">
        <v>2.81298</v>
      </c>
      <c r="Z6" s="429">
        <v>2.6157599999999999</v>
      </c>
      <c r="AA6" s="429">
        <v>3.30402</v>
      </c>
      <c r="AB6" s="429">
        <v>1.78708</v>
      </c>
      <c r="AC6" s="429">
        <v>1.5481100000000001</v>
      </c>
      <c r="AD6" s="429">
        <v>1.6624000000000001</v>
      </c>
      <c r="AE6" s="429">
        <v>2.20268</v>
      </c>
      <c r="AF6" s="429">
        <v>2.6390600000000002</v>
      </c>
      <c r="AG6" s="429">
        <v>2.1507299999999998</v>
      </c>
      <c r="AH6" s="429">
        <v>2.0676100000000002</v>
      </c>
      <c r="AI6" s="429">
        <v>2.3689200000000001</v>
      </c>
      <c r="AJ6" s="429">
        <v>2.2858000000000001</v>
      </c>
      <c r="AK6" s="429">
        <v>2.20268</v>
      </c>
      <c r="AL6" s="429">
        <v>3.1273900000000001</v>
      </c>
      <c r="AM6" s="429">
        <v>4.2910700000000004</v>
      </c>
      <c r="AN6" s="429">
        <v>4.3534100000000002</v>
      </c>
      <c r="AO6" s="429">
        <v>4.2806800000000003</v>
      </c>
      <c r="AP6" s="429">
        <v>3.5533800000000002</v>
      </c>
      <c r="AQ6" s="429">
        <v>3.2416800000000001</v>
      </c>
      <c r="AR6" s="429">
        <v>3.1377799999999998</v>
      </c>
      <c r="AS6" s="429">
        <v>3.3248000000000002</v>
      </c>
      <c r="AT6" s="429">
        <v>3.0234899999999998</v>
      </c>
      <c r="AU6" s="429">
        <v>3.0858300000000001</v>
      </c>
      <c r="AV6" s="429">
        <v>3.3144100000000001</v>
      </c>
      <c r="AW6" s="429">
        <v>3.9378099999999998</v>
      </c>
      <c r="AX6" s="429">
        <v>4.4261400000000002</v>
      </c>
      <c r="AY6" s="429">
        <v>8.0210799999999995</v>
      </c>
      <c r="AZ6" s="871">
        <v>3.76118</v>
      </c>
      <c r="BA6" s="871">
        <v>3.15856</v>
      </c>
      <c r="BB6" s="871">
        <v>2.8780299999999999</v>
      </c>
      <c r="BC6" s="871">
        <v>3.0546600000000002</v>
      </c>
      <c r="BD6" s="871">
        <v>3.27285</v>
      </c>
      <c r="BE6" s="871">
        <v>3.00271</v>
      </c>
      <c r="BF6" s="871">
        <v>2.88842</v>
      </c>
      <c r="BG6" s="352">
        <v>2.982065</v>
      </c>
      <c r="BH6" s="352">
        <v>2.9762050000000002</v>
      </c>
      <c r="BI6" s="352">
        <v>3.125613</v>
      </c>
      <c r="BJ6" s="352">
        <v>3.6491030000000002</v>
      </c>
      <c r="BK6" s="352">
        <v>4.1849049999999997</v>
      </c>
      <c r="BL6" s="352">
        <v>3.7994880000000002</v>
      </c>
      <c r="BM6" s="352">
        <v>3.1931690000000001</v>
      </c>
      <c r="BN6" s="352">
        <v>2.8342149999999999</v>
      </c>
      <c r="BO6" s="352">
        <v>2.807207</v>
      </c>
      <c r="BP6" s="352">
        <v>2.9734910000000001</v>
      </c>
      <c r="BQ6" s="352">
        <v>3.1777660000000001</v>
      </c>
      <c r="BR6" s="352">
        <v>3.3139289999999999</v>
      </c>
      <c r="BS6" s="352">
        <v>3.3665050000000001</v>
      </c>
      <c r="BT6" s="352">
        <v>3.3718029999999999</v>
      </c>
      <c r="BU6" s="352">
        <v>3.6697869999999999</v>
      </c>
      <c r="BV6" s="352">
        <v>4.1618579999999996</v>
      </c>
    </row>
    <row r="7" spans="1:74" ht="11.1" customHeight="1" x14ac:dyDescent="0.2">
      <c r="A7" s="606"/>
      <c r="B7" s="607"/>
      <c r="C7" s="429"/>
      <c r="D7" s="429"/>
      <c r="E7" s="429"/>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871"/>
      <c r="BA7" s="871"/>
      <c r="BB7" s="871"/>
      <c r="BC7" s="871"/>
      <c r="BD7" s="871"/>
      <c r="BE7" s="871"/>
      <c r="BF7" s="871"/>
      <c r="BG7" s="352"/>
      <c r="BH7" s="352"/>
      <c r="BI7" s="352"/>
      <c r="BJ7" s="352"/>
      <c r="BK7" s="352"/>
      <c r="BL7" s="352"/>
      <c r="BM7" s="352"/>
      <c r="BN7" s="352"/>
      <c r="BO7" s="352"/>
      <c r="BP7" s="352"/>
      <c r="BQ7" s="352"/>
      <c r="BR7" s="352"/>
      <c r="BS7" s="352"/>
      <c r="BT7" s="352"/>
      <c r="BU7" s="352"/>
      <c r="BV7" s="352"/>
    </row>
    <row r="8" spans="1:74" ht="11.1" customHeight="1" x14ac:dyDescent="0.2">
      <c r="A8" s="606"/>
      <c r="B8" s="44" t="s">
        <v>1201</v>
      </c>
      <c r="C8" s="613"/>
      <c r="D8" s="613"/>
      <c r="E8" s="613"/>
      <c r="F8" s="613"/>
      <c r="G8" s="613"/>
      <c r="H8" s="613"/>
      <c r="I8" s="613"/>
      <c r="J8" s="613"/>
      <c r="K8" s="613"/>
      <c r="L8" s="613"/>
      <c r="M8" s="613"/>
      <c r="N8" s="613"/>
      <c r="O8" s="613"/>
      <c r="P8" s="613"/>
      <c r="Q8" s="613"/>
      <c r="R8" s="613"/>
      <c r="S8" s="613"/>
      <c r="T8" s="613"/>
      <c r="U8" s="613"/>
      <c r="V8" s="613"/>
      <c r="W8" s="613"/>
      <c r="X8" s="613"/>
      <c r="Y8" s="613"/>
      <c r="Z8" s="613"/>
      <c r="AA8" s="613"/>
      <c r="AB8" s="613"/>
      <c r="AC8" s="613"/>
      <c r="AD8" s="613"/>
      <c r="AE8" s="613"/>
      <c r="AF8" s="613"/>
      <c r="AG8" s="613"/>
      <c r="AH8" s="613"/>
      <c r="AI8" s="613"/>
      <c r="AJ8" s="613"/>
      <c r="AK8" s="613"/>
      <c r="AL8" s="613"/>
      <c r="AM8" s="613"/>
      <c r="AN8" s="613"/>
      <c r="AO8" s="613"/>
      <c r="AP8" s="613"/>
      <c r="AQ8" s="613"/>
      <c r="AR8" s="613"/>
      <c r="AS8" s="613"/>
      <c r="AT8" s="613"/>
      <c r="AU8" s="613"/>
      <c r="AV8" s="613"/>
      <c r="AW8" s="613"/>
      <c r="AX8" s="613"/>
      <c r="AY8" s="613"/>
      <c r="AZ8" s="906"/>
      <c r="BA8" s="906"/>
      <c r="BB8" s="906"/>
      <c r="BC8" s="906"/>
      <c r="BD8" s="906"/>
      <c r="BE8" s="906"/>
      <c r="BF8" s="906"/>
      <c r="BG8" s="616"/>
      <c r="BH8" s="616"/>
      <c r="BI8" s="616"/>
      <c r="BJ8" s="616"/>
      <c r="BK8" s="616"/>
      <c r="BL8" s="616"/>
      <c r="BM8" s="616"/>
      <c r="BN8" s="616"/>
      <c r="BO8" s="616"/>
      <c r="BP8" s="616"/>
      <c r="BQ8" s="616"/>
      <c r="BR8" s="616"/>
      <c r="BS8" s="616"/>
      <c r="BT8" s="616"/>
      <c r="BU8" s="616"/>
      <c r="BV8" s="616"/>
    </row>
    <row r="9" spans="1:74" ht="11.1" customHeight="1" x14ac:dyDescent="0.2">
      <c r="A9" s="606" t="s">
        <v>256</v>
      </c>
      <c r="B9" s="578" t="s">
        <v>1147</v>
      </c>
      <c r="C9" s="429">
        <v>12.04</v>
      </c>
      <c r="D9" s="429">
        <v>12.15</v>
      </c>
      <c r="E9" s="429">
        <v>12.94</v>
      </c>
      <c r="F9" s="429">
        <v>13.97</v>
      </c>
      <c r="G9" s="429">
        <v>17.68</v>
      </c>
      <c r="H9" s="429">
        <v>22.41</v>
      </c>
      <c r="I9" s="429">
        <v>24.57</v>
      </c>
      <c r="J9" s="429">
        <v>25.39</v>
      </c>
      <c r="K9" s="429">
        <v>24.52</v>
      </c>
      <c r="L9" s="429">
        <v>18.62</v>
      </c>
      <c r="M9" s="429">
        <v>15.56</v>
      </c>
      <c r="N9" s="429">
        <v>14.66</v>
      </c>
      <c r="O9" s="429">
        <v>15.56</v>
      </c>
      <c r="P9" s="429">
        <v>15.15</v>
      </c>
      <c r="Q9" s="429">
        <v>13.88</v>
      </c>
      <c r="R9" s="429">
        <v>14.54</v>
      </c>
      <c r="S9" s="429">
        <v>16.86</v>
      </c>
      <c r="T9" s="429">
        <v>20.309999999999999</v>
      </c>
      <c r="U9" s="429">
        <v>22.18</v>
      </c>
      <c r="V9" s="429">
        <v>23.41</v>
      </c>
      <c r="W9" s="429">
        <v>22.05</v>
      </c>
      <c r="X9" s="429">
        <v>16.850000000000001</v>
      </c>
      <c r="Y9" s="429">
        <v>13.47</v>
      </c>
      <c r="Z9" s="429">
        <v>13.03</v>
      </c>
      <c r="AA9" s="429">
        <v>11.89</v>
      </c>
      <c r="AB9" s="429">
        <v>13.14</v>
      </c>
      <c r="AC9" s="429">
        <v>13.66</v>
      </c>
      <c r="AD9" s="429">
        <v>14.32</v>
      </c>
      <c r="AE9" s="429">
        <v>17.670000000000002</v>
      </c>
      <c r="AF9" s="429">
        <v>20.72</v>
      </c>
      <c r="AG9" s="429">
        <v>22.78</v>
      </c>
      <c r="AH9" s="429">
        <v>23.22</v>
      </c>
      <c r="AI9" s="429">
        <v>22.46</v>
      </c>
      <c r="AJ9" s="429">
        <v>18.38</v>
      </c>
      <c r="AK9" s="429">
        <v>14.79</v>
      </c>
      <c r="AL9" s="429">
        <v>12.85</v>
      </c>
      <c r="AM9" s="429">
        <v>12.44</v>
      </c>
      <c r="AN9" s="429">
        <v>12.97</v>
      </c>
      <c r="AO9" s="429">
        <v>14.62</v>
      </c>
      <c r="AP9" s="429">
        <v>16.170000000000002</v>
      </c>
      <c r="AQ9" s="429">
        <v>19.239999999999998</v>
      </c>
      <c r="AR9" s="429">
        <v>23.26</v>
      </c>
      <c r="AS9" s="429">
        <v>25.41</v>
      </c>
      <c r="AT9" s="429">
        <v>26.24</v>
      </c>
      <c r="AU9" s="429">
        <v>24.7</v>
      </c>
      <c r="AV9" s="429">
        <v>19.32</v>
      </c>
      <c r="AW9" s="429">
        <v>15.07</v>
      </c>
      <c r="AX9" s="429">
        <v>14.09</v>
      </c>
      <c r="AY9" s="429">
        <v>13.96</v>
      </c>
      <c r="AZ9" s="871">
        <v>14.95</v>
      </c>
      <c r="BA9" s="871">
        <v>16.16</v>
      </c>
      <c r="BB9" s="871">
        <v>18.04</v>
      </c>
      <c r="BC9" s="871">
        <v>19.73</v>
      </c>
      <c r="BD9" s="871">
        <v>24.09</v>
      </c>
      <c r="BE9" s="871">
        <v>25.32161</v>
      </c>
      <c r="BF9" s="871">
        <v>25.380099999999999</v>
      </c>
      <c r="BG9" s="352">
        <v>23.310890000000001</v>
      </c>
      <c r="BH9" s="352">
        <v>17.768249999999998</v>
      </c>
      <c r="BI9" s="352">
        <v>14.11215</v>
      </c>
      <c r="BJ9" s="352">
        <v>13.0855</v>
      </c>
      <c r="BK9" s="352">
        <v>12.52036</v>
      </c>
      <c r="BL9" s="352">
        <v>13.18641</v>
      </c>
      <c r="BM9" s="352">
        <v>13.719379999999999</v>
      </c>
      <c r="BN9" s="352">
        <v>14.366960000000001</v>
      </c>
      <c r="BO9" s="352">
        <v>16.341799999999999</v>
      </c>
      <c r="BP9" s="352">
        <v>19.56823</v>
      </c>
      <c r="BQ9" s="352">
        <v>21.214590000000001</v>
      </c>
      <c r="BR9" s="352">
        <v>21.84468</v>
      </c>
      <c r="BS9" s="352">
        <v>20.59854</v>
      </c>
      <c r="BT9" s="352">
        <v>16.08531</v>
      </c>
      <c r="BU9" s="352">
        <v>13.0398</v>
      </c>
      <c r="BV9" s="352">
        <v>12.285119999999999</v>
      </c>
    </row>
    <row r="10" spans="1:74" ht="11.1" customHeight="1" x14ac:dyDescent="0.2">
      <c r="A10" s="606" t="s">
        <v>352</v>
      </c>
      <c r="B10" s="608" t="s">
        <v>1001</v>
      </c>
      <c r="C10" s="429">
        <v>17.16431918</v>
      </c>
      <c r="D10" s="429">
        <v>17.72438872</v>
      </c>
      <c r="E10" s="429">
        <v>18.406625300000002</v>
      </c>
      <c r="F10" s="429">
        <v>20.308539440000001</v>
      </c>
      <c r="G10" s="429">
        <v>20.858395000000002</v>
      </c>
      <c r="H10" s="429">
        <v>23.089767380000001</v>
      </c>
      <c r="I10" s="429">
        <v>25.741964379999999</v>
      </c>
      <c r="J10" s="429">
        <v>27.191548260000001</v>
      </c>
      <c r="K10" s="429">
        <v>25.93639486</v>
      </c>
      <c r="L10" s="429">
        <v>21.903237470000001</v>
      </c>
      <c r="M10" s="429">
        <v>21.214676090000001</v>
      </c>
      <c r="N10" s="429">
        <v>21.480328329999999</v>
      </c>
      <c r="O10" s="429">
        <v>21.83469586</v>
      </c>
      <c r="P10" s="429">
        <v>21.435056750000001</v>
      </c>
      <c r="Q10" s="429">
        <v>20.40318465</v>
      </c>
      <c r="R10" s="429">
        <v>20.42008775</v>
      </c>
      <c r="S10" s="429">
        <v>20.74015644</v>
      </c>
      <c r="T10" s="429">
        <v>20.805428840000001</v>
      </c>
      <c r="U10" s="429">
        <v>22.06951531</v>
      </c>
      <c r="V10" s="429">
        <v>23.24943231</v>
      </c>
      <c r="W10" s="429">
        <v>22.520940530000001</v>
      </c>
      <c r="X10" s="429">
        <v>18.95718634</v>
      </c>
      <c r="Y10" s="429">
        <v>17.20258334</v>
      </c>
      <c r="Z10" s="429">
        <v>19.817141620000001</v>
      </c>
      <c r="AA10" s="429">
        <v>18.90795717</v>
      </c>
      <c r="AB10" s="429">
        <v>19.646001550000001</v>
      </c>
      <c r="AC10" s="429">
        <v>19.921557150000002</v>
      </c>
      <c r="AD10" s="429">
        <v>20.014055190000001</v>
      </c>
      <c r="AE10" s="429">
        <v>20.954114440000001</v>
      </c>
      <c r="AF10" s="429">
        <v>21.425246860000001</v>
      </c>
      <c r="AG10" s="429">
        <v>23.67969291</v>
      </c>
      <c r="AH10" s="429">
        <v>23.91500151</v>
      </c>
      <c r="AI10" s="429">
        <v>23.714951880000001</v>
      </c>
      <c r="AJ10" s="429">
        <v>18.82245692</v>
      </c>
      <c r="AK10" s="429">
        <v>20.020787649999999</v>
      </c>
      <c r="AL10" s="429">
        <v>22.179611560000001</v>
      </c>
      <c r="AM10" s="429">
        <v>21.153221169999998</v>
      </c>
      <c r="AN10" s="429">
        <v>22.018436510000001</v>
      </c>
      <c r="AO10" s="429">
        <v>21.686853859999999</v>
      </c>
      <c r="AP10" s="429">
        <v>20.656438869999999</v>
      </c>
      <c r="AQ10" s="429">
        <v>23.041413200000001</v>
      </c>
      <c r="AR10" s="429">
        <v>25.139983050000001</v>
      </c>
      <c r="AS10" s="429">
        <v>27.4439393</v>
      </c>
      <c r="AT10" s="429">
        <v>27.78775066</v>
      </c>
      <c r="AU10" s="429">
        <v>28.041309309999999</v>
      </c>
      <c r="AV10" s="429">
        <v>22.700057690000001</v>
      </c>
      <c r="AW10" s="429">
        <v>21.68793509</v>
      </c>
      <c r="AX10" s="429">
        <v>22.72874367</v>
      </c>
      <c r="AY10" s="429">
        <v>22.61120047</v>
      </c>
      <c r="AZ10" s="871">
        <v>22.645550579999998</v>
      </c>
      <c r="BA10" s="871">
        <v>23.645745720000001</v>
      </c>
      <c r="BB10" s="871">
        <v>25.862593950000001</v>
      </c>
      <c r="BC10" s="871">
        <v>26.996784850000001</v>
      </c>
      <c r="BD10" s="871">
        <v>28.783937420000001</v>
      </c>
      <c r="BE10" s="871">
        <v>30.727879999999999</v>
      </c>
      <c r="BF10" s="871">
        <v>30.934519999999999</v>
      </c>
      <c r="BG10" s="352">
        <v>29.908159999999999</v>
      </c>
      <c r="BH10" s="352">
        <v>24.542120000000001</v>
      </c>
      <c r="BI10" s="352">
        <v>23.287320000000001</v>
      </c>
      <c r="BJ10" s="352">
        <v>23.7315</v>
      </c>
      <c r="BK10" s="352">
        <v>23.61711</v>
      </c>
      <c r="BL10" s="352">
        <v>23.502790000000001</v>
      </c>
      <c r="BM10" s="352">
        <v>23.258669999999999</v>
      </c>
      <c r="BN10" s="352">
        <v>23.34273</v>
      </c>
      <c r="BO10" s="352">
        <v>23.83107</v>
      </c>
      <c r="BP10" s="352">
        <v>24.523579999999999</v>
      </c>
      <c r="BQ10" s="352">
        <v>26.269410000000001</v>
      </c>
      <c r="BR10" s="352">
        <v>26.621009999999998</v>
      </c>
      <c r="BS10" s="352">
        <v>25.922029999999999</v>
      </c>
      <c r="BT10" s="352">
        <v>21.421040000000001</v>
      </c>
      <c r="BU10" s="352">
        <v>20.483509999999999</v>
      </c>
      <c r="BV10" s="352">
        <v>21.034849999999999</v>
      </c>
    </row>
    <row r="11" spans="1:74" ht="11.1" customHeight="1" x14ac:dyDescent="0.2">
      <c r="A11" s="606" t="s">
        <v>353</v>
      </c>
      <c r="B11" s="609" t="s">
        <v>1002</v>
      </c>
      <c r="C11" s="429">
        <v>12.73203123</v>
      </c>
      <c r="D11" s="429">
        <v>12.4435307</v>
      </c>
      <c r="E11" s="429">
        <v>13.25834648</v>
      </c>
      <c r="F11" s="429">
        <v>13.72065323</v>
      </c>
      <c r="G11" s="429">
        <v>15.81388009</v>
      </c>
      <c r="H11" s="429">
        <v>21.424237309999999</v>
      </c>
      <c r="I11" s="429">
        <v>23.382770189999999</v>
      </c>
      <c r="J11" s="429">
        <v>24.015501929999999</v>
      </c>
      <c r="K11" s="429">
        <v>24.063182319999999</v>
      </c>
      <c r="L11" s="429">
        <v>19.357632850000002</v>
      </c>
      <c r="M11" s="429">
        <v>17.5892695</v>
      </c>
      <c r="N11" s="429">
        <v>15.817143079999999</v>
      </c>
      <c r="O11" s="429">
        <v>16.112253379999999</v>
      </c>
      <c r="P11" s="429">
        <v>15.73295209</v>
      </c>
      <c r="Q11" s="429">
        <v>14.64545191</v>
      </c>
      <c r="R11" s="429">
        <v>14.81637452</v>
      </c>
      <c r="S11" s="429">
        <v>16.043832259999999</v>
      </c>
      <c r="T11" s="429">
        <v>18.69089069</v>
      </c>
      <c r="U11" s="429">
        <v>20.593706130000001</v>
      </c>
      <c r="V11" s="429">
        <v>21.496819410000001</v>
      </c>
      <c r="W11" s="429">
        <v>20.00065193</v>
      </c>
      <c r="X11" s="429">
        <v>17.384109509999998</v>
      </c>
      <c r="Y11" s="429">
        <v>14.377010670000001</v>
      </c>
      <c r="Z11" s="429">
        <v>13.212670640000001</v>
      </c>
      <c r="AA11" s="429">
        <v>13.17766267</v>
      </c>
      <c r="AB11" s="429">
        <v>13.360877370000001</v>
      </c>
      <c r="AC11" s="429">
        <v>13.88096298</v>
      </c>
      <c r="AD11" s="429">
        <v>14.132501810000001</v>
      </c>
      <c r="AE11" s="429">
        <v>16.978655310000001</v>
      </c>
      <c r="AF11" s="429">
        <v>19.854734650000001</v>
      </c>
      <c r="AG11" s="429">
        <v>21.549140479999998</v>
      </c>
      <c r="AH11" s="429">
        <v>21.7998908</v>
      </c>
      <c r="AI11" s="429">
        <v>21.198875569999998</v>
      </c>
      <c r="AJ11" s="429">
        <v>18.930738179999999</v>
      </c>
      <c r="AK11" s="429">
        <v>16.540580890000001</v>
      </c>
      <c r="AL11" s="429">
        <v>14.134081520000001</v>
      </c>
      <c r="AM11" s="429">
        <v>13.62200591</v>
      </c>
      <c r="AN11" s="429">
        <v>13.67798852</v>
      </c>
      <c r="AO11" s="429">
        <v>15.079380710000001</v>
      </c>
      <c r="AP11" s="429">
        <v>16.438029090000001</v>
      </c>
      <c r="AQ11" s="429">
        <v>20.944984000000002</v>
      </c>
      <c r="AR11" s="429">
        <v>21.825936309999999</v>
      </c>
      <c r="AS11" s="429">
        <v>25.80610995</v>
      </c>
      <c r="AT11" s="429">
        <v>25.769413950000001</v>
      </c>
      <c r="AU11" s="429">
        <v>24.47973163</v>
      </c>
      <c r="AV11" s="429">
        <v>20.82053003</v>
      </c>
      <c r="AW11" s="429">
        <v>16.431059210000001</v>
      </c>
      <c r="AX11" s="429">
        <v>15.04580502</v>
      </c>
      <c r="AY11" s="429">
        <v>15.042396009999999</v>
      </c>
      <c r="AZ11" s="871">
        <v>15.17847456</v>
      </c>
      <c r="BA11" s="871">
        <v>17.149059810000001</v>
      </c>
      <c r="BB11" s="871">
        <v>18.708049379999999</v>
      </c>
      <c r="BC11" s="871">
        <v>20.32713399</v>
      </c>
      <c r="BD11" s="871">
        <v>24.403577859999999</v>
      </c>
      <c r="BE11" s="871">
        <v>26.377120000000001</v>
      </c>
      <c r="BF11" s="871">
        <v>25.78809</v>
      </c>
      <c r="BG11" s="352">
        <v>23.75066</v>
      </c>
      <c r="BH11" s="352">
        <v>19.999379999999999</v>
      </c>
      <c r="BI11" s="352">
        <v>15.89786</v>
      </c>
      <c r="BJ11" s="352">
        <v>14.300520000000001</v>
      </c>
      <c r="BK11" s="352">
        <v>13.97922</v>
      </c>
      <c r="BL11" s="352">
        <v>13.80354</v>
      </c>
      <c r="BM11" s="352">
        <v>14.505990000000001</v>
      </c>
      <c r="BN11" s="352">
        <v>14.66653</v>
      </c>
      <c r="BO11" s="352">
        <v>16.38571</v>
      </c>
      <c r="BP11" s="352">
        <v>18.728539999999999</v>
      </c>
      <c r="BQ11" s="352">
        <v>20.627079999999999</v>
      </c>
      <c r="BR11" s="352">
        <v>20.673570000000002</v>
      </c>
      <c r="BS11" s="352">
        <v>19.551659999999998</v>
      </c>
      <c r="BT11" s="352">
        <v>16.876629999999999</v>
      </c>
      <c r="BU11" s="352">
        <v>13.76085</v>
      </c>
      <c r="BV11" s="352">
        <v>12.676259999999999</v>
      </c>
    </row>
    <row r="12" spans="1:74" ht="11.1" customHeight="1" x14ac:dyDescent="0.2">
      <c r="A12" s="606" t="s">
        <v>354</v>
      </c>
      <c r="B12" s="608" t="s">
        <v>1202</v>
      </c>
      <c r="C12" s="429">
        <v>9.4327922419999997</v>
      </c>
      <c r="D12" s="429">
        <v>9.8003163779999998</v>
      </c>
      <c r="E12" s="429">
        <v>10.64332662</v>
      </c>
      <c r="F12" s="429">
        <v>11.83065983</v>
      </c>
      <c r="G12" s="429">
        <v>17.298345250000001</v>
      </c>
      <c r="H12" s="429">
        <v>23.48068593</v>
      </c>
      <c r="I12" s="429">
        <v>26.64329721</v>
      </c>
      <c r="J12" s="429">
        <v>27.70824167</v>
      </c>
      <c r="K12" s="429">
        <v>24.11382167</v>
      </c>
      <c r="L12" s="429">
        <v>16.515045480000001</v>
      </c>
      <c r="M12" s="429">
        <v>13.66143574</v>
      </c>
      <c r="N12" s="429">
        <v>11.95250113</v>
      </c>
      <c r="O12" s="429">
        <v>11.49981049</v>
      </c>
      <c r="P12" s="429">
        <v>11.16265261</v>
      </c>
      <c r="Q12" s="429">
        <v>10.362651939999999</v>
      </c>
      <c r="R12" s="429">
        <v>10.804177210000001</v>
      </c>
      <c r="S12" s="429">
        <v>13.989375620000001</v>
      </c>
      <c r="T12" s="429">
        <v>20.7203686</v>
      </c>
      <c r="U12" s="429">
        <v>22.84217117</v>
      </c>
      <c r="V12" s="429">
        <v>24.258372680000001</v>
      </c>
      <c r="W12" s="429">
        <v>22.054317080000001</v>
      </c>
      <c r="X12" s="429">
        <v>13.4440452</v>
      </c>
      <c r="Y12" s="429">
        <v>10.10131898</v>
      </c>
      <c r="Z12" s="429">
        <v>9.6860098259999994</v>
      </c>
      <c r="AA12" s="429">
        <v>8.7685065380000005</v>
      </c>
      <c r="AB12" s="429">
        <v>9.8974176099999998</v>
      </c>
      <c r="AC12" s="429">
        <v>10.11567062</v>
      </c>
      <c r="AD12" s="429">
        <v>11.30651746</v>
      </c>
      <c r="AE12" s="429">
        <v>17.290103720000001</v>
      </c>
      <c r="AF12" s="429">
        <v>21.049333279999999</v>
      </c>
      <c r="AG12" s="429">
        <v>23.270186899999999</v>
      </c>
      <c r="AH12" s="429">
        <v>23.028797340000001</v>
      </c>
      <c r="AI12" s="429">
        <v>22.734450800000001</v>
      </c>
      <c r="AJ12" s="429">
        <v>15.69393801</v>
      </c>
      <c r="AK12" s="429">
        <v>11.07612645</v>
      </c>
      <c r="AL12" s="429">
        <v>9.2522650869999996</v>
      </c>
      <c r="AM12" s="429">
        <v>8.8978743320000007</v>
      </c>
      <c r="AN12" s="429">
        <v>9.5581889970000002</v>
      </c>
      <c r="AO12" s="429">
        <v>11.047929</v>
      </c>
      <c r="AP12" s="429">
        <v>12.819489320000001</v>
      </c>
      <c r="AQ12" s="429">
        <v>15.842601200000001</v>
      </c>
      <c r="AR12" s="429">
        <v>23.404429090000001</v>
      </c>
      <c r="AS12" s="429">
        <v>24.63311989</v>
      </c>
      <c r="AT12" s="429">
        <v>27.068811350000001</v>
      </c>
      <c r="AU12" s="429">
        <v>23.825306690000001</v>
      </c>
      <c r="AV12" s="429">
        <v>15.51347238</v>
      </c>
      <c r="AW12" s="429">
        <v>11.345010139999999</v>
      </c>
      <c r="AX12" s="429">
        <v>10.31880799</v>
      </c>
      <c r="AY12" s="429">
        <v>10.270913480000001</v>
      </c>
      <c r="AZ12" s="871">
        <v>11.986670520000001</v>
      </c>
      <c r="BA12" s="871">
        <v>12.00828519</v>
      </c>
      <c r="BB12" s="871">
        <v>14.07503648</v>
      </c>
      <c r="BC12" s="871">
        <v>16.08523272</v>
      </c>
      <c r="BD12" s="871">
        <v>24.386313000000001</v>
      </c>
      <c r="BE12" s="871">
        <v>25.51362</v>
      </c>
      <c r="BF12" s="871">
        <v>26.597020000000001</v>
      </c>
      <c r="BG12" s="352">
        <v>23.292909999999999</v>
      </c>
      <c r="BH12" s="352">
        <v>14.54279</v>
      </c>
      <c r="BI12" s="352">
        <v>10.952959999999999</v>
      </c>
      <c r="BJ12" s="352">
        <v>9.7770039999999998</v>
      </c>
      <c r="BK12" s="352">
        <v>9.3278320000000008</v>
      </c>
      <c r="BL12" s="352">
        <v>10.28589</v>
      </c>
      <c r="BM12" s="352">
        <v>10.50816</v>
      </c>
      <c r="BN12" s="352">
        <v>11.7134</v>
      </c>
      <c r="BO12" s="352">
        <v>14.119289999999999</v>
      </c>
      <c r="BP12" s="352">
        <v>20.589939999999999</v>
      </c>
      <c r="BQ12" s="352">
        <v>22.239139999999999</v>
      </c>
      <c r="BR12" s="352">
        <v>23.545000000000002</v>
      </c>
      <c r="BS12" s="352">
        <v>21.087769999999999</v>
      </c>
      <c r="BT12" s="352">
        <v>13.41432</v>
      </c>
      <c r="BU12" s="352">
        <v>10.307550000000001</v>
      </c>
      <c r="BV12" s="352">
        <v>9.3511769999999999</v>
      </c>
    </row>
    <row r="13" spans="1:74" ht="11.1" customHeight="1" x14ac:dyDescent="0.2">
      <c r="A13" s="606" t="s">
        <v>355</v>
      </c>
      <c r="B13" s="608" t="s">
        <v>1203</v>
      </c>
      <c r="C13" s="429">
        <v>10.843888959999999</v>
      </c>
      <c r="D13" s="429">
        <v>11.42049838</v>
      </c>
      <c r="E13" s="429">
        <v>12.028313130000001</v>
      </c>
      <c r="F13" s="429">
        <v>12.38654393</v>
      </c>
      <c r="G13" s="429">
        <v>17.053071159999998</v>
      </c>
      <c r="H13" s="429">
        <v>23.15858579</v>
      </c>
      <c r="I13" s="429">
        <v>24.180344080000001</v>
      </c>
      <c r="J13" s="429">
        <v>25.872034979999999</v>
      </c>
      <c r="K13" s="429">
        <v>24.384873949999999</v>
      </c>
      <c r="L13" s="429">
        <v>16.465357180000002</v>
      </c>
      <c r="M13" s="429">
        <v>12.55974829</v>
      </c>
      <c r="N13" s="429">
        <v>12.66621031</v>
      </c>
      <c r="O13" s="429">
        <v>13.26982954</v>
      </c>
      <c r="P13" s="429">
        <v>13.75734194</v>
      </c>
      <c r="Q13" s="429">
        <v>12.928890000000001</v>
      </c>
      <c r="R13" s="429">
        <v>13.173039879999999</v>
      </c>
      <c r="S13" s="429">
        <v>16.938849749999999</v>
      </c>
      <c r="T13" s="429">
        <v>21.485962870000002</v>
      </c>
      <c r="U13" s="429">
        <v>22.857403789999999</v>
      </c>
      <c r="V13" s="429">
        <v>22.94135799</v>
      </c>
      <c r="W13" s="429">
        <v>21.08029114</v>
      </c>
      <c r="X13" s="429">
        <v>14.45401972</v>
      </c>
      <c r="Y13" s="429">
        <v>10.961779119999999</v>
      </c>
      <c r="Z13" s="429">
        <v>10.54139578</v>
      </c>
      <c r="AA13" s="429">
        <v>10.353041449999999</v>
      </c>
      <c r="AB13" s="429">
        <v>11.015837660000001</v>
      </c>
      <c r="AC13" s="429">
        <v>10.963751419999999</v>
      </c>
      <c r="AD13" s="429">
        <v>11.79605997</v>
      </c>
      <c r="AE13" s="429">
        <v>15.76973525</v>
      </c>
      <c r="AF13" s="429">
        <v>20.24007134</v>
      </c>
      <c r="AG13" s="429">
        <v>23.294671789999999</v>
      </c>
      <c r="AH13" s="429">
        <v>22.89970018</v>
      </c>
      <c r="AI13" s="429">
        <v>22.629065709999999</v>
      </c>
      <c r="AJ13" s="429">
        <v>17.838219410000001</v>
      </c>
      <c r="AK13" s="429">
        <v>12.6333737</v>
      </c>
      <c r="AL13" s="429">
        <v>10.65859884</v>
      </c>
      <c r="AM13" s="429">
        <v>10.803723140000001</v>
      </c>
      <c r="AN13" s="429">
        <v>10.814831509999999</v>
      </c>
      <c r="AO13" s="429">
        <v>11.65506748</v>
      </c>
      <c r="AP13" s="429">
        <v>12.93330563</v>
      </c>
      <c r="AQ13" s="429">
        <v>16.2272985</v>
      </c>
      <c r="AR13" s="429">
        <v>20.245970669999998</v>
      </c>
      <c r="AS13" s="429">
        <v>23.528776659999998</v>
      </c>
      <c r="AT13" s="429">
        <v>24.821557439999999</v>
      </c>
      <c r="AU13" s="429">
        <v>22.935428720000001</v>
      </c>
      <c r="AV13" s="429">
        <v>16.316206940000001</v>
      </c>
      <c r="AW13" s="429">
        <v>11.38776798</v>
      </c>
      <c r="AX13" s="429">
        <v>11.036290960000001</v>
      </c>
      <c r="AY13" s="429">
        <v>11.76817666</v>
      </c>
      <c r="AZ13" s="871">
        <v>13.10065663</v>
      </c>
      <c r="BA13" s="871">
        <v>13.055279390000001</v>
      </c>
      <c r="BB13" s="871">
        <v>12.98365613</v>
      </c>
      <c r="BC13" s="871">
        <v>16.720551440000001</v>
      </c>
      <c r="BD13" s="871">
        <v>21.174284369999999</v>
      </c>
      <c r="BE13" s="871">
        <v>23.605350000000001</v>
      </c>
      <c r="BF13" s="871">
        <v>23.923210000000001</v>
      </c>
      <c r="BG13" s="352">
        <v>22.01858</v>
      </c>
      <c r="BH13" s="352">
        <v>15.146229999999999</v>
      </c>
      <c r="BI13" s="352">
        <v>11.22344</v>
      </c>
      <c r="BJ13" s="352">
        <v>10.34351</v>
      </c>
      <c r="BK13" s="352">
        <v>10.482989999999999</v>
      </c>
      <c r="BL13" s="352">
        <v>11.254110000000001</v>
      </c>
      <c r="BM13" s="352">
        <v>11.15189</v>
      </c>
      <c r="BN13" s="352">
        <v>11.421580000000001</v>
      </c>
      <c r="BO13" s="352">
        <v>14.778790000000001</v>
      </c>
      <c r="BP13" s="352">
        <v>18.473469999999999</v>
      </c>
      <c r="BQ13" s="352">
        <v>20.723749999999999</v>
      </c>
      <c r="BR13" s="352">
        <v>21.24117</v>
      </c>
      <c r="BS13" s="352">
        <v>19.8002</v>
      </c>
      <c r="BT13" s="352">
        <v>13.807320000000001</v>
      </c>
      <c r="BU13" s="352">
        <v>10.37909</v>
      </c>
      <c r="BV13" s="352">
        <v>9.6924340000000004</v>
      </c>
    </row>
    <row r="14" spans="1:74" ht="11.1" customHeight="1" x14ac:dyDescent="0.2">
      <c r="A14" s="606" t="s">
        <v>356</v>
      </c>
      <c r="B14" s="608" t="s">
        <v>1060</v>
      </c>
      <c r="C14" s="429">
        <v>13.17831281</v>
      </c>
      <c r="D14" s="429">
        <v>13.761438589999999</v>
      </c>
      <c r="E14" s="429">
        <v>15.46502763</v>
      </c>
      <c r="F14" s="429">
        <v>17.686786949999998</v>
      </c>
      <c r="G14" s="429">
        <v>22.706556299999999</v>
      </c>
      <c r="H14" s="429">
        <v>29.205494890000001</v>
      </c>
      <c r="I14" s="429">
        <v>33.353011350000003</v>
      </c>
      <c r="J14" s="429">
        <v>30.530696819999999</v>
      </c>
      <c r="K14" s="429">
        <v>31.208406929999999</v>
      </c>
      <c r="L14" s="429">
        <v>22.200389860000001</v>
      </c>
      <c r="M14" s="429">
        <v>17.620999730000001</v>
      </c>
      <c r="N14" s="429">
        <v>15.55838584</v>
      </c>
      <c r="O14" s="429">
        <v>17.336525300000002</v>
      </c>
      <c r="P14" s="429">
        <v>17.56813923</v>
      </c>
      <c r="Q14" s="429">
        <v>15.963832119999999</v>
      </c>
      <c r="R14" s="429">
        <v>17.298457859999999</v>
      </c>
      <c r="S14" s="429">
        <v>20.83484661</v>
      </c>
      <c r="T14" s="429">
        <v>26.22567235</v>
      </c>
      <c r="U14" s="429">
        <v>29.060321170000002</v>
      </c>
      <c r="V14" s="429">
        <v>30.176788139999999</v>
      </c>
      <c r="W14" s="429">
        <v>29.06676749</v>
      </c>
      <c r="X14" s="429">
        <v>22.080441390000001</v>
      </c>
      <c r="Y14" s="429">
        <v>15.350050019999999</v>
      </c>
      <c r="Z14" s="429">
        <v>14.18716745</v>
      </c>
      <c r="AA14" s="429">
        <v>13.54884646</v>
      </c>
      <c r="AB14" s="429">
        <v>14.402489900000001</v>
      </c>
      <c r="AC14" s="429">
        <v>15.58622542</v>
      </c>
      <c r="AD14" s="429">
        <v>17.004308290000001</v>
      </c>
      <c r="AE14" s="429">
        <v>22.907158320000001</v>
      </c>
      <c r="AF14" s="429">
        <v>28.30207253</v>
      </c>
      <c r="AG14" s="429">
        <v>30.93946935</v>
      </c>
      <c r="AH14" s="429">
        <v>30.681545069999999</v>
      </c>
      <c r="AI14" s="429">
        <v>29.89638012</v>
      </c>
      <c r="AJ14" s="429">
        <v>23.345289480000002</v>
      </c>
      <c r="AK14" s="429">
        <v>18.76232465</v>
      </c>
      <c r="AL14" s="429">
        <v>13.922784500000001</v>
      </c>
      <c r="AM14" s="429">
        <v>13.60882471</v>
      </c>
      <c r="AN14" s="429">
        <v>14.71718357</v>
      </c>
      <c r="AO14" s="429">
        <v>17.661443049999999</v>
      </c>
      <c r="AP14" s="429">
        <v>21.683486380000002</v>
      </c>
      <c r="AQ14" s="429">
        <v>25.81961591</v>
      </c>
      <c r="AR14" s="429">
        <v>32.092329659999997</v>
      </c>
      <c r="AS14" s="429">
        <v>33.029007020000002</v>
      </c>
      <c r="AT14" s="429">
        <v>33.685070250000003</v>
      </c>
      <c r="AU14" s="429">
        <v>31.942732199999998</v>
      </c>
      <c r="AV14" s="429">
        <v>25.778411559999999</v>
      </c>
      <c r="AW14" s="429">
        <v>18.357916679999999</v>
      </c>
      <c r="AX14" s="429">
        <v>16.413695529999998</v>
      </c>
      <c r="AY14" s="429">
        <v>16.37459917</v>
      </c>
      <c r="AZ14" s="871">
        <v>16.416890519999999</v>
      </c>
      <c r="BA14" s="871">
        <v>19.986595940000001</v>
      </c>
      <c r="BB14" s="871">
        <v>24.225108909999999</v>
      </c>
      <c r="BC14" s="871">
        <v>28.0917028</v>
      </c>
      <c r="BD14" s="871">
        <v>33.32956068</v>
      </c>
      <c r="BE14" s="871">
        <v>33.910159999999998</v>
      </c>
      <c r="BF14" s="871">
        <v>32.037939999999999</v>
      </c>
      <c r="BG14" s="352">
        <v>29.579339999999998</v>
      </c>
      <c r="BH14" s="352">
        <v>22.455069999999999</v>
      </c>
      <c r="BI14" s="352">
        <v>15.68774</v>
      </c>
      <c r="BJ14" s="352">
        <v>14.07429</v>
      </c>
      <c r="BK14" s="352">
        <v>13.95688</v>
      </c>
      <c r="BL14" s="352">
        <v>14.55861</v>
      </c>
      <c r="BM14" s="352">
        <v>16.385079999999999</v>
      </c>
      <c r="BN14" s="352">
        <v>17.604130000000001</v>
      </c>
      <c r="BO14" s="352">
        <v>21.880700000000001</v>
      </c>
      <c r="BP14" s="352">
        <v>26.212859999999999</v>
      </c>
      <c r="BQ14" s="352">
        <v>28.165559999999999</v>
      </c>
      <c r="BR14" s="352">
        <v>27.989260000000002</v>
      </c>
      <c r="BS14" s="352">
        <v>26.935169999999999</v>
      </c>
      <c r="BT14" s="352">
        <v>21.097190000000001</v>
      </c>
      <c r="BU14" s="352">
        <v>15.131270000000001</v>
      </c>
      <c r="BV14" s="352">
        <v>13.837669999999999</v>
      </c>
    </row>
    <row r="15" spans="1:74" ht="11.1" customHeight="1" x14ac:dyDescent="0.2">
      <c r="A15" s="606" t="s">
        <v>357</v>
      </c>
      <c r="B15" s="608" t="s">
        <v>1204</v>
      </c>
      <c r="C15" s="429">
        <v>11.44511696</v>
      </c>
      <c r="D15" s="429">
        <v>11.300971150000001</v>
      </c>
      <c r="E15" s="429">
        <v>12.802006560000001</v>
      </c>
      <c r="F15" s="429">
        <v>13.491728070000001</v>
      </c>
      <c r="G15" s="429">
        <v>19.93130923</v>
      </c>
      <c r="H15" s="429">
        <v>25.398574249999999</v>
      </c>
      <c r="I15" s="429">
        <v>27.190692380000002</v>
      </c>
      <c r="J15" s="429">
        <v>25.703389600000001</v>
      </c>
      <c r="K15" s="429">
        <v>25.931812879999999</v>
      </c>
      <c r="L15" s="429">
        <v>20.231848400000001</v>
      </c>
      <c r="M15" s="429">
        <v>15.798160360000001</v>
      </c>
      <c r="N15" s="429">
        <v>13.84848929</v>
      </c>
      <c r="O15" s="429">
        <v>14.3381834</v>
      </c>
      <c r="P15" s="429">
        <v>13.88871939</v>
      </c>
      <c r="Q15" s="429">
        <v>13.058737839999999</v>
      </c>
      <c r="R15" s="429">
        <v>14.24786147</v>
      </c>
      <c r="S15" s="429">
        <v>18.169546350000001</v>
      </c>
      <c r="T15" s="429">
        <v>21.655952939999999</v>
      </c>
      <c r="U15" s="429">
        <v>23.225241870000001</v>
      </c>
      <c r="V15" s="429">
        <v>24.306900200000001</v>
      </c>
      <c r="W15" s="429">
        <v>23.510059380000001</v>
      </c>
      <c r="X15" s="429">
        <v>18.667752830000001</v>
      </c>
      <c r="Y15" s="429">
        <v>13.818237829999999</v>
      </c>
      <c r="Z15" s="429">
        <v>12.12046322</v>
      </c>
      <c r="AA15" s="429">
        <v>10.44555179</v>
      </c>
      <c r="AB15" s="429">
        <v>12.84123619</v>
      </c>
      <c r="AC15" s="429">
        <v>12.621168969999999</v>
      </c>
      <c r="AD15" s="429">
        <v>13.44871736</v>
      </c>
      <c r="AE15" s="429">
        <v>17.87692921</v>
      </c>
      <c r="AF15" s="429">
        <v>20.88402468</v>
      </c>
      <c r="AG15" s="429">
        <v>23.697217810000001</v>
      </c>
      <c r="AH15" s="429">
        <v>28.036882139999999</v>
      </c>
      <c r="AI15" s="429">
        <v>22.507615489999999</v>
      </c>
      <c r="AJ15" s="429">
        <v>19.05524234</v>
      </c>
      <c r="AK15" s="429">
        <v>16.55458982</v>
      </c>
      <c r="AL15" s="429">
        <v>11.983768270000001</v>
      </c>
      <c r="AM15" s="429">
        <v>10.895483430000001</v>
      </c>
      <c r="AN15" s="429">
        <v>11.70696251</v>
      </c>
      <c r="AO15" s="429">
        <v>13.65032167</v>
      </c>
      <c r="AP15" s="429">
        <v>16.618688129999999</v>
      </c>
      <c r="AQ15" s="429">
        <v>21.19201249</v>
      </c>
      <c r="AR15" s="429">
        <v>24.25614633</v>
      </c>
      <c r="AS15" s="429">
        <v>26.510806930000001</v>
      </c>
      <c r="AT15" s="429">
        <v>26.837464319999999</v>
      </c>
      <c r="AU15" s="429">
        <v>26.034090299999999</v>
      </c>
      <c r="AV15" s="429">
        <v>21.46610459</v>
      </c>
      <c r="AW15" s="429">
        <v>14.920880410000001</v>
      </c>
      <c r="AX15" s="429">
        <v>12.95746797</v>
      </c>
      <c r="AY15" s="429">
        <v>12.74114338</v>
      </c>
      <c r="AZ15" s="871">
        <v>14.108929910000001</v>
      </c>
      <c r="BA15" s="871">
        <v>17.413869080000001</v>
      </c>
      <c r="BB15" s="871">
        <v>20.614008590000001</v>
      </c>
      <c r="BC15" s="871">
        <v>22.563257929999999</v>
      </c>
      <c r="BD15" s="871">
        <v>25.243019140000001</v>
      </c>
      <c r="BE15" s="871">
        <v>26.40184</v>
      </c>
      <c r="BF15" s="871">
        <v>25.45438</v>
      </c>
      <c r="BG15" s="352">
        <v>23.252669999999998</v>
      </c>
      <c r="BH15" s="352">
        <v>18.225580000000001</v>
      </c>
      <c r="BI15" s="352">
        <v>13.20384</v>
      </c>
      <c r="BJ15" s="352">
        <v>11.47433</v>
      </c>
      <c r="BK15" s="352">
        <v>10.6027</v>
      </c>
      <c r="BL15" s="352">
        <v>11.514889999999999</v>
      </c>
      <c r="BM15" s="352">
        <v>12.919460000000001</v>
      </c>
      <c r="BN15" s="352">
        <v>13.9389</v>
      </c>
      <c r="BO15" s="352">
        <v>17.356639999999999</v>
      </c>
      <c r="BP15" s="352">
        <v>19.54374</v>
      </c>
      <c r="BQ15" s="352">
        <v>21.742349999999998</v>
      </c>
      <c r="BR15" s="352">
        <v>22.120370000000001</v>
      </c>
      <c r="BS15" s="352">
        <v>21.081939999999999</v>
      </c>
      <c r="BT15" s="352">
        <v>17.060279999999999</v>
      </c>
      <c r="BU15" s="352">
        <v>12.68665</v>
      </c>
      <c r="BV15" s="352">
        <v>11.233549999999999</v>
      </c>
    </row>
    <row r="16" spans="1:74" ht="11.1" customHeight="1" x14ac:dyDescent="0.2">
      <c r="A16" s="606" t="s">
        <v>358</v>
      </c>
      <c r="B16" s="608" t="s">
        <v>1205</v>
      </c>
      <c r="C16" s="429">
        <v>13.022708809999999</v>
      </c>
      <c r="D16" s="429">
        <v>11.931453830000001</v>
      </c>
      <c r="E16" s="429">
        <v>12.80010412</v>
      </c>
      <c r="F16" s="429">
        <v>16.63304613</v>
      </c>
      <c r="G16" s="429">
        <v>23.607738080000001</v>
      </c>
      <c r="H16" s="429">
        <v>26.720704560000001</v>
      </c>
      <c r="I16" s="429">
        <v>28.891864349999999</v>
      </c>
      <c r="J16" s="429">
        <v>32.812965980000001</v>
      </c>
      <c r="K16" s="429">
        <v>31.239172759999999</v>
      </c>
      <c r="L16" s="429">
        <v>26.560514099999999</v>
      </c>
      <c r="M16" s="429">
        <v>17.735418500000002</v>
      </c>
      <c r="N16" s="429">
        <v>15.16308793</v>
      </c>
      <c r="O16" s="429">
        <v>15.18173157</v>
      </c>
      <c r="P16" s="429">
        <v>13.830068860000001</v>
      </c>
      <c r="Q16" s="429">
        <v>14.64948848</v>
      </c>
      <c r="R16" s="429">
        <v>16.657529700000001</v>
      </c>
      <c r="S16" s="429">
        <v>21.132437629999998</v>
      </c>
      <c r="T16" s="429">
        <v>23.88887325</v>
      </c>
      <c r="U16" s="429">
        <v>27.224433560000001</v>
      </c>
      <c r="V16" s="429">
        <v>30.013742279999999</v>
      </c>
      <c r="W16" s="429">
        <v>28.605165939999999</v>
      </c>
      <c r="X16" s="429">
        <v>24.581672910000002</v>
      </c>
      <c r="Y16" s="429">
        <v>16.675171240000001</v>
      </c>
      <c r="Z16" s="429">
        <v>13.843860299999999</v>
      </c>
      <c r="AA16" s="429">
        <v>11.58117504</v>
      </c>
      <c r="AB16" s="429">
        <v>12.62503632</v>
      </c>
      <c r="AC16" s="429">
        <v>15.38329459</v>
      </c>
      <c r="AD16" s="429">
        <v>19.058778459999999</v>
      </c>
      <c r="AE16" s="429">
        <v>23.353933770000001</v>
      </c>
      <c r="AF16" s="429">
        <v>25.465156520000001</v>
      </c>
      <c r="AG16" s="429">
        <v>27.452688040000002</v>
      </c>
      <c r="AH16" s="429">
        <v>29.37601699</v>
      </c>
      <c r="AI16" s="429">
        <v>29.927691830000001</v>
      </c>
      <c r="AJ16" s="429">
        <v>28.698693299999999</v>
      </c>
      <c r="AK16" s="429">
        <v>24.46756968</v>
      </c>
      <c r="AL16" s="429">
        <v>16.25697065</v>
      </c>
      <c r="AM16" s="429">
        <v>13.013318870000001</v>
      </c>
      <c r="AN16" s="429">
        <v>13.37565553</v>
      </c>
      <c r="AO16" s="429">
        <v>15.94285771</v>
      </c>
      <c r="AP16" s="429">
        <v>21.453284180000001</v>
      </c>
      <c r="AQ16" s="429">
        <v>24.721312269999999</v>
      </c>
      <c r="AR16" s="429">
        <v>30.587177239999999</v>
      </c>
      <c r="AS16" s="429">
        <v>32.73315951</v>
      </c>
      <c r="AT16" s="429">
        <v>33.523416410000003</v>
      </c>
      <c r="AU16" s="429">
        <v>33.232226279999999</v>
      </c>
      <c r="AV16" s="429">
        <v>29.98106653</v>
      </c>
      <c r="AW16" s="429">
        <v>24.692011910000002</v>
      </c>
      <c r="AX16" s="429">
        <v>17.480632830000001</v>
      </c>
      <c r="AY16" s="429">
        <v>15.749624259999999</v>
      </c>
      <c r="AZ16" s="871">
        <v>17.31544323</v>
      </c>
      <c r="BA16" s="871">
        <v>22.570204929999999</v>
      </c>
      <c r="BB16" s="871">
        <v>26.231618099999999</v>
      </c>
      <c r="BC16" s="871">
        <v>28.941907449999999</v>
      </c>
      <c r="BD16" s="871">
        <v>30.954251800000002</v>
      </c>
      <c r="BE16" s="871">
        <v>32.381900000000002</v>
      </c>
      <c r="BF16" s="871">
        <v>32.733879999999999</v>
      </c>
      <c r="BG16" s="352">
        <v>30.3794</v>
      </c>
      <c r="BH16" s="352">
        <v>25.890619999999998</v>
      </c>
      <c r="BI16" s="352">
        <v>17.69171</v>
      </c>
      <c r="BJ16" s="352">
        <v>13.9686</v>
      </c>
      <c r="BK16" s="352">
        <v>11.710419999999999</v>
      </c>
      <c r="BL16" s="352">
        <v>12.40658</v>
      </c>
      <c r="BM16" s="352">
        <v>14.202209999999999</v>
      </c>
      <c r="BN16" s="352">
        <v>17.621569999999998</v>
      </c>
      <c r="BO16" s="352">
        <v>19.879490000000001</v>
      </c>
      <c r="BP16" s="352">
        <v>22.064630000000001</v>
      </c>
      <c r="BQ16" s="352">
        <v>23.86665</v>
      </c>
      <c r="BR16" s="352">
        <v>25.159189999999999</v>
      </c>
      <c r="BS16" s="352">
        <v>24.31898</v>
      </c>
      <c r="BT16" s="352">
        <v>21.51435</v>
      </c>
      <c r="BU16" s="352">
        <v>15.25113</v>
      </c>
      <c r="BV16" s="352">
        <v>12.450390000000001</v>
      </c>
    </row>
    <row r="17" spans="1:74" ht="11.1" customHeight="1" x14ac:dyDescent="0.2">
      <c r="A17" s="606" t="s">
        <v>359</v>
      </c>
      <c r="B17" s="608" t="s">
        <v>1008</v>
      </c>
      <c r="C17" s="429">
        <v>10.125582209999999</v>
      </c>
      <c r="D17" s="429">
        <v>10.27020314</v>
      </c>
      <c r="E17" s="429">
        <v>10.617352090000001</v>
      </c>
      <c r="F17" s="429">
        <v>11.5609199</v>
      </c>
      <c r="G17" s="429">
        <v>13.052396030000001</v>
      </c>
      <c r="H17" s="429">
        <v>15.940277350000001</v>
      </c>
      <c r="I17" s="429">
        <v>18.73831367</v>
      </c>
      <c r="J17" s="429">
        <v>19.314072100000001</v>
      </c>
      <c r="K17" s="429">
        <v>19.603171540000002</v>
      </c>
      <c r="L17" s="429">
        <v>16.625408719999999</v>
      </c>
      <c r="M17" s="429">
        <v>13.44817263</v>
      </c>
      <c r="N17" s="429">
        <v>12.42288439</v>
      </c>
      <c r="O17" s="429">
        <v>13.22451757</v>
      </c>
      <c r="P17" s="429">
        <v>12.546759829999999</v>
      </c>
      <c r="Q17" s="429">
        <v>12.19882677</v>
      </c>
      <c r="R17" s="429">
        <v>12.51316239</v>
      </c>
      <c r="S17" s="429">
        <v>14.941076000000001</v>
      </c>
      <c r="T17" s="429">
        <v>17.022412070000001</v>
      </c>
      <c r="U17" s="429">
        <v>18.221224849999999</v>
      </c>
      <c r="V17" s="429">
        <v>19.623858609999999</v>
      </c>
      <c r="W17" s="429">
        <v>19.058253300000001</v>
      </c>
      <c r="X17" s="429">
        <v>14.830772469999999</v>
      </c>
      <c r="Y17" s="429">
        <v>12.93028311</v>
      </c>
      <c r="Z17" s="429">
        <v>12.508956660000001</v>
      </c>
      <c r="AA17" s="429">
        <v>12.35674152</v>
      </c>
      <c r="AB17" s="429">
        <v>12.7127976</v>
      </c>
      <c r="AC17" s="429">
        <v>12.708639399999999</v>
      </c>
      <c r="AD17" s="429">
        <v>12.68633341</v>
      </c>
      <c r="AE17" s="429">
        <v>13.80387981</v>
      </c>
      <c r="AF17" s="429">
        <v>16.8108304</v>
      </c>
      <c r="AG17" s="429">
        <v>18.056775200000001</v>
      </c>
      <c r="AH17" s="429">
        <v>17.57712854</v>
      </c>
      <c r="AI17" s="429">
        <v>16.689489219999999</v>
      </c>
      <c r="AJ17" s="429">
        <v>14.04202849</v>
      </c>
      <c r="AK17" s="429">
        <v>10.539913159999999</v>
      </c>
      <c r="AL17" s="429">
        <v>9.9858401489999995</v>
      </c>
      <c r="AM17" s="429">
        <v>10.368034120000001</v>
      </c>
      <c r="AN17" s="429">
        <v>10.13240822</v>
      </c>
      <c r="AO17" s="429">
        <v>10.638298000000001</v>
      </c>
      <c r="AP17" s="429">
        <v>11.137257139999999</v>
      </c>
      <c r="AQ17" s="429">
        <v>12.871262099999999</v>
      </c>
      <c r="AR17" s="429">
        <v>15.524966600000001</v>
      </c>
      <c r="AS17" s="429">
        <v>16.681645069999998</v>
      </c>
      <c r="AT17" s="429">
        <v>17.629858729999999</v>
      </c>
      <c r="AU17" s="429">
        <v>16.636686210000001</v>
      </c>
      <c r="AV17" s="429">
        <v>12.927327269999999</v>
      </c>
      <c r="AW17" s="429">
        <v>11.046075780000001</v>
      </c>
      <c r="AX17" s="429">
        <v>10.81784697</v>
      </c>
      <c r="AY17" s="429">
        <v>10.525664129999999</v>
      </c>
      <c r="AZ17" s="871">
        <v>10.79021367</v>
      </c>
      <c r="BA17" s="871">
        <v>11.605542890000001</v>
      </c>
      <c r="BB17" s="871">
        <v>11.88988573</v>
      </c>
      <c r="BC17" s="871">
        <v>12.46609812</v>
      </c>
      <c r="BD17" s="871">
        <v>14.4053024</v>
      </c>
      <c r="BE17" s="871">
        <v>15.96115</v>
      </c>
      <c r="BF17" s="871">
        <v>16.31861</v>
      </c>
      <c r="BG17" s="352">
        <v>15.75122</v>
      </c>
      <c r="BH17" s="352">
        <v>12.2341</v>
      </c>
      <c r="BI17" s="352">
        <v>10.467919999999999</v>
      </c>
      <c r="BJ17" s="352">
        <v>10.151669999999999</v>
      </c>
      <c r="BK17" s="352">
        <v>10.293509999999999</v>
      </c>
      <c r="BL17" s="352">
        <v>10.52519</v>
      </c>
      <c r="BM17" s="352">
        <v>10.92653</v>
      </c>
      <c r="BN17" s="352">
        <v>11.27704</v>
      </c>
      <c r="BO17" s="352">
        <v>12.52331</v>
      </c>
      <c r="BP17" s="352">
        <v>15.17854</v>
      </c>
      <c r="BQ17" s="352">
        <v>16.64528</v>
      </c>
      <c r="BR17" s="352">
        <v>16.937719999999999</v>
      </c>
      <c r="BS17" s="352">
        <v>16.318159999999999</v>
      </c>
      <c r="BT17" s="352">
        <v>12.685930000000001</v>
      </c>
      <c r="BU17" s="352">
        <v>10.881930000000001</v>
      </c>
      <c r="BV17" s="352">
        <v>10.57784</v>
      </c>
    </row>
    <row r="18" spans="1:74" ht="11.1" customHeight="1" x14ac:dyDescent="0.2">
      <c r="A18" s="606" t="s">
        <v>360</v>
      </c>
      <c r="B18" s="608" t="s">
        <v>1011</v>
      </c>
      <c r="C18" s="429">
        <v>17.54146326</v>
      </c>
      <c r="D18" s="429">
        <v>16.739163049999998</v>
      </c>
      <c r="E18" s="429">
        <v>16.55200984</v>
      </c>
      <c r="F18" s="429">
        <v>16.186370109999999</v>
      </c>
      <c r="G18" s="429">
        <v>17.790414439999999</v>
      </c>
      <c r="H18" s="429">
        <v>20.497175510000002</v>
      </c>
      <c r="I18" s="429">
        <v>19.87496569</v>
      </c>
      <c r="J18" s="429">
        <v>20.951926879999998</v>
      </c>
      <c r="K18" s="429">
        <v>20.61283328</v>
      </c>
      <c r="L18" s="429">
        <v>18.496572570000001</v>
      </c>
      <c r="M18" s="429">
        <v>17.808256849999999</v>
      </c>
      <c r="N18" s="429">
        <v>19.820091609999999</v>
      </c>
      <c r="O18" s="429">
        <v>24.496044489999999</v>
      </c>
      <c r="P18" s="429">
        <v>23.42231301</v>
      </c>
      <c r="Q18" s="429">
        <v>17.79540317</v>
      </c>
      <c r="R18" s="429">
        <v>18.392576980000001</v>
      </c>
      <c r="S18" s="429">
        <v>18.135418090000002</v>
      </c>
      <c r="T18" s="429">
        <v>18.339236710000002</v>
      </c>
      <c r="U18" s="429">
        <v>19.077658920000001</v>
      </c>
      <c r="V18" s="429">
        <v>20.048302249999999</v>
      </c>
      <c r="W18" s="429">
        <v>19.08584179</v>
      </c>
      <c r="X18" s="429">
        <v>18.299328110000001</v>
      </c>
      <c r="Y18" s="429">
        <v>19.177639039999999</v>
      </c>
      <c r="Z18" s="429">
        <v>19.251387730000001</v>
      </c>
      <c r="AA18" s="429">
        <v>15.84735629</v>
      </c>
      <c r="AB18" s="429">
        <v>18.597350389999999</v>
      </c>
      <c r="AC18" s="429">
        <v>18.155789630000001</v>
      </c>
      <c r="AD18" s="429">
        <v>16.73596002</v>
      </c>
      <c r="AE18" s="429">
        <v>16.682355659999999</v>
      </c>
      <c r="AF18" s="429">
        <v>17.56722628</v>
      </c>
      <c r="AG18" s="429">
        <v>18.43177708</v>
      </c>
      <c r="AH18" s="429">
        <v>19.18436814</v>
      </c>
      <c r="AI18" s="429">
        <v>18.915265959999999</v>
      </c>
      <c r="AJ18" s="429">
        <v>18.040250889999999</v>
      </c>
      <c r="AK18" s="429">
        <v>17.65243443</v>
      </c>
      <c r="AL18" s="429">
        <v>18.52557036</v>
      </c>
      <c r="AM18" s="429">
        <v>19.176788940000002</v>
      </c>
      <c r="AN18" s="429">
        <v>20.181621539999998</v>
      </c>
      <c r="AO18" s="429">
        <v>20.90117055</v>
      </c>
      <c r="AP18" s="429">
        <v>20.568361450000001</v>
      </c>
      <c r="AQ18" s="429">
        <v>20.41455504</v>
      </c>
      <c r="AR18" s="429">
        <v>21.419836920000002</v>
      </c>
      <c r="AS18" s="429">
        <v>22.469738459999999</v>
      </c>
      <c r="AT18" s="429">
        <v>22.339526330000002</v>
      </c>
      <c r="AU18" s="429">
        <v>21.884684350000001</v>
      </c>
      <c r="AV18" s="429">
        <v>20.501444939999999</v>
      </c>
      <c r="AW18" s="429">
        <v>20.415347629999999</v>
      </c>
      <c r="AX18" s="429">
        <v>21.425480199999999</v>
      </c>
      <c r="AY18" s="429">
        <v>20.87519554</v>
      </c>
      <c r="AZ18" s="871">
        <v>20.573860450000002</v>
      </c>
      <c r="BA18" s="871">
        <v>19.121683529999999</v>
      </c>
      <c r="BB18" s="871">
        <v>19.556918660000001</v>
      </c>
      <c r="BC18" s="871">
        <v>19.600018370000001</v>
      </c>
      <c r="BD18" s="871">
        <v>20.505306910000002</v>
      </c>
      <c r="BE18" s="871">
        <v>20.597989999999999</v>
      </c>
      <c r="BF18" s="871">
        <v>20.542719999999999</v>
      </c>
      <c r="BG18" s="352">
        <v>19.395160000000001</v>
      </c>
      <c r="BH18" s="352">
        <v>17.78792</v>
      </c>
      <c r="BI18" s="352">
        <v>17.300129999999999</v>
      </c>
      <c r="BJ18" s="352">
        <v>18.075299999999999</v>
      </c>
      <c r="BK18" s="352">
        <v>17.994890000000002</v>
      </c>
      <c r="BL18" s="352">
        <v>17.993549999999999</v>
      </c>
      <c r="BM18" s="352">
        <v>17.35887</v>
      </c>
      <c r="BN18" s="352">
        <v>16.586300000000001</v>
      </c>
      <c r="BO18" s="352">
        <v>16.271599999999999</v>
      </c>
      <c r="BP18" s="352">
        <v>16.833690000000001</v>
      </c>
      <c r="BQ18" s="352">
        <v>17.41827</v>
      </c>
      <c r="BR18" s="352">
        <v>17.909939999999999</v>
      </c>
      <c r="BS18" s="352">
        <v>17.36946</v>
      </c>
      <c r="BT18" s="352">
        <v>16.293330000000001</v>
      </c>
      <c r="BU18" s="352">
        <v>16.169129999999999</v>
      </c>
      <c r="BV18" s="352">
        <v>17.176659999999998</v>
      </c>
    </row>
    <row r="19" spans="1:74" ht="11.1" customHeight="1" x14ac:dyDescent="0.2">
      <c r="A19" s="606"/>
      <c r="B19" s="610"/>
      <c r="C19" s="429"/>
      <c r="D19" s="429"/>
      <c r="E19" s="429"/>
      <c r="F19" s="429"/>
      <c r="G19" s="429"/>
      <c r="H19" s="429"/>
      <c r="I19" s="429"/>
      <c r="J19" s="429"/>
      <c r="K19" s="429"/>
      <c r="L19" s="429"/>
      <c r="M19" s="429"/>
      <c r="N19" s="429"/>
      <c r="O19" s="429"/>
      <c r="P19" s="429"/>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29"/>
      <c r="AR19" s="429"/>
      <c r="AS19" s="429"/>
      <c r="AT19" s="429"/>
      <c r="AU19" s="429"/>
      <c r="AV19" s="429"/>
      <c r="AW19" s="429"/>
      <c r="AX19" s="429"/>
      <c r="AY19" s="429"/>
      <c r="AZ19" s="871"/>
      <c r="BA19" s="871"/>
      <c r="BB19" s="871"/>
      <c r="BC19" s="871"/>
      <c r="BD19" s="871"/>
      <c r="BE19" s="871"/>
      <c r="BF19" s="871"/>
      <c r="BG19" s="352"/>
      <c r="BH19" s="352"/>
      <c r="BI19" s="352"/>
      <c r="BJ19" s="352"/>
      <c r="BK19" s="352"/>
      <c r="BL19" s="352"/>
      <c r="BM19" s="352"/>
      <c r="BN19" s="352"/>
      <c r="BO19" s="352"/>
      <c r="BP19" s="352"/>
      <c r="BQ19" s="352"/>
      <c r="BR19" s="352"/>
      <c r="BS19" s="352"/>
      <c r="BT19" s="352"/>
      <c r="BU19" s="352"/>
      <c r="BV19" s="352"/>
    </row>
    <row r="20" spans="1:74" ht="11.1" customHeight="1" x14ac:dyDescent="0.2">
      <c r="A20" s="606"/>
      <c r="B20" s="44" t="s">
        <v>1206</v>
      </c>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907"/>
      <c r="BA20" s="907"/>
      <c r="BB20" s="907"/>
      <c r="BC20" s="907"/>
      <c r="BD20" s="907"/>
      <c r="BE20" s="907"/>
      <c r="BF20" s="907"/>
      <c r="BG20" s="617"/>
      <c r="BH20" s="617"/>
      <c r="BI20" s="617"/>
      <c r="BJ20" s="617"/>
      <c r="BK20" s="617"/>
      <c r="BL20" s="617"/>
      <c r="BM20" s="617"/>
      <c r="BN20" s="617"/>
      <c r="BO20" s="617"/>
      <c r="BP20" s="617"/>
      <c r="BQ20" s="617"/>
      <c r="BR20" s="617"/>
      <c r="BS20" s="617"/>
      <c r="BT20" s="617"/>
      <c r="BU20" s="617"/>
      <c r="BV20" s="617"/>
    </row>
    <row r="21" spans="1:74" ht="11.1" customHeight="1" x14ac:dyDescent="0.2">
      <c r="A21" s="606" t="s">
        <v>370</v>
      </c>
      <c r="B21" s="578" t="s">
        <v>1147</v>
      </c>
      <c r="C21" s="429">
        <v>9.7799999999999994</v>
      </c>
      <c r="D21" s="429">
        <v>10.039999999999999</v>
      </c>
      <c r="E21" s="429">
        <v>10.220000000000001</v>
      </c>
      <c r="F21" s="429">
        <v>10.61</v>
      </c>
      <c r="G21" s="429">
        <v>12.09</v>
      </c>
      <c r="H21" s="429">
        <v>13.44</v>
      </c>
      <c r="I21" s="429">
        <v>13.51</v>
      </c>
      <c r="J21" s="429">
        <v>14.14</v>
      </c>
      <c r="K21" s="429">
        <v>14.55</v>
      </c>
      <c r="L21" s="429">
        <v>12.85</v>
      </c>
      <c r="M21" s="429">
        <v>11.89</v>
      </c>
      <c r="N21" s="429">
        <v>11.97</v>
      </c>
      <c r="O21" s="429">
        <v>12.56</v>
      </c>
      <c r="P21" s="429">
        <v>12.11</v>
      </c>
      <c r="Q21" s="429">
        <v>11.05</v>
      </c>
      <c r="R21" s="429">
        <v>10.51</v>
      </c>
      <c r="S21" s="429">
        <v>10.56</v>
      </c>
      <c r="T21" s="429">
        <v>10.81</v>
      </c>
      <c r="U21" s="429">
        <v>10.98</v>
      </c>
      <c r="V21" s="429">
        <v>11.19</v>
      </c>
      <c r="W21" s="429">
        <v>11</v>
      </c>
      <c r="X21" s="429">
        <v>10.18</v>
      </c>
      <c r="Y21" s="429">
        <v>9.76</v>
      </c>
      <c r="Z21" s="429">
        <v>9.91</v>
      </c>
      <c r="AA21" s="429">
        <v>9.5</v>
      </c>
      <c r="AB21" s="429">
        <v>10.029999999999999</v>
      </c>
      <c r="AC21" s="429">
        <v>9.99</v>
      </c>
      <c r="AD21" s="429">
        <v>9.93</v>
      </c>
      <c r="AE21" s="429">
        <v>10.35</v>
      </c>
      <c r="AF21" s="429">
        <v>10.7</v>
      </c>
      <c r="AG21" s="429">
        <v>11.08</v>
      </c>
      <c r="AH21" s="429">
        <v>10.75</v>
      </c>
      <c r="AI21" s="429">
        <v>10.78</v>
      </c>
      <c r="AJ21" s="429">
        <v>10.43</v>
      </c>
      <c r="AK21" s="429">
        <v>10.1</v>
      </c>
      <c r="AL21" s="429">
        <v>9.82</v>
      </c>
      <c r="AM21" s="429">
        <v>9.8800000000000008</v>
      </c>
      <c r="AN21" s="429">
        <v>10.32</v>
      </c>
      <c r="AO21" s="429">
        <v>11.12</v>
      </c>
      <c r="AP21" s="429">
        <v>11.48</v>
      </c>
      <c r="AQ21" s="429">
        <v>11.8</v>
      </c>
      <c r="AR21" s="429">
        <v>12.17</v>
      </c>
      <c r="AS21" s="429">
        <v>12.65</v>
      </c>
      <c r="AT21" s="429">
        <v>12.42</v>
      </c>
      <c r="AU21" s="429">
        <v>12.13</v>
      </c>
      <c r="AV21" s="429">
        <v>11.29</v>
      </c>
      <c r="AW21" s="429">
        <v>10.75</v>
      </c>
      <c r="AX21" s="429">
        <v>10.95</v>
      </c>
      <c r="AY21" s="429">
        <v>11.26</v>
      </c>
      <c r="AZ21" s="871">
        <v>12.34</v>
      </c>
      <c r="BA21" s="871">
        <v>12.26</v>
      </c>
      <c r="BB21" s="871">
        <v>12.21</v>
      </c>
      <c r="BC21" s="871">
        <v>12.17</v>
      </c>
      <c r="BD21" s="871">
        <v>12.71</v>
      </c>
      <c r="BE21" s="871">
        <v>12.292450000000001</v>
      </c>
      <c r="BF21" s="871">
        <v>12.076409999999999</v>
      </c>
      <c r="BG21" s="352">
        <v>11.58297</v>
      </c>
      <c r="BH21" s="352">
        <v>10.394019999999999</v>
      </c>
      <c r="BI21" s="352">
        <v>9.5615539999999992</v>
      </c>
      <c r="BJ21" s="352">
        <v>9.5462930000000004</v>
      </c>
      <c r="BK21" s="352">
        <v>9.4865180000000002</v>
      </c>
      <c r="BL21" s="352">
        <v>9.5590569999999992</v>
      </c>
      <c r="BM21" s="352">
        <v>9.5001850000000001</v>
      </c>
      <c r="BN21" s="352">
        <v>9.5061230000000005</v>
      </c>
      <c r="BO21" s="352">
        <v>9.8880769999999991</v>
      </c>
      <c r="BP21" s="352">
        <v>10.26451</v>
      </c>
      <c r="BQ21" s="352">
        <v>10.235469999999999</v>
      </c>
      <c r="BR21" s="352">
        <v>10.310790000000001</v>
      </c>
      <c r="BS21" s="352">
        <v>10.23903</v>
      </c>
      <c r="BT21" s="352">
        <v>9.3874469999999999</v>
      </c>
      <c r="BU21" s="352">
        <v>8.9010440000000006</v>
      </c>
      <c r="BV21" s="352">
        <v>9.0034270000000003</v>
      </c>
    </row>
    <row r="22" spans="1:74" ht="11.1" customHeight="1" x14ac:dyDescent="0.2">
      <c r="A22" s="606" t="s">
        <v>361</v>
      </c>
      <c r="B22" s="608" t="s">
        <v>1001</v>
      </c>
      <c r="C22" s="429">
        <v>12.56615538</v>
      </c>
      <c r="D22" s="429">
        <v>12.51932313</v>
      </c>
      <c r="E22" s="429">
        <v>13.052131429999999</v>
      </c>
      <c r="F22" s="429">
        <v>14.140286570000001</v>
      </c>
      <c r="G22" s="429">
        <v>15.00188356</v>
      </c>
      <c r="H22" s="429">
        <v>15.275383740000001</v>
      </c>
      <c r="I22" s="429">
        <v>16.045629179999999</v>
      </c>
      <c r="J22" s="429">
        <v>15.89830025</v>
      </c>
      <c r="K22" s="429">
        <v>16.43816297</v>
      </c>
      <c r="L22" s="429">
        <v>15.85496157</v>
      </c>
      <c r="M22" s="429">
        <v>15.417908000000001</v>
      </c>
      <c r="N22" s="429">
        <v>15.946194930000001</v>
      </c>
      <c r="O22" s="429">
        <v>15.96084458</v>
      </c>
      <c r="P22" s="429">
        <v>15.63912489</v>
      </c>
      <c r="Q22" s="429">
        <v>14.246121219999999</v>
      </c>
      <c r="R22" s="429">
        <v>14.03176006</v>
      </c>
      <c r="S22" s="429">
        <v>13.859428449999999</v>
      </c>
      <c r="T22" s="429">
        <v>12.934898430000001</v>
      </c>
      <c r="U22" s="429">
        <v>12.90068041</v>
      </c>
      <c r="V22" s="429">
        <v>12.3834532</v>
      </c>
      <c r="W22" s="429">
        <v>12.371871779999999</v>
      </c>
      <c r="X22" s="429">
        <v>11.7810033</v>
      </c>
      <c r="Y22" s="429">
        <v>11.567757220000001</v>
      </c>
      <c r="Z22" s="429">
        <v>13.03985389</v>
      </c>
      <c r="AA22" s="429">
        <v>13.11666503</v>
      </c>
      <c r="AB22" s="429">
        <v>12.95971982</v>
      </c>
      <c r="AC22" s="429">
        <v>13.32404884</v>
      </c>
      <c r="AD22" s="429">
        <v>13.04253331</v>
      </c>
      <c r="AE22" s="429">
        <v>13.76218802</v>
      </c>
      <c r="AF22" s="429">
        <v>12.553401060000001</v>
      </c>
      <c r="AG22" s="429">
        <v>12.648113479999999</v>
      </c>
      <c r="AH22" s="429">
        <v>12.11814871</v>
      </c>
      <c r="AI22" s="429">
        <v>12.528477609999999</v>
      </c>
      <c r="AJ22" s="429">
        <v>11.384577119999999</v>
      </c>
      <c r="AK22" s="429">
        <v>12.90073449</v>
      </c>
      <c r="AL22" s="429">
        <v>13.796937850000001</v>
      </c>
      <c r="AM22" s="429">
        <v>13.09222482</v>
      </c>
      <c r="AN22" s="429">
        <v>13.903126439999999</v>
      </c>
      <c r="AO22" s="429">
        <v>14.57273919</v>
      </c>
      <c r="AP22" s="429">
        <v>13.928239659999999</v>
      </c>
      <c r="AQ22" s="429">
        <v>14.4382091</v>
      </c>
      <c r="AR22" s="429">
        <v>13.05504848</v>
      </c>
      <c r="AS22" s="429">
        <v>14.898816289999999</v>
      </c>
      <c r="AT22" s="429">
        <v>13.818253110000001</v>
      </c>
      <c r="AU22" s="429">
        <v>14.327104050000001</v>
      </c>
      <c r="AV22" s="429">
        <v>12.528572909999999</v>
      </c>
      <c r="AW22" s="429">
        <v>13.33886644</v>
      </c>
      <c r="AX22" s="429">
        <v>15.1029166</v>
      </c>
      <c r="AY22" s="429">
        <v>15.23640724</v>
      </c>
      <c r="AZ22" s="871">
        <v>15.704758180000001</v>
      </c>
      <c r="BA22" s="871">
        <v>16.509322059999999</v>
      </c>
      <c r="BB22" s="871">
        <v>18.52219066</v>
      </c>
      <c r="BC22" s="871">
        <v>16.89006513</v>
      </c>
      <c r="BD22" s="871">
        <v>16.27970286</v>
      </c>
      <c r="BE22" s="871">
        <v>15.930709999999999</v>
      </c>
      <c r="BF22" s="871">
        <v>15.581799999999999</v>
      </c>
      <c r="BG22" s="352">
        <v>15.02547</v>
      </c>
      <c r="BH22" s="352">
        <v>13.976710000000001</v>
      </c>
      <c r="BI22" s="352">
        <v>13.282030000000001</v>
      </c>
      <c r="BJ22" s="352">
        <v>13.5619</v>
      </c>
      <c r="BK22" s="352">
        <v>13.404299999999999</v>
      </c>
      <c r="BL22" s="352">
        <v>13.393890000000001</v>
      </c>
      <c r="BM22" s="352">
        <v>13.245229999999999</v>
      </c>
      <c r="BN22" s="352">
        <v>13.31803</v>
      </c>
      <c r="BO22" s="352">
        <v>13.28837</v>
      </c>
      <c r="BP22" s="352">
        <v>13.142469999999999</v>
      </c>
      <c r="BQ22" s="352">
        <v>13.058909999999999</v>
      </c>
      <c r="BR22" s="352">
        <v>13.05869</v>
      </c>
      <c r="BS22" s="352">
        <v>12.83606</v>
      </c>
      <c r="BT22" s="352">
        <v>12.086600000000001</v>
      </c>
      <c r="BU22" s="352">
        <v>11.682029999999999</v>
      </c>
      <c r="BV22" s="352">
        <v>12.21564</v>
      </c>
    </row>
    <row r="23" spans="1:74" ht="11.1" customHeight="1" x14ac:dyDescent="0.2">
      <c r="A23" s="606" t="s">
        <v>362</v>
      </c>
      <c r="B23" s="609" t="s">
        <v>1002</v>
      </c>
      <c r="C23" s="429">
        <v>10.198628490000001</v>
      </c>
      <c r="D23" s="429">
        <v>10.49550125</v>
      </c>
      <c r="E23" s="429">
        <v>10.34888256</v>
      </c>
      <c r="F23" s="429">
        <v>10.15031164</v>
      </c>
      <c r="G23" s="429">
        <v>10.750815899999999</v>
      </c>
      <c r="H23" s="429">
        <v>11.9490455</v>
      </c>
      <c r="I23" s="429">
        <v>11.078285920000001</v>
      </c>
      <c r="J23" s="429">
        <v>11.568047999999999</v>
      </c>
      <c r="K23" s="429">
        <v>13.491561069999999</v>
      </c>
      <c r="L23" s="429">
        <v>11.896953979999999</v>
      </c>
      <c r="M23" s="429">
        <v>11.511997859999999</v>
      </c>
      <c r="N23" s="429">
        <v>12.27306729</v>
      </c>
      <c r="O23" s="429">
        <v>12.48756053</v>
      </c>
      <c r="P23" s="429">
        <v>11.89612932</v>
      </c>
      <c r="Q23" s="429">
        <v>11.20122512</v>
      </c>
      <c r="R23" s="429">
        <v>10.067264059999999</v>
      </c>
      <c r="S23" s="429">
        <v>8.7666272569999997</v>
      </c>
      <c r="T23" s="429">
        <v>8.3323024379999993</v>
      </c>
      <c r="U23" s="429">
        <v>7.898970329</v>
      </c>
      <c r="V23" s="429">
        <v>8.1311061789999997</v>
      </c>
      <c r="W23" s="429">
        <v>7.9595213649999996</v>
      </c>
      <c r="X23" s="429">
        <v>8.9986245080000007</v>
      </c>
      <c r="Y23" s="429">
        <v>9.2011218069999998</v>
      </c>
      <c r="Z23" s="429">
        <v>9.8039782869999996</v>
      </c>
      <c r="AA23" s="429">
        <v>10.878042840000001</v>
      </c>
      <c r="AB23" s="429">
        <v>10.829516630000001</v>
      </c>
      <c r="AC23" s="429">
        <v>10.68621635</v>
      </c>
      <c r="AD23" s="429">
        <v>10.5810127</v>
      </c>
      <c r="AE23" s="429">
        <v>10.393979290000001</v>
      </c>
      <c r="AF23" s="429">
        <v>10.35725998</v>
      </c>
      <c r="AG23" s="429">
        <v>9.9137208749999992</v>
      </c>
      <c r="AH23" s="429">
        <v>8.9921816280000009</v>
      </c>
      <c r="AI23" s="429">
        <v>9.2310323620000005</v>
      </c>
      <c r="AJ23" s="429">
        <v>11.82885611</v>
      </c>
      <c r="AK23" s="429">
        <v>11.13927462</v>
      </c>
      <c r="AL23" s="429">
        <v>11.455367880000001</v>
      </c>
      <c r="AM23" s="429">
        <v>11.61875831</v>
      </c>
      <c r="AN23" s="429">
        <v>11.849699770000001</v>
      </c>
      <c r="AO23" s="429">
        <v>12.591649260000001</v>
      </c>
      <c r="AP23" s="429">
        <v>12.742016720000001</v>
      </c>
      <c r="AQ23" s="429">
        <v>12.83071301</v>
      </c>
      <c r="AR23" s="429">
        <v>11.256726690000001</v>
      </c>
      <c r="AS23" s="429">
        <v>12.299493869999999</v>
      </c>
      <c r="AT23" s="429">
        <v>11.724479479999999</v>
      </c>
      <c r="AU23" s="429">
        <v>11.33867103</v>
      </c>
      <c r="AV23" s="429">
        <v>11.27046202</v>
      </c>
      <c r="AW23" s="429">
        <v>11.65471632</v>
      </c>
      <c r="AX23" s="429">
        <v>12.546117020000001</v>
      </c>
      <c r="AY23" s="429">
        <v>13.28530505</v>
      </c>
      <c r="AZ23" s="871">
        <v>14.54807134</v>
      </c>
      <c r="BA23" s="871">
        <v>13.79087502</v>
      </c>
      <c r="BB23" s="871">
        <v>13.13991171</v>
      </c>
      <c r="BC23" s="871">
        <v>12.907659949999999</v>
      </c>
      <c r="BD23" s="871">
        <v>12.315858970000001</v>
      </c>
      <c r="BE23" s="871">
        <v>11.40898</v>
      </c>
      <c r="BF23" s="871">
        <v>10.57297</v>
      </c>
      <c r="BG23" s="352">
        <v>10.662369999999999</v>
      </c>
      <c r="BH23" s="352">
        <v>10.026479999999999</v>
      </c>
      <c r="BI23" s="352">
        <v>9.7717310000000008</v>
      </c>
      <c r="BJ23" s="352">
        <v>10.042579999999999</v>
      </c>
      <c r="BK23" s="352">
        <v>10.279059999999999</v>
      </c>
      <c r="BL23" s="352">
        <v>10.165760000000001</v>
      </c>
      <c r="BM23" s="352">
        <v>9.9275380000000002</v>
      </c>
      <c r="BN23" s="352">
        <v>9.2815089999999998</v>
      </c>
      <c r="BO23" s="352">
        <v>8.9579299999999993</v>
      </c>
      <c r="BP23" s="352">
        <v>8.7030910000000006</v>
      </c>
      <c r="BQ23" s="352">
        <v>8.2986430000000002</v>
      </c>
      <c r="BR23" s="352">
        <v>8.0189439999999994</v>
      </c>
      <c r="BS23" s="352">
        <v>8.6010770000000001</v>
      </c>
      <c r="BT23" s="352">
        <v>8.3791360000000008</v>
      </c>
      <c r="BU23" s="352">
        <v>8.498678</v>
      </c>
      <c r="BV23" s="352">
        <v>9.0763669999999994</v>
      </c>
    </row>
    <row r="24" spans="1:74" ht="11.1" customHeight="1" x14ac:dyDescent="0.2">
      <c r="A24" s="606" t="s">
        <v>363</v>
      </c>
      <c r="B24" s="608" t="s">
        <v>1202</v>
      </c>
      <c r="C24" s="429">
        <v>7.9501111419999999</v>
      </c>
      <c r="D24" s="429">
        <v>8.2963889149999996</v>
      </c>
      <c r="E24" s="429">
        <v>8.4705515009999992</v>
      </c>
      <c r="F24" s="429">
        <v>9.3634217910000004</v>
      </c>
      <c r="G24" s="429">
        <v>11.823144859999999</v>
      </c>
      <c r="H24" s="429">
        <v>14.552432599999999</v>
      </c>
      <c r="I24" s="429">
        <v>13.80708319</v>
      </c>
      <c r="J24" s="429">
        <v>16.618177490000001</v>
      </c>
      <c r="K24" s="429">
        <v>15.225936669999999</v>
      </c>
      <c r="L24" s="429">
        <v>11.77997167</v>
      </c>
      <c r="M24" s="429">
        <v>10.33037725</v>
      </c>
      <c r="N24" s="429">
        <v>10.034024670000001</v>
      </c>
      <c r="O24" s="429">
        <v>9.7273230040000005</v>
      </c>
      <c r="P24" s="429">
        <v>9.2519466710000007</v>
      </c>
      <c r="Q24" s="429">
        <v>8.4784959610000001</v>
      </c>
      <c r="R24" s="429">
        <v>7.8934517050000004</v>
      </c>
      <c r="S24" s="429">
        <v>8.9531976530000001</v>
      </c>
      <c r="T24" s="429">
        <v>10.201007349999999</v>
      </c>
      <c r="U24" s="429">
        <v>10.579929330000001</v>
      </c>
      <c r="V24" s="429">
        <v>10.97074746</v>
      </c>
      <c r="W24" s="429">
        <v>11.547657989999999</v>
      </c>
      <c r="X24" s="429">
        <v>8.1599609819999994</v>
      </c>
      <c r="Y24" s="429">
        <v>7.5878856460000002</v>
      </c>
      <c r="Z24" s="429">
        <v>7.641378821</v>
      </c>
      <c r="AA24" s="429">
        <v>7.2172414920000003</v>
      </c>
      <c r="AB24" s="429">
        <v>7.6610773539999997</v>
      </c>
      <c r="AC24" s="429">
        <v>7.582031658</v>
      </c>
      <c r="AD24" s="429">
        <v>8.0309708089999994</v>
      </c>
      <c r="AE24" s="429">
        <v>9.9376570980000007</v>
      </c>
      <c r="AF24" s="429">
        <v>11.00603697</v>
      </c>
      <c r="AG24" s="429">
        <v>11.283735610000001</v>
      </c>
      <c r="AH24" s="429">
        <v>10.87251809</v>
      </c>
      <c r="AI24" s="429">
        <v>10.69192312</v>
      </c>
      <c r="AJ24" s="429">
        <v>9.5197568130000008</v>
      </c>
      <c r="AK24" s="429">
        <v>8.2874540400000001</v>
      </c>
      <c r="AL24" s="429">
        <v>7.7169142219999998</v>
      </c>
      <c r="AM24" s="429">
        <v>7.5605681560000004</v>
      </c>
      <c r="AN24" s="429">
        <v>7.9940586380000003</v>
      </c>
      <c r="AO24" s="429">
        <v>8.7211242329999994</v>
      </c>
      <c r="AP24" s="429">
        <v>9.588757094</v>
      </c>
      <c r="AQ24" s="429">
        <v>10.254040760000001</v>
      </c>
      <c r="AR24" s="429">
        <v>12.614192790000001</v>
      </c>
      <c r="AS24" s="429">
        <v>12.09576304</v>
      </c>
      <c r="AT24" s="429">
        <v>12.046779040000001</v>
      </c>
      <c r="AU24" s="429">
        <v>11.77176577</v>
      </c>
      <c r="AV24" s="429">
        <v>9.3502591390000003</v>
      </c>
      <c r="AW24" s="429">
        <v>8.6421737170000004</v>
      </c>
      <c r="AX24" s="429">
        <v>8.4621723129999999</v>
      </c>
      <c r="AY24" s="429">
        <v>8.6266762630000002</v>
      </c>
      <c r="AZ24" s="871">
        <v>10.10708161</v>
      </c>
      <c r="BA24" s="871">
        <v>9.050673411</v>
      </c>
      <c r="BB24" s="871">
        <v>9.8712080390000008</v>
      </c>
      <c r="BC24" s="871">
        <v>10.056442860000001</v>
      </c>
      <c r="BD24" s="871">
        <v>12.634278460000001</v>
      </c>
      <c r="BE24" s="871">
        <v>11.15765</v>
      </c>
      <c r="BF24" s="871">
        <v>11.93633</v>
      </c>
      <c r="BG24" s="352">
        <v>10.288740000000001</v>
      </c>
      <c r="BH24" s="352">
        <v>8.5452329999999996</v>
      </c>
      <c r="BI24" s="352">
        <v>7.3189380000000002</v>
      </c>
      <c r="BJ24" s="352">
        <v>7.4580440000000001</v>
      </c>
      <c r="BK24" s="352">
        <v>7.3558680000000001</v>
      </c>
      <c r="BL24" s="352">
        <v>7.5241189999999998</v>
      </c>
      <c r="BM24" s="352">
        <v>7.4604239999999997</v>
      </c>
      <c r="BN24" s="352">
        <v>7.7493809999999996</v>
      </c>
      <c r="BO24" s="352">
        <v>8.6326920000000005</v>
      </c>
      <c r="BP24" s="352">
        <v>10.03899</v>
      </c>
      <c r="BQ24" s="352">
        <v>10.033390000000001</v>
      </c>
      <c r="BR24" s="352">
        <v>10.407959999999999</v>
      </c>
      <c r="BS24" s="352">
        <v>9.7566609999999994</v>
      </c>
      <c r="BT24" s="352">
        <v>7.7797039999999997</v>
      </c>
      <c r="BU24" s="352">
        <v>7.2419789999999997</v>
      </c>
      <c r="BV24" s="352">
        <v>7.2244380000000001</v>
      </c>
    </row>
    <row r="25" spans="1:74" ht="11.1" customHeight="1" x14ac:dyDescent="0.2">
      <c r="A25" s="606" t="s">
        <v>364</v>
      </c>
      <c r="B25" s="608" t="s">
        <v>1203</v>
      </c>
      <c r="C25" s="429">
        <v>9.8786140020000008</v>
      </c>
      <c r="D25" s="429">
        <v>9.9381748999999999</v>
      </c>
      <c r="E25" s="429">
        <v>10.08238508</v>
      </c>
      <c r="F25" s="429">
        <v>10.042671840000001</v>
      </c>
      <c r="G25" s="429">
        <v>12.686625319999999</v>
      </c>
      <c r="H25" s="429">
        <v>14.487457040000001</v>
      </c>
      <c r="I25" s="429">
        <v>14.19613045</v>
      </c>
      <c r="J25" s="429">
        <v>15.08361846</v>
      </c>
      <c r="K25" s="429">
        <v>15.074927020000001</v>
      </c>
      <c r="L25" s="429">
        <v>11.698857009999999</v>
      </c>
      <c r="M25" s="429">
        <v>10.221833070000001</v>
      </c>
      <c r="N25" s="429">
        <v>11.10624674</v>
      </c>
      <c r="O25" s="429">
        <v>11.73160287</v>
      </c>
      <c r="P25" s="429">
        <v>11.91823823</v>
      </c>
      <c r="Q25" s="429">
        <v>10.82688617</v>
      </c>
      <c r="R25" s="429">
        <v>10.43266122</v>
      </c>
      <c r="S25" s="429">
        <v>12.46026852</v>
      </c>
      <c r="T25" s="429">
        <v>11.717720119999999</v>
      </c>
      <c r="U25" s="429">
        <v>12.04140056</v>
      </c>
      <c r="V25" s="429">
        <v>11.68289672</v>
      </c>
      <c r="W25" s="429">
        <v>11.417053579999999</v>
      </c>
      <c r="X25" s="429">
        <v>9.5996880250000007</v>
      </c>
      <c r="Y25" s="429">
        <v>8.0006538329999994</v>
      </c>
      <c r="Z25" s="429">
        <v>8.1260346899999991</v>
      </c>
      <c r="AA25" s="429">
        <v>8.3939133909999999</v>
      </c>
      <c r="AB25" s="429">
        <v>8.9428649440000001</v>
      </c>
      <c r="AC25" s="429">
        <v>8.6222863370000002</v>
      </c>
      <c r="AD25" s="429">
        <v>8.4013160350000007</v>
      </c>
      <c r="AE25" s="429">
        <v>9.3219581530000006</v>
      </c>
      <c r="AF25" s="429">
        <v>10.350829020000001</v>
      </c>
      <c r="AG25" s="429">
        <v>11.83476916</v>
      </c>
      <c r="AH25" s="429">
        <v>11.2682599</v>
      </c>
      <c r="AI25" s="429">
        <v>10.996863579999999</v>
      </c>
      <c r="AJ25" s="429">
        <v>9.8256284750000003</v>
      </c>
      <c r="AK25" s="429">
        <v>8.8004436399999992</v>
      </c>
      <c r="AL25" s="429">
        <v>8.5140527670000008</v>
      </c>
      <c r="AM25" s="429">
        <v>9.110035882</v>
      </c>
      <c r="AN25" s="429">
        <v>9.1019761300000006</v>
      </c>
      <c r="AO25" s="429">
        <v>9.2947244530000006</v>
      </c>
      <c r="AP25" s="429">
        <v>9.5464498590000009</v>
      </c>
      <c r="AQ25" s="429">
        <v>10.117003779999999</v>
      </c>
      <c r="AR25" s="429">
        <v>11.237659969999999</v>
      </c>
      <c r="AS25" s="429">
        <v>12.030146820000001</v>
      </c>
      <c r="AT25" s="429">
        <v>11.888916399999999</v>
      </c>
      <c r="AU25" s="429">
        <v>11.204293290000001</v>
      </c>
      <c r="AV25" s="429">
        <v>8.9059138489999992</v>
      </c>
      <c r="AW25" s="429">
        <v>7.9163645499999999</v>
      </c>
      <c r="AX25" s="429">
        <v>8.9162132369999991</v>
      </c>
      <c r="AY25" s="429">
        <v>9.885749573</v>
      </c>
      <c r="AZ25" s="871">
        <v>11.035442829999999</v>
      </c>
      <c r="BA25" s="871">
        <v>10.555171550000001</v>
      </c>
      <c r="BB25" s="871">
        <v>9.4960277410000007</v>
      </c>
      <c r="BC25" s="871">
        <v>10.17123086</v>
      </c>
      <c r="BD25" s="871">
        <v>11.390805479999999</v>
      </c>
      <c r="BE25" s="871">
        <v>11.618639999999999</v>
      </c>
      <c r="BF25" s="871">
        <v>11.39476</v>
      </c>
      <c r="BG25" s="352">
        <v>10.77125</v>
      </c>
      <c r="BH25" s="352">
        <v>8.9537969999999998</v>
      </c>
      <c r="BI25" s="352">
        <v>8.2404320000000002</v>
      </c>
      <c r="BJ25" s="352">
        <v>8.3062360000000002</v>
      </c>
      <c r="BK25" s="352">
        <v>8.4325019999999995</v>
      </c>
      <c r="BL25" s="352">
        <v>8.7283720000000002</v>
      </c>
      <c r="BM25" s="352">
        <v>8.5727030000000006</v>
      </c>
      <c r="BN25" s="352">
        <v>8.6054200000000005</v>
      </c>
      <c r="BO25" s="352">
        <v>9.4504760000000001</v>
      </c>
      <c r="BP25" s="352">
        <v>10.12135</v>
      </c>
      <c r="BQ25" s="352">
        <v>10.40025</v>
      </c>
      <c r="BR25" s="352">
        <v>10.36046</v>
      </c>
      <c r="BS25" s="352">
        <v>9.9383110000000006</v>
      </c>
      <c r="BT25" s="352">
        <v>8.3178110000000007</v>
      </c>
      <c r="BU25" s="352">
        <v>7.8070740000000001</v>
      </c>
      <c r="BV25" s="352">
        <v>8.0425939999999994</v>
      </c>
    </row>
    <row r="26" spans="1:74" ht="11.1" customHeight="1" x14ac:dyDescent="0.2">
      <c r="A26" s="606" t="s">
        <v>365</v>
      </c>
      <c r="B26" s="608" t="s">
        <v>1060</v>
      </c>
      <c r="C26" s="429">
        <v>10.173967060000001</v>
      </c>
      <c r="D26" s="429">
        <v>11.31495209</v>
      </c>
      <c r="E26" s="429">
        <v>11.19919932</v>
      </c>
      <c r="F26" s="429">
        <v>11.317511</v>
      </c>
      <c r="G26" s="429">
        <v>12.17410641</v>
      </c>
      <c r="H26" s="429">
        <v>14.045063689999999</v>
      </c>
      <c r="I26" s="429">
        <v>14.05434823</v>
      </c>
      <c r="J26" s="429">
        <v>14.04837553</v>
      </c>
      <c r="K26" s="429">
        <v>14.528696200000001</v>
      </c>
      <c r="L26" s="429">
        <v>13.61304823</v>
      </c>
      <c r="M26" s="429">
        <v>13.583596460000001</v>
      </c>
      <c r="N26" s="429">
        <v>12.60077085</v>
      </c>
      <c r="O26" s="429">
        <v>14.080745050000001</v>
      </c>
      <c r="P26" s="429">
        <v>12.92764333</v>
      </c>
      <c r="Q26" s="429">
        <v>11.08272616</v>
      </c>
      <c r="R26" s="429">
        <v>11.24285334</v>
      </c>
      <c r="S26" s="429">
        <v>10.81855468</v>
      </c>
      <c r="T26" s="429">
        <v>11.419500340000001</v>
      </c>
      <c r="U26" s="429">
        <v>11.411181129999999</v>
      </c>
      <c r="V26" s="429">
        <v>11.357781579999999</v>
      </c>
      <c r="W26" s="429">
        <v>11.23663393</v>
      </c>
      <c r="X26" s="429">
        <v>10.78554141</v>
      </c>
      <c r="Y26" s="429">
        <v>10.72527371</v>
      </c>
      <c r="Z26" s="429">
        <v>10.60983396</v>
      </c>
      <c r="AA26" s="429">
        <v>9.8490535300000008</v>
      </c>
      <c r="AB26" s="429">
        <v>9.9529433829999991</v>
      </c>
      <c r="AC26" s="429">
        <v>9.9568839219999994</v>
      </c>
      <c r="AD26" s="429">
        <v>9.8177849510000001</v>
      </c>
      <c r="AE26" s="429">
        <v>9.8130275499999993</v>
      </c>
      <c r="AF26" s="429">
        <v>10.10332927</v>
      </c>
      <c r="AG26" s="429">
        <v>10.37538311</v>
      </c>
      <c r="AH26" s="429">
        <v>10.96820267</v>
      </c>
      <c r="AI26" s="429">
        <v>10.00152873</v>
      </c>
      <c r="AJ26" s="429">
        <v>10.05258942</v>
      </c>
      <c r="AK26" s="429">
        <v>10.0278794</v>
      </c>
      <c r="AL26" s="429">
        <v>9.8708899389999996</v>
      </c>
      <c r="AM26" s="429">
        <v>10.233393319999999</v>
      </c>
      <c r="AN26" s="429">
        <v>10.949022360000001</v>
      </c>
      <c r="AO26" s="429">
        <v>12.46295538</v>
      </c>
      <c r="AP26" s="429">
        <v>12.622903920000001</v>
      </c>
      <c r="AQ26" s="429">
        <v>11.84168077</v>
      </c>
      <c r="AR26" s="429">
        <v>12.18233041</v>
      </c>
      <c r="AS26" s="429">
        <v>11.33613443</v>
      </c>
      <c r="AT26" s="429">
        <v>11.43426011</v>
      </c>
      <c r="AU26" s="429">
        <v>11.27403949</v>
      </c>
      <c r="AV26" s="429">
        <v>11.891474880000001</v>
      </c>
      <c r="AW26" s="429">
        <v>12.1065068</v>
      </c>
      <c r="AX26" s="429">
        <v>12.234795739999999</v>
      </c>
      <c r="AY26" s="429">
        <v>12.699800440000001</v>
      </c>
      <c r="AZ26" s="871">
        <v>13.20853222</v>
      </c>
      <c r="BA26" s="871">
        <v>14.05005542</v>
      </c>
      <c r="BB26" s="871">
        <v>14.39381161</v>
      </c>
      <c r="BC26" s="871">
        <v>13.67668205</v>
      </c>
      <c r="BD26" s="871">
        <v>14.067430209999999</v>
      </c>
      <c r="BE26" s="871">
        <v>13.76854</v>
      </c>
      <c r="BF26" s="871">
        <v>13.101900000000001</v>
      </c>
      <c r="BG26" s="352">
        <v>12.73213</v>
      </c>
      <c r="BH26" s="352">
        <v>11.964650000000001</v>
      </c>
      <c r="BI26" s="352">
        <v>11.57245</v>
      </c>
      <c r="BJ26" s="352">
        <v>11.128299999999999</v>
      </c>
      <c r="BK26" s="352">
        <v>11.108090000000001</v>
      </c>
      <c r="BL26" s="352">
        <v>10.826029999999999</v>
      </c>
      <c r="BM26" s="352">
        <v>10.621980000000001</v>
      </c>
      <c r="BN26" s="352">
        <v>10.89838</v>
      </c>
      <c r="BO26" s="352">
        <v>10.933949999999999</v>
      </c>
      <c r="BP26" s="352">
        <v>11.28232</v>
      </c>
      <c r="BQ26" s="352">
        <v>11.264430000000001</v>
      </c>
      <c r="BR26" s="352">
        <v>10.945180000000001</v>
      </c>
      <c r="BS26" s="352">
        <v>10.91</v>
      </c>
      <c r="BT26" s="352">
        <v>10.42496</v>
      </c>
      <c r="BU26" s="352">
        <v>10.31113</v>
      </c>
      <c r="BV26" s="352">
        <v>10.10473</v>
      </c>
    </row>
    <row r="27" spans="1:74" ht="11.1" customHeight="1" x14ac:dyDescent="0.2">
      <c r="A27" s="606" t="s">
        <v>366</v>
      </c>
      <c r="B27" s="608" t="s">
        <v>1204</v>
      </c>
      <c r="C27" s="429">
        <v>10.20441012</v>
      </c>
      <c r="D27" s="429">
        <v>10.13806896</v>
      </c>
      <c r="E27" s="429">
        <v>10.81721697</v>
      </c>
      <c r="F27" s="429">
        <v>10.93628562</v>
      </c>
      <c r="G27" s="429">
        <v>13.74253145</v>
      </c>
      <c r="H27" s="429">
        <v>14.940721509999999</v>
      </c>
      <c r="I27" s="429">
        <v>16.056307279999999</v>
      </c>
      <c r="J27" s="429">
        <v>14.76848521</v>
      </c>
      <c r="K27" s="429">
        <v>15.64692237</v>
      </c>
      <c r="L27" s="429">
        <v>14.99273475</v>
      </c>
      <c r="M27" s="429">
        <v>13.64193895</v>
      </c>
      <c r="N27" s="429">
        <v>12.59290654</v>
      </c>
      <c r="O27" s="429">
        <v>13.064003919999999</v>
      </c>
      <c r="P27" s="429">
        <v>12.4507271</v>
      </c>
      <c r="Q27" s="429">
        <v>11.08489391</v>
      </c>
      <c r="R27" s="429">
        <v>11.037793840000001</v>
      </c>
      <c r="S27" s="429">
        <v>11.304579459999999</v>
      </c>
      <c r="T27" s="429">
        <v>11.88975291</v>
      </c>
      <c r="U27" s="429">
        <v>12.290899769999999</v>
      </c>
      <c r="V27" s="429">
        <v>12.713760560000001</v>
      </c>
      <c r="W27" s="429">
        <v>11.96809801</v>
      </c>
      <c r="X27" s="429">
        <v>11.73737895</v>
      </c>
      <c r="Y27" s="429">
        <v>11.34149345</v>
      </c>
      <c r="Z27" s="429">
        <v>10.32444826</v>
      </c>
      <c r="AA27" s="429">
        <v>9.6137498709999996</v>
      </c>
      <c r="AB27" s="429">
        <v>10.58179788</v>
      </c>
      <c r="AC27" s="429">
        <v>10.15928066</v>
      </c>
      <c r="AD27" s="429">
        <v>9.7875295310000006</v>
      </c>
      <c r="AE27" s="429">
        <v>10.095372230000001</v>
      </c>
      <c r="AF27" s="429">
        <v>11.06098096</v>
      </c>
      <c r="AG27" s="429">
        <v>11.65189273</v>
      </c>
      <c r="AH27" s="429">
        <v>11.96075141</v>
      </c>
      <c r="AI27" s="429">
        <v>11.82090629</v>
      </c>
      <c r="AJ27" s="429">
        <v>11.24761458</v>
      </c>
      <c r="AK27" s="429">
        <v>11.80300156</v>
      </c>
      <c r="AL27" s="429">
        <v>10.237506979999999</v>
      </c>
      <c r="AM27" s="429">
        <v>9.811041629</v>
      </c>
      <c r="AN27" s="429">
        <v>10.281919029999999</v>
      </c>
      <c r="AO27" s="429">
        <v>11.265535910000001</v>
      </c>
      <c r="AP27" s="429">
        <v>12.41137765</v>
      </c>
      <c r="AQ27" s="429">
        <v>12.63463258</v>
      </c>
      <c r="AR27" s="429">
        <v>12.890448920000001</v>
      </c>
      <c r="AS27" s="429">
        <v>13.44285363</v>
      </c>
      <c r="AT27" s="429">
        <v>13.31476962</v>
      </c>
      <c r="AU27" s="429">
        <v>12.909106380000001</v>
      </c>
      <c r="AV27" s="429">
        <v>12.86821265</v>
      </c>
      <c r="AW27" s="429">
        <v>11.7216065</v>
      </c>
      <c r="AX27" s="429">
        <v>11.36013642</v>
      </c>
      <c r="AY27" s="429">
        <v>11.30392286</v>
      </c>
      <c r="AZ27" s="871">
        <v>12.539194889999999</v>
      </c>
      <c r="BA27" s="871">
        <v>13.672332539999999</v>
      </c>
      <c r="BB27" s="871">
        <v>13.440762299999999</v>
      </c>
      <c r="BC27" s="871">
        <v>13.048009349999999</v>
      </c>
      <c r="BD27" s="871">
        <v>13.77822802</v>
      </c>
      <c r="BE27" s="871">
        <v>13.437609999999999</v>
      </c>
      <c r="BF27" s="871">
        <v>12.82033</v>
      </c>
      <c r="BG27" s="352">
        <v>12.05983</v>
      </c>
      <c r="BH27" s="352">
        <v>11.205310000000001</v>
      </c>
      <c r="BI27" s="352">
        <v>10.20079</v>
      </c>
      <c r="BJ27" s="352">
        <v>9.7929080000000006</v>
      </c>
      <c r="BK27" s="352">
        <v>9.8201199999999993</v>
      </c>
      <c r="BL27" s="352">
        <v>9.5480309999999999</v>
      </c>
      <c r="BM27" s="352">
        <v>9.5320400000000003</v>
      </c>
      <c r="BN27" s="352">
        <v>9.8622460000000007</v>
      </c>
      <c r="BO27" s="352">
        <v>10.537430000000001</v>
      </c>
      <c r="BP27" s="352">
        <v>10.934240000000001</v>
      </c>
      <c r="BQ27" s="352">
        <v>11.179119999999999</v>
      </c>
      <c r="BR27" s="352">
        <v>11.194039999999999</v>
      </c>
      <c r="BS27" s="352">
        <v>10.9512</v>
      </c>
      <c r="BT27" s="352">
        <v>10.486879999999999</v>
      </c>
      <c r="BU27" s="352">
        <v>9.8208129999999993</v>
      </c>
      <c r="BV27" s="352">
        <v>9.6621609999999993</v>
      </c>
    </row>
    <row r="28" spans="1:74" ht="11.1" customHeight="1" x14ac:dyDescent="0.2">
      <c r="A28" s="606" t="s">
        <v>367</v>
      </c>
      <c r="B28" s="608" t="s">
        <v>1205</v>
      </c>
      <c r="C28" s="429">
        <v>9.8278372540000003</v>
      </c>
      <c r="D28" s="429">
        <v>9.9065385209999999</v>
      </c>
      <c r="E28" s="429">
        <v>10.251046730000001</v>
      </c>
      <c r="F28" s="429">
        <v>11.593787450000001</v>
      </c>
      <c r="G28" s="429">
        <v>13.1316463</v>
      </c>
      <c r="H28" s="429">
        <v>13.75338095</v>
      </c>
      <c r="I28" s="429">
        <v>13.74712278</v>
      </c>
      <c r="J28" s="429">
        <v>15.38578547</v>
      </c>
      <c r="K28" s="429">
        <v>15.250153109999999</v>
      </c>
      <c r="L28" s="429">
        <v>14.234770279999999</v>
      </c>
      <c r="M28" s="429">
        <v>12.39343311</v>
      </c>
      <c r="N28" s="429">
        <v>12.21515389</v>
      </c>
      <c r="O28" s="429">
        <v>12.290657749999999</v>
      </c>
      <c r="P28" s="429">
        <v>11.27251015</v>
      </c>
      <c r="Q28" s="429">
        <v>10.175428500000001</v>
      </c>
      <c r="R28" s="429">
        <v>10.17215489</v>
      </c>
      <c r="S28" s="429">
        <v>9.8412581729999999</v>
      </c>
      <c r="T28" s="429">
        <v>9.7212814180000002</v>
      </c>
      <c r="U28" s="429">
        <v>10.50935964</v>
      </c>
      <c r="V28" s="429">
        <v>10.871531040000001</v>
      </c>
      <c r="W28" s="429">
        <v>10.49514688</v>
      </c>
      <c r="X28" s="429">
        <v>10.392919640000001</v>
      </c>
      <c r="Y28" s="429">
        <v>10.078370980000001</v>
      </c>
      <c r="Z28" s="429">
        <v>9.5664859500000006</v>
      </c>
      <c r="AA28" s="429">
        <v>9.056004519</v>
      </c>
      <c r="AB28" s="429">
        <v>9.2985060130000008</v>
      </c>
      <c r="AC28" s="429">
        <v>9.6038785949999994</v>
      </c>
      <c r="AD28" s="429">
        <v>9.5758047980000001</v>
      </c>
      <c r="AE28" s="429">
        <v>9.6865258480000005</v>
      </c>
      <c r="AF28" s="429">
        <v>10.09048673</v>
      </c>
      <c r="AG28" s="429">
        <v>10.26514549</v>
      </c>
      <c r="AH28" s="429">
        <v>10.229393</v>
      </c>
      <c r="AI28" s="429">
        <v>10.503429969999999</v>
      </c>
      <c r="AJ28" s="429">
        <v>10.801058619999999</v>
      </c>
      <c r="AK28" s="429">
        <v>11.48940127</v>
      </c>
      <c r="AL28" s="429">
        <v>10.249946960000001</v>
      </c>
      <c r="AM28" s="429">
        <v>9.5404371369999996</v>
      </c>
      <c r="AN28" s="429">
        <v>9.8472547620000004</v>
      </c>
      <c r="AO28" s="429">
        <v>10.54456667</v>
      </c>
      <c r="AP28" s="429">
        <v>11.207326520000001</v>
      </c>
      <c r="AQ28" s="429">
        <v>11.677332399999999</v>
      </c>
      <c r="AR28" s="429">
        <v>11.692652089999999</v>
      </c>
      <c r="AS28" s="429">
        <v>12.557809260000001</v>
      </c>
      <c r="AT28" s="429">
        <v>12.582678509999999</v>
      </c>
      <c r="AU28" s="429">
        <v>12.476668979999999</v>
      </c>
      <c r="AV28" s="429">
        <v>12.639877820000001</v>
      </c>
      <c r="AW28" s="429">
        <v>12.54164872</v>
      </c>
      <c r="AX28" s="429">
        <v>11.320741679999999</v>
      </c>
      <c r="AY28" s="429">
        <v>11.09288327</v>
      </c>
      <c r="AZ28" s="871">
        <v>11.81248868</v>
      </c>
      <c r="BA28" s="871">
        <v>12.73042869</v>
      </c>
      <c r="BB28" s="871">
        <v>12.83571126</v>
      </c>
      <c r="BC28" s="871">
        <v>13.14919441</v>
      </c>
      <c r="BD28" s="871">
        <v>12.89589241</v>
      </c>
      <c r="BE28" s="871">
        <v>12.622249999999999</v>
      </c>
      <c r="BF28" s="871">
        <v>12.46664</v>
      </c>
      <c r="BG28" s="352">
        <v>11.84088</v>
      </c>
      <c r="BH28" s="352">
        <v>11.157999999999999</v>
      </c>
      <c r="BI28" s="352">
        <v>10.15114</v>
      </c>
      <c r="BJ28" s="352">
        <v>9.5287129999999998</v>
      </c>
      <c r="BK28" s="352">
        <v>9.2580550000000006</v>
      </c>
      <c r="BL28" s="352">
        <v>9.1655890000000007</v>
      </c>
      <c r="BM28" s="352">
        <v>9.1712710000000008</v>
      </c>
      <c r="BN28" s="352">
        <v>9.3073099999999993</v>
      </c>
      <c r="BO28" s="352">
        <v>9.6088780000000007</v>
      </c>
      <c r="BP28" s="352">
        <v>9.6946239999999992</v>
      </c>
      <c r="BQ28" s="352">
        <v>9.8051429999999993</v>
      </c>
      <c r="BR28" s="352">
        <v>10.135109999999999</v>
      </c>
      <c r="BS28" s="352">
        <v>9.9527590000000004</v>
      </c>
      <c r="BT28" s="352">
        <v>9.6498939999999997</v>
      </c>
      <c r="BU28" s="352">
        <v>9.0016680000000004</v>
      </c>
      <c r="BV28" s="352">
        <v>8.6791490000000007</v>
      </c>
    </row>
    <row r="29" spans="1:74" ht="11.1" customHeight="1" x14ac:dyDescent="0.2">
      <c r="A29" s="606" t="s">
        <v>368</v>
      </c>
      <c r="B29" s="608" t="s">
        <v>1008</v>
      </c>
      <c r="C29" s="429">
        <v>8.6990917460000006</v>
      </c>
      <c r="D29" s="429">
        <v>8.7397308450000004</v>
      </c>
      <c r="E29" s="429">
        <v>8.9040327880000003</v>
      </c>
      <c r="F29" s="429">
        <v>9.4654347730000001</v>
      </c>
      <c r="G29" s="429">
        <v>9.9358939199999998</v>
      </c>
      <c r="H29" s="429">
        <v>11.064650260000001</v>
      </c>
      <c r="I29" s="429">
        <v>12.471906799999999</v>
      </c>
      <c r="J29" s="429">
        <v>12.24442196</v>
      </c>
      <c r="K29" s="429">
        <v>12.83243502</v>
      </c>
      <c r="L29" s="429">
        <v>12.441986719999999</v>
      </c>
      <c r="M29" s="429">
        <v>11.43785246</v>
      </c>
      <c r="N29" s="429">
        <v>10.779455840000001</v>
      </c>
      <c r="O29" s="429">
        <v>11.529774209999999</v>
      </c>
      <c r="P29" s="429">
        <v>11.247255880000001</v>
      </c>
      <c r="Q29" s="429">
        <v>10.32369295</v>
      </c>
      <c r="R29" s="429">
        <v>10.350305840000001</v>
      </c>
      <c r="S29" s="429">
        <v>11.212245040000001</v>
      </c>
      <c r="T29" s="429">
        <v>11.717215449999999</v>
      </c>
      <c r="U29" s="429">
        <v>11.923672249999999</v>
      </c>
      <c r="V29" s="429">
        <v>12.3496594</v>
      </c>
      <c r="W29" s="429">
        <v>12.6440772</v>
      </c>
      <c r="X29" s="429">
        <v>11.06995032</v>
      </c>
      <c r="Y29" s="429">
        <v>10.788113109999999</v>
      </c>
      <c r="Z29" s="429">
        <v>10.627061319999999</v>
      </c>
      <c r="AA29" s="429">
        <v>10.236502850000001</v>
      </c>
      <c r="AB29" s="429">
        <v>10.525793</v>
      </c>
      <c r="AC29" s="429">
        <v>10.100585540000001</v>
      </c>
      <c r="AD29" s="429">
        <v>9.9325965850000006</v>
      </c>
      <c r="AE29" s="429">
        <v>10.220992880000001</v>
      </c>
      <c r="AF29" s="429">
        <v>10.97870518</v>
      </c>
      <c r="AG29" s="429">
        <v>10.877755090000001</v>
      </c>
      <c r="AH29" s="429">
        <v>10.29229056</v>
      </c>
      <c r="AI29" s="429">
        <v>10.03312171</v>
      </c>
      <c r="AJ29" s="429">
        <v>9.2685679239999992</v>
      </c>
      <c r="AK29" s="429">
        <v>8.1323078350000007</v>
      </c>
      <c r="AL29" s="429">
        <v>7.8825169959999997</v>
      </c>
      <c r="AM29" s="429">
        <v>8.1733248710000002</v>
      </c>
      <c r="AN29" s="429">
        <v>7.9787545949999998</v>
      </c>
      <c r="AO29" s="429">
        <v>8.0248450259999995</v>
      </c>
      <c r="AP29" s="429">
        <v>8.0606010529999992</v>
      </c>
      <c r="AQ29" s="429">
        <v>8.2392391610000004</v>
      </c>
      <c r="AR29" s="429">
        <v>8.9410014679999996</v>
      </c>
      <c r="AS29" s="429">
        <v>9.2920368490000005</v>
      </c>
      <c r="AT29" s="429">
        <v>9.1250566939999995</v>
      </c>
      <c r="AU29" s="429">
        <v>9.113799041</v>
      </c>
      <c r="AV29" s="429">
        <v>8.5770203269999996</v>
      </c>
      <c r="AW29" s="429">
        <v>8.2884262050000004</v>
      </c>
      <c r="AX29" s="429">
        <v>8.1105088219999999</v>
      </c>
      <c r="AY29" s="429">
        <v>8.1997583980000002</v>
      </c>
      <c r="AZ29" s="871">
        <v>8.0953835329999997</v>
      </c>
      <c r="BA29" s="871">
        <v>8.4074621789999995</v>
      </c>
      <c r="BB29" s="871">
        <v>7.9053416140000001</v>
      </c>
      <c r="BC29" s="871">
        <v>7.7184080359999996</v>
      </c>
      <c r="BD29" s="871">
        <v>7.9088075900000003</v>
      </c>
      <c r="BE29" s="871">
        <v>8.4276979999999995</v>
      </c>
      <c r="BF29" s="871">
        <v>8.4591919999999998</v>
      </c>
      <c r="BG29" s="352">
        <v>8.4171300000000002</v>
      </c>
      <c r="BH29" s="352">
        <v>7.6830280000000002</v>
      </c>
      <c r="BI29" s="352">
        <v>7.242991</v>
      </c>
      <c r="BJ29" s="352">
        <v>7.085528</v>
      </c>
      <c r="BK29" s="352">
        <v>7.2324900000000003</v>
      </c>
      <c r="BL29" s="352">
        <v>7.4830389999999998</v>
      </c>
      <c r="BM29" s="352">
        <v>7.6182999999999996</v>
      </c>
      <c r="BN29" s="352">
        <v>7.7088450000000002</v>
      </c>
      <c r="BO29" s="352">
        <v>8.1155840000000001</v>
      </c>
      <c r="BP29" s="352">
        <v>8.5953409999999995</v>
      </c>
      <c r="BQ29" s="352">
        <v>9.0376150000000006</v>
      </c>
      <c r="BR29" s="352">
        <v>9.0303190000000004</v>
      </c>
      <c r="BS29" s="352">
        <v>8.9792660000000009</v>
      </c>
      <c r="BT29" s="352">
        <v>8.2613599999999998</v>
      </c>
      <c r="BU29" s="352">
        <v>7.8494849999999996</v>
      </c>
      <c r="BV29" s="352">
        <v>7.718121</v>
      </c>
    </row>
    <row r="30" spans="1:74" ht="11.1" customHeight="1" x14ac:dyDescent="0.2">
      <c r="A30" s="606" t="s">
        <v>369</v>
      </c>
      <c r="B30" s="608" t="s">
        <v>1011</v>
      </c>
      <c r="C30" s="429">
        <v>13.430463270000001</v>
      </c>
      <c r="D30" s="429">
        <v>12.7061022</v>
      </c>
      <c r="E30" s="429">
        <v>12.7945157</v>
      </c>
      <c r="F30" s="429">
        <v>12.47738713</v>
      </c>
      <c r="G30" s="429">
        <v>13.39840175</v>
      </c>
      <c r="H30" s="429">
        <v>15.64681144</v>
      </c>
      <c r="I30" s="429">
        <v>14.99781351</v>
      </c>
      <c r="J30" s="429">
        <v>15.861905910000001</v>
      </c>
      <c r="K30" s="429">
        <v>15.836411439999999</v>
      </c>
      <c r="L30" s="429">
        <v>13.850678520000001</v>
      </c>
      <c r="M30" s="429">
        <v>13.681377210000001</v>
      </c>
      <c r="N30" s="429">
        <v>15.397691610000001</v>
      </c>
      <c r="O30" s="429">
        <v>18.785338679999999</v>
      </c>
      <c r="P30" s="429">
        <v>18.485811680000001</v>
      </c>
      <c r="Q30" s="429">
        <v>16.27966889</v>
      </c>
      <c r="R30" s="429">
        <v>13.67159024</v>
      </c>
      <c r="S30" s="429">
        <v>12.95077485</v>
      </c>
      <c r="T30" s="429">
        <v>13.146774049999999</v>
      </c>
      <c r="U30" s="429">
        <v>13.869691530000001</v>
      </c>
      <c r="V30" s="429">
        <v>14.600639149999999</v>
      </c>
      <c r="W30" s="429">
        <v>14.322762969999999</v>
      </c>
      <c r="X30" s="429">
        <v>13.45604327</v>
      </c>
      <c r="Y30" s="429">
        <v>14.43527729</v>
      </c>
      <c r="Z30" s="429">
        <v>14.6901481</v>
      </c>
      <c r="AA30" s="429">
        <v>12.55545203</v>
      </c>
      <c r="AB30" s="429">
        <v>13.80751895</v>
      </c>
      <c r="AC30" s="429">
        <v>13.515042879999999</v>
      </c>
      <c r="AD30" s="429">
        <v>11.879541619999999</v>
      </c>
      <c r="AE30" s="429">
        <v>11.645488179999999</v>
      </c>
      <c r="AF30" s="429">
        <v>11.98588681</v>
      </c>
      <c r="AG30" s="429">
        <v>13.05149688</v>
      </c>
      <c r="AH30" s="429">
        <v>13.664605419999999</v>
      </c>
      <c r="AI30" s="429">
        <v>13.28194029</v>
      </c>
      <c r="AJ30" s="429">
        <v>12.79217364</v>
      </c>
      <c r="AK30" s="429">
        <v>12.76089565</v>
      </c>
      <c r="AL30" s="429">
        <v>13.51456014</v>
      </c>
      <c r="AM30" s="429">
        <v>14.57705782</v>
      </c>
      <c r="AN30" s="429">
        <v>15.53613253</v>
      </c>
      <c r="AO30" s="429">
        <v>15.76327437</v>
      </c>
      <c r="AP30" s="429">
        <v>15.082264820000001</v>
      </c>
      <c r="AQ30" s="429">
        <v>14.94064288</v>
      </c>
      <c r="AR30" s="429">
        <v>15.27691619</v>
      </c>
      <c r="AS30" s="429">
        <v>16.608706009999999</v>
      </c>
      <c r="AT30" s="429">
        <v>16.368197349999999</v>
      </c>
      <c r="AU30" s="429">
        <v>15.50375133</v>
      </c>
      <c r="AV30" s="429">
        <v>14.99123376</v>
      </c>
      <c r="AW30" s="429">
        <v>15.3378604</v>
      </c>
      <c r="AX30" s="429">
        <v>15.95321214</v>
      </c>
      <c r="AY30" s="429">
        <v>15.91759484</v>
      </c>
      <c r="AZ30" s="871">
        <v>15.46367379</v>
      </c>
      <c r="BA30" s="871">
        <v>15.134351819999999</v>
      </c>
      <c r="BB30" s="871">
        <v>14.31806256</v>
      </c>
      <c r="BC30" s="871">
        <v>14.39976688</v>
      </c>
      <c r="BD30" s="871">
        <v>14.594225639999999</v>
      </c>
      <c r="BE30" s="871">
        <v>14.55545</v>
      </c>
      <c r="BF30" s="871">
        <v>14.37481</v>
      </c>
      <c r="BG30" s="352">
        <v>13.95332</v>
      </c>
      <c r="BH30" s="352">
        <v>13.047840000000001</v>
      </c>
      <c r="BI30" s="352">
        <v>13.09267</v>
      </c>
      <c r="BJ30" s="352">
        <v>13.506930000000001</v>
      </c>
      <c r="BK30" s="352">
        <v>13.899179999999999</v>
      </c>
      <c r="BL30" s="352">
        <v>13.706</v>
      </c>
      <c r="BM30" s="352">
        <v>13.41859</v>
      </c>
      <c r="BN30" s="352">
        <v>12.68177</v>
      </c>
      <c r="BO30" s="352">
        <v>12.39541</v>
      </c>
      <c r="BP30" s="352">
        <v>12.71574</v>
      </c>
      <c r="BQ30" s="352">
        <v>12.84568</v>
      </c>
      <c r="BR30" s="352">
        <v>12.90504</v>
      </c>
      <c r="BS30" s="352">
        <v>12.71289</v>
      </c>
      <c r="BT30" s="352">
        <v>12.010120000000001</v>
      </c>
      <c r="BU30" s="352">
        <v>12.251939999999999</v>
      </c>
      <c r="BV30" s="352">
        <v>12.83502</v>
      </c>
    </row>
    <row r="31" spans="1:74" ht="11.1" customHeight="1" x14ac:dyDescent="0.2">
      <c r="A31" s="606"/>
      <c r="B31" s="610"/>
      <c r="C31" s="429"/>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871"/>
      <c r="BA31" s="871"/>
      <c r="BB31" s="871"/>
      <c r="BC31" s="871"/>
      <c r="BD31" s="871"/>
      <c r="BE31" s="871"/>
      <c r="BF31" s="871"/>
      <c r="BG31" s="352"/>
      <c r="BH31" s="352"/>
      <c r="BI31" s="352"/>
      <c r="BJ31" s="352"/>
      <c r="BK31" s="352"/>
      <c r="BL31" s="352"/>
      <c r="BM31" s="352"/>
      <c r="BN31" s="352"/>
      <c r="BO31" s="352"/>
      <c r="BP31" s="352"/>
      <c r="BQ31" s="352"/>
      <c r="BR31" s="352"/>
      <c r="BS31" s="352"/>
      <c r="BT31" s="352"/>
      <c r="BU31" s="352"/>
      <c r="BV31" s="352"/>
    </row>
    <row r="32" spans="1:74" ht="11.1" customHeight="1" x14ac:dyDescent="0.2">
      <c r="A32" s="606"/>
      <c r="B32" s="44" t="s">
        <v>1207</v>
      </c>
      <c r="C32" s="614"/>
      <c r="D32" s="614"/>
      <c r="E32" s="614"/>
      <c r="F32" s="614"/>
      <c r="G32" s="614"/>
      <c r="H32" s="614"/>
      <c r="I32" s="614"/>
      <c r="J32" s="614"/>
      <c r="K32" s="614"/>
      <c r="L32" s="614"/>
      <c r="M32" s="614"/>
      <c r="N32" s="614"/>
      <c r="O32" s="614"/>
      <c r="P32" s="614"/>
      <c r="Q32" s="614"/>
      <c r="R32" s="614"/>
      <c r="S32" s="614"/>
      <c r="T32" s="614"/>
      <c r="U32" s="614"/>
      <c r="V32" s="614"/>
      <c r="W32" s="614"/>
      <c r="X32" s="614"/>
      <c r="Y32" s="614"/>
      <c r="Z32" s="614"/>
      <c r="AA32" s="614"/>
      <c r="AB32" s="614"/>
      <c r="AC32" s="614"/>
      <c r="AD32" s="614"/>
      <c r="AE32" s="614"/>
      <c r="AF32" s="614"/>
      <c r="AG32" s="614"/>
      <c r="AH32" s="614"/>
      <c r="AI32" s="614"/>
      <c r="AJ32" s="614"/>
      <c r="AK32" s="614"/>
      <c r="AL32" s="614"/>
      <c r="AM32" s="614"/>
      <c r="AN32" s="614"/>
      <c r="AO32" s="614"/>
      <c r="AP32" s="614"/>
      <c r="AQ32" s="614"/>
      <c r="AR32" s="614"/>
      <c r="AS32" s="614"/>
      <c r="AT32" s="614"/>
      <c r="AU32" s="614"/>
      <c r="AV32" s="614"/>
      <c r="AW32" s="614"/>
      <c r="AX32" s="614"/>
      <c r="AY32" s="614"/>
      <c r="AZ32" s="907"/>
      <c r="BA32" s="907"/>
      <c r="BB32" s="907"/>
      <c r="BC32" s="907"/>
      <c r="BD32" s="907"/>
      <c r="BE32" s="907"/>
      <c r="BF32" s="907"/>
      <c r="BG32" s="617"/>
      <c r="BH32" s="617"/>
      <c r="BI32" s="617"/>
      <c r="BJ32" s="617"/>
      <c r="BK32" s="617"/>
      <c r="BL32" s="617"/>
      <c r="BM32" s="617"/>
      <c r="BN32" s="617"/>
      <c r="BO32" s="617"/>
      <c r="BP32" s="617"/>
      <c r="BQ32" s="617"/>
      <c r="BR32" s="617"/>
      <c r="BS32" s="617"/>
      <c r="BT32" s="617"/>
      <c r="BU32" s="617"/>
      <c r="BV32" s="617"/>
    </row>
    <row r="33" spans="1:74" ht="11.1" customHeight="1" x14ac:dyDescent="0.2">
      <c r="A33" s="606" t="s">
        <v>380</v>
      </c>
      <c r="B33" s="578" t="s">
        <v>1147</v>
      </c>
      <c r="C33" s="429">
        <v>6.49</v>
      </c>
      <c r="D33" s="429">
        <v>7.34</v>
      </c>
      <c r="E33" s="429">
        <v>6.2</v>
      </c>
      <c r="F33" s="429">
        <v>6.7</v>
      </c>
      <c r="G33" s="429">
        <v>8.11</v>
      </c>
      <c r="H33" s="429">
        <v>9.34</v>
      </c>
      <c r="I33" s="429">
        <v>7.89</v>
      </c>
      <c r="J33" s="429">
        <v>9.44</v>
      </c>
      <c r="K33" s="429">
        <v>9.6199999999999992</v>
      </c>
      <c r="L33" s="429">
        <v>7.18</v>
      </c>
      <c r="M33" s="429">
        <v>6.76</v>
      </c>
      <c r="N33" s="429">
        <v>8.08</v>
      </c>
      <c r="O33" s="429">
        <v>7.2</v>
      </c>
      <c r="P33" s="429">
        <v>5.94</v>
      </c>
      <c r="Q33" s="429">
        <v>5</v>
      </c>
      <c r="R33" s="429">
        <v>4.03</v>
      </c>
      <c r="S33" s="429">
        <v>3.54</v>
      </c>
      <c r="T33" s="429">
        <v>3.53</v>
      </c>
      <c r="U33" s="429">
        <v>3.84</v>
      </c>
      <c r="V33" s="429">
        <v>3.79</v>
      </c>
      <c r="W33" s="429">
        <v>3.84</v>
      </c>
      <c r="X33" s="429">
        <v>4.0599999999999996</v>
      </c>
      <c r="Y33" s="429">
        <v>4.3499999999999996</v>
      </c>
      <c r="Z33" s="429">
        <v>4.4800000000000004</v>
      </c>
      <c r="AA33" s="429">
        <v>5.24</v>
      </c>
      <c r="AB33" s="429">
        <v>4.97</v>
      </c>
      <c r="AC33" s="429">
        <v>3.9</v>
      </c>
      <c r="AD33" s="429">
        <v>3.48</v>
      </c>
      <c r="AE33" s="429">
        <v>3.31</v>
      </c>
      <c r="AF33" s="429">
        <v>3.85</v>
      </c>
      <c r="AG33" s="429">
        <v>3.74</v>
      </c>
      <c r="AH33" s="429">
        <v>3.22</v>
      </c>
      <c r="AI33" s="429">
        <v>3.4</v>
      </c>
      <c r="AJ33" s="429">
        <v>3.94</v>
      </c>
      <c r="AK33" s="429">
        <v>4.04</v>
      </c>
      <c r="AL33" s="429">
        <v>5.21</v>
      </c>
      <c r="AM33" s="429">
        <v>6.03</v>
      </c>
      <c r="AN33" s="429">
        <v>5.92</v>
      </c>
      <c r="AO33" s="429">
        <v>5.67</v>
      </c>
      <c r="AP33" s="429">
        <v>5.31</v>
      </c>
      <c r="AQ33" s="429">
        <v>4.6900000000000004</v>
      </c>
      <c r="AR33" s="429">
        <v>4.6500000000000004</v>
      </c>
      <c r="AS33" s="429">
        <v>4.63</v>
      </c>
      <c r="AT33" s="429">
        <v>4.46</v>
      </c>
      <c r="AU33" s="429">
        <v>4.41</v>
      </c>
      <c r="AV33" s="429">
        <v>4.55</v>
      </c>
      <c r="AW33" s="429">
        <v>5.33</v>
      </c>
      <c r="AX33" s="429">
        <v>6.37</v>
      </c>
      <c r="AY33" s="429">
        <v>7.2</v>
      </c>
      <c r="AZ33" s="871">
        <v>8.43</v>
      </c>
      <c r="BA33" s="871">
        <v>5.27</v>
      </c>
      <c r="BB33" s="871">
        <v>4.8099999999999996</v>
      </c>
      <c r="BC33" s="871">
        <v>4.18</v>
      </c>
      <c r="BD33" s="871">
        <v>4.37</v>
      </c>
      <c r="BE33" s="871">
        <v>4.1832380000000002</v>
      </c>
      <c r="BF33" s="871">
        <v>3.7358509999999998</v>
      </c>
      <c r="BG33" s="352">
        <v>3.700787</v>
      </c>
      <c r="BH33" s="352">
        <v>3.654331</v>
      </c>
      <c r="BI33" s="352">
        <v>3.9038210000000002</v>
      </c>
      <c r="BJ33" s="352">
        <v>4.6815519999999999</v>
      </c>
      <c r="BK33" s="352">
        <v>5.1768520000000002</v>
      </c>
      <c r="BL33" s="352">
        <v>5.1856619999999998</v>
      </c>
      <c r="BM33" s="352">
        <v>4.094875</v>
      </c>
      <c r="BN33" s="352">
        <v>3.6341459999999999</v>
      </c>
      <c r="BO33" s="352">
        <v>3.453147</v>
      </c>
      <c r="BP33" s="352">
        <v>3.7110219999999998</v>
      </c>
      <c r="BQ33" s="352">
        <v>3.6927979999999998</v>
      </c>
      <c r="BR33" s="352">
        <v>3.7921040000000001</v>
      </c>
      <c r="BS33" s="352">
        <v>3.9651670000000001</v>
      </c>
      <c r="BT33" s="352">
        <v>3.9662709999999999</v>
      </c>
      <c r="BU33" s="352">
        <v>4.3549730000000002</v>
      </c>
      <c r="BV33" s="352">
        <v>5.1459770000000002</v>
      </c>
    </row>
    <row r="34" spans="1:74" ht="11.1" customHeight="1" x14ac:dyDescent="0.2">
      <c r="A34" s="606" t="s">
        <v>371</v>
      </c>
      <c r="B34" s="608" t="s">
        <v>1001</v>
      </c>
      <c r="C34" s="429">
        <v>11.00897878</v>
      </c>
      <c r="D34" s="429">
        <v>11.32070068</v>
      </c>
      <c r="E34" s="429">
        <v>11.491026740000001</v>
      </c>
      <c r="F34" s="429">
        <v>11.959529590000001</v>
      </c>
      <c r="G34" s="429">
        <v>12.441995390000001</v>
      </c>
      <c r="H34" s="429">
        <v>12.048922259999999</v>
      </c>
      <c r="I34" s="429">
        <v>12.119040630000001</v>
      </c>
      <c r="J34" s="429">
        <v>12.099851470000001</v>
      </c>
      <c r="K34" s="429">
        <v>12.425444430000001</v>
      </c>
      <c r="L34" s="429">
        <v>12.508778209999999</v>
      </c>
      <c r="M34" s="429">
        <v>13.42479848</v>
      </c>
      <c r="N34" s="429">
        <v>14.328362329999999</v>
      </c>
      <c r="O34" s="429">
        <v>13.90201652</v>
      </c>
      <c r="P34" s="429">
        <v>13.823658699999999</v>
      </c>
      <c r="Q34" s="429">
        <v>12.65505871</v>
      </c>
      <c r="R34" s="429">
        <v>11.64204428</v>
      </c>
      <c r="S34" s="429">
        <v>9.1488848990000005</v>
      </c>
      <c r="T34" s="429">
        <v>8.741576577</v>
      </c>
      <c r="U34" s="429">
        <v>7.456972285</v>
      </c>
      <c r="V34" s="429">
        <v>8.0316701290000001</v>
      </c>
      <c r="W34" s="429">
        <v>7.951429869</v>
      </c>
      <c r="X34" s="429">
        <v>7.4983277250000002</v>
      </c>
      <c r="Y34" s="429">
        <v>8.6732868889999999</v>
      </c>
      <c r="Z34" s="429">
        <v>10.7890272</v>
      </c>
      <c r="AA34" s="429">
        <v>11.4030529</v>
      </c>
      <c r="AB34" s="429">
        <v>10.891910530000001</v>
      </c>
      <c r="AC34" s="429">
        <v>11.149188049999999</v>
      </c>
      <c r="AD34" s="429">
        <v>11.259093719999999</v>
      </c>
      <c r="AE34" s="429">
        <v>9.7490194779999992</v>
      </c>
      <c r="AF34" s="429">
        <v>7.0641186280000001</v>
      </c>
      <c r="AG34" s="429">
        <v>6.9558877470000002</v>
      </c>
      <c r="AH34" s="429">
        <v>7.0316757699999997</v>
      </c>
      <c r="AI34" s="429">
        <v>7.1161312319999999</v>
      </c>
      <c r="AJ34" s="429">
        <v>7.0811997660000001</v>
      </c>
      <c r="AK34" s="429">
        <v>9.3554210480000002</v>
      </c>
      <c r="AL34" s="429">
        <v>11.12131952</v>
      </c>
      <c r="AM34" s="429">
        <v>11.00931873</v>
      </c>
      <c r="AN34" s="429">
        <v>12.057211260000001</v>
      </c>
      <c r="AO34" s="429">
        <v>12.212933550000001</v>
      </c>
      <c r="AP34" s="429">
        <v>12.30240341</v>
      </c>
      <c r="AQ34" s="429">
        <v>9.878752875</v>
      </c>
      <c r="AR34" s="429">
        <v>9.6023569329999994</v>
      </c>
      <c r="AS34" s="429">
        <v>8.5808246550000007</v>
      </c>
      <c r="AT34" s="429">
        <v>8.0972752280000009</v>
      </c>
      <c r="AU34" s="429">
        <v>8.6390725449999994</v>
      </c>
      <c r="AV34" s="429">
        <v>8.0635919699999992</v>
      </c>
      <c r="AW34" s="429">
        <v>11.028321439999999</v>
      </c>
      <c r="AX34" s="429">
        <v>13.031349949999999</v>
      </c>
      <c r="AY34" s="429">
        <v>13.09069629</v>
      </c>
      <c r="AZ34" s="871">
        <v>13.49914755</v>
      </c>
      <c r="BA34" s="871">
        <v>13.932384519999999</v>
      </c>
      <c r="BB34" s="871">
        <v>16.81763767</v>
      </c>
      <c r="BC34" s="871">
        <v>11.419871069999999</v>
      </c>
      <c r="BD34" s="871">
        <v>9.5668542550000009</v>
      </c>
      <c r="BE34" s="871">
        <v>9.1222010000000004</v>
      </c>
      <c r="BF34" s="871">
        <v>8.8897300000000001</v>
      </c>
      <c r="BG34" s="352">
        <v>8.5904659999999993</v>
      </c>
      <c r="BH34" s="352">
        <v>8.3866169999999993</v>
      </c>
      <c r="BI34" s="352">
        <v>9.0645399999999992</v>
      </c>
      <c r="BJ34" s="352">
        <v>10.1029</v>
      </c>
      <c r="BK34" s="352">
        <v>10.316369999999999</v>
      </c>
      <c r="BL34" s="352">
        <v>10.46593</v>
      </c>
      <c r="BM34" s="352">
        <v>10.32755</v>
      </c>
      <c r="BN34" s="352">
        <v>10.28069</v>
      </c>
      <c r="BO34" s="352">
        <v>9.0408639999999991</v>
      </c>
      <c r="BP34" s="352">
        <v>8.2428790000000003</v>
      </c>
      <c r="BQ34" s="352">
        <v>7.8727489999999998</v>
      </c>
      <c r="BR34" s="352">
        <v>7.8446920000000002</v>
      </c>
      <c r="BS34" s="352">
        <v>7.7523869999999997</v>
      </c>
      <c r="BT34" s="352">
        <v>7.7315120000000004</v>
      </c>
      <c r="BU34" s="352">
        <v>8.5982210000000006</v>
      </c>
      <c r="BV34" s="352">
        <v>9.7953869999999998</v>
      </c>
    </row>
    <row r="35" spans="1:74" ht="11.1" customHeight="1" x14ac:dyDescent="0.2">
      <c r="A35" s="606" t="s">
        <v>372</v>
      </c>
      <c r="B35" s="609" t="s">
        <v>1002</v>
      </c>
      <c r="C35" s="429">
        <v>10.78499848</v>
      </c>
      <c r="D35" s="429">
        <v>10.47440344</v>
      </c>
      <c r="E35" s="429">
        <v>10.47890991</v>
      </c>
      <c r="F35" s="429">
        <v>9.9497636239999991</v>
      </c>
      <c r="G35" s="429">
        <v>11.11401612</v>
      </c>
      <c r="H35" s="429">
        <v>11.97106943</v>
      </c>
      <c r="I35" s="429">
        <v>11.56923025</v>
      </c>
      <c r="J35" s="429">
        <v>11.93023071</v>
      </c>
      <c r="K35" s="429">
        <v>12.27594416</v>
      </c>
      <c r="L35" s="429">
        <v>12.1905397</v>
      </c>
      <c r="M35" s="429">
        <v>12.169512210000001</v>
      </c>
      <c r="N35" s="429">
        <v>12.545056949999999</v>
      </c>
      <c r="O35" s="429">
        <v>12.875733439999999</v>
      </c>
      <c r="P35" s="429">
        <v>11.9369295</v>
      </c>
      <c r="Q35" s="429">
        <v>10.961510949999999</v>
      </c>
      <c r="R35" s="429">
        <v>9.4096493040000002</v>
      </c>
      <c r="S35" s="429">
        <v>8.6245879270000003</v>
      </c>
      <c r="T35" s="429">
        <v>8.3458985909999992</v>
      </c>
      <c r="U35" s="429">
        <v>7.718342904</v>
      </c>
      <c r="V35" s="429">
        <v>7.6453720909999996</v>
      </c>
      <c r="W35" s="429">
        <v>7.9741510780000002</v>
      </c>
      <c r="X35" s="429">
        <v>8.7569475709999995</v>
      </c>
      <c r="Y35" s="429">
        <v>8.8792366759999997</v>
      </c>
      <c r="Z35" s="429">
        <v>9.8377261269999998</v>
      </c>
      <c r="AA35" s="429">
        <v>10.584305840000001</v>
      </c>
      <c r="AB35" s="429">
        <v>10.367103200000001</v>
      </c>
      <c r="AC35" s="429">
        <v>10.431781490000001</v>
      </c>
      <c r="AD35" s="429">
        <v>9.6453716220000008</v>
      </c>
      <c r="AE35" s="429">
        <v>9.3446660010000002</v>
      </c>
      <c r="AF35" s="429">
        <v>9.6169937280000006</v>
      </c>
      <c r="AG35" s="429">
        <v>10.607356859999999</v>
      </c>
      <c r="AH35" s="429">
        <v>7.9496425210000004</v>
      </c>
      <c r="AI35" s="429">
        <v>7.7968815549999997</v>
      </c>
      <c r="AJ35" s="429">
        <v>8.8366511130000003</v>
      </c>
      <c r="AK35" s="429">
        <v>9.6959715430000006</v>
      </c>
      <c r="AL35" s="429">
        <v>10.988142809999999</v>
      </c>
      <c r="AM35" s="429">
        <v>11.06117257</v>
      </c>
      <c r="AN35" s="429">
        <v>11.309874519999999</v>
      </c>
      <c r="AO35" s="429">
        <v>11.866848239999999</v>
      </c>
      <c r="AP35" s="429">
        <v>11.298270929999999</v>
      </c>
      <c r="AQ35" s="429">
        <v>11.84171152</v>
      </c>
      <c r="AR35" s="429">
        <v>10.27609077</v>
      </c>
      <c r="AS35" s="429">
        <v>11.018339660000001</v>
      </c>
      <c r="AT35" s="429">
        <v>9.8812878390000005</v>
      </c>
      <c r="AU35" s="429">
        <v>9.8987723909999996</v>
      </c>
      <c r="AV35" s="429">
        <v>9.8555734449999992</v>
      </c>
      <c r="AW35" s="429">
        <v>11.05480889</v>
      </c>
      <c r="AX35" s="429">
        <v>12.250203920000001</v>
      </c>
      <c r="AY35" s="429">
        <v>12.99421547</v>
      </c>
      <c r="AZ35" s="871">
        <v>13.43930413</v>
      </c>
      <c r="BA35" s="871">
        <v>14.42943309</v>
      </c>
      <c r="BB35" s="871">
        <v>12.98243952</v>
      </c>
      <c r="BC35" s="871">
        <v>11.8543311</v>
      </c>
      <c r="BD35" s="871">
        <v>10.409060240000001</v>
      </c>
      <c r="BE35" s="871">
        <v>10.284700000000001</v>
      </c>
      <c r="BF35" s="871">
        <v>9.6159510000000008</v>
      </c>
      <c r="BG35" s="352">
        <v>9.5036649999999998</v>
      </c>
      <c r="BH35" s="352">
        <v>9.3703489999999992</v>
      </c>
      <c r="BI35" s="352">
        <v>9.3848470000000006</v>
      </c>
      <c r="BJ35" s="352">
        <v>9.7944139999999997</v>
      </c>
      <c r="BK35" s="352">
        <v>9.914358</v>
      </c>
      <c r="BL35" s="352">
        <v>9.8796909999999993</v>
      </c>
      <c r="BM35" s="352">
        <v>9.7113010000000006</v>
      </c>
      <c r="BN35" s="352">
        <v>8.8924699999999994</v>
      </c>
      <c r="BO35" s="352">
        <v>8.6091859999999993</v>
      </c>
      <c r="BP35" s="352">
        <v>8.4542319999999993</v>
      </c>
      <c r="BQ35" s="352">
        <v>8.5257889999999996</v>
      </c>
      <c r="BR35" s="352">
        <v>8.152495</v>
      </c>
      <c r="BS35" s="352">
        <v>8.31921</v>
      </c>
      <c r="BT35" s="352">
        <v>8.4267819999999993</v>
      </c>
      <c r="BU35" s="352">
        <v>8.6740689999999994</v>
      </c>
      <c r="BV35" s="352">
        <v>9.2773529999999997</v>
      </c>
    </row>
    <row r="36" spans="1:74" ht="11.1" customHeight="1" x14ac:dyDescent="0.2">
      <c r="A36" s="606" t="s">
        <v>373</v>
      </c>
      <c r="B36" s="608" t="s">
        <v>1202</v>
      </c>
      <c r="C36" s="429">
        <v>7.6891072530000004</v>
      </c>
      <c r="D36" s="429">
        <v>7.8243280559999997</v>
      </c>
      <c r="E36" s="429">
        <v>7.3414589289999999</v>
      </c>
      <c r="F36" s="429">
        <v>8.0676270060000004</v>
      </c>
      <c r="G36" s="429">
        <v>9.5079328190000005</v>
      </c>
      <c r="H36" s="429">
        <v>9.6810651009999997</v>
      </c>
      <c r="I36" s="429">
        <v>8.7576695089999994</v>
      </c>
      <c r="J36" s="429">
        <v>11.819888239999999</v>
      </c>
      <c r="K36" s="429">
        <v>11.71892119</v>
      </c>
      <c r="L36" s="429">
        <v>9.8739851769999998</v>
      </c>
      <c r="M36" s="429">
        <v>10.458762249999999</v>
      </c>
      <c r="N36" s="429">
        <v>10.35376808</v>
      </c>
      <c r="O36" s="429">
        <v>9.5481369009999995</v>
      </c>
      <c r="P36" s="429">
        <v>8.9864774220000001</v>
      </c>
      <c r="Q36" s="429">
        <v>7.8442399920000003</v>
      </c>
      <c r="R36" s="429">
        <v>6.2396603290000003</v>
      </c>
      <c r="S36" s="429">
        <v>6.2453231120000003</v>
      </c>
      <c r="T36" s="429">
        <v>7.0332615570000003</v>
      </c>
      <c r="U36" s="429">
        <v>6.4479199310000004</v>
      </c>
      <c r="V36" s="429">
        <v>6.4873829799999996</v>
      </c>
      <c r="W36" s="429">
        <v>7.0197700960000002</v>
      </c>
      <c r="X36" s="429">
        <v>5.9406321719999999</v>
      </c>
      <c r="Y36" s="429">
        <v>5.7986871300000002</v>
      </c>
      <c r="Z36" s="429">
        <v>6.2475526950000004</v>
      </c>
      <c r="AA36" s="429">
        <v>6.2188747739999997</v>
      </c>
      <c r="AB36" s="429">
        <v>7.1578472609999997</v>
      </c>
      <c r="AC36" s="429">
        <v>6.2091368579999999</v>
      </c>
      <c r="AD36" s="429">
        <v>6.136188153</v>
      </c>
      <c r="AE36" s="429">
        <v>5.9726985800000003</v>
      </c>
      <c r="AF36" s="429">
        <v>6.8641819780000004</v>
      </c>
      <c r="AG36" s="429">
        <v>6.3259403399999998</v>
      </c>
      <c r="AH36" s="429">
        <v>5.6542206090000002</v>
      </c>
      <c r="AI36" s="429">
        <v>6.1699013870000003</v>
      </c>
      <c r="AJ36" s="429">
        <v>5.8355289179999996</v>
      </c>
      <c r="AK36" s="429">
        <v>6.4384311719999996</v>
      </c>
      <c r="AL36" s="429">
        <v>6.5118712749999998</v>
      </c>
      <c r="AM36" s="429">
        <v>6.6763005629999999</v>
      </c>
      <c r="AN36" s="429">
        <v>6.9642576869999999</v>
      </c>
      <c r="AO36" s="429">
        <v>7.4187652279999998</v>
      </c>
      <c r="AP36" s="429">
        <v>8.0478409329999998</v>
      </c>
      <c r="AQ36" s="429">
        <v>7.4182546670000002</v>
      </c>
      <c r="AR36" s="429">
        <v>6.8675005379999998</v>
      </c>
      <c r="AS36" s="429">
        <v>7.2289639059999997</v>
      </c>
      <c r="AT36" s="429">
        <v>6.9744596980000004</v>
      </c>
      <c r="AU36" s="429">
        <v>6.8916135929999998</v>
      </c>
      <c r="AV36" s="429">
        <v>6.639345166</v>
      </c>
      <c r="AW36" s="429">
        <v>7.3925195380000002</v>
      </c>
      <c r="AX36" s="429">
        <v>7.7178371170000002</v>
      </c>
      <c r="AY36" s="429">
        <v>8.0320029470000005</v>
      </c>
      <c r="AZ36" s="871">
        <v>9.2743795420000001</v>
      </c>
      <c r="BA36" s="871">
        <v>7.192968875</v>
      </c>
      <c r="BB36" s="871">
        <v>7.6089246030000002</v>
      </c>
      <c r="BC36" s="871">
        <v>6.0628439859999999</v>
      </c>
      <c r="BD36" s="871">
        <v>6.2539860970000003</v>
      </c>
      <c r="BE36" s="871">
        <v>6.0089819999999996</v>
      </c>
      <c r="BF36" s="871">
        <v>6.4438940000000002</v>
      </c>
      <c r="BG36" s="352">
        <v>6.2745639999999998</v>
      </c>
      <c r="BH36" s="352">
        <v>5.6956340000000001</v>
      </c>
      <c r="BI36" s="352">
        <v>5.9721739999999999</v>
      </c>
      <c r="BJ36" s="352">
        <v>6.1923199999999996</v>
      </c>
      <c r="BK36" s="352">
        <v>6.3494120000000001</v>
      </c>
      <c r="BL36" s="352">
        <v>6.636406</v>
      </c>
      <c r="BM36" s="352">
        <v>6.4287450000000002</v>
      </c>
      <c r="BN36" s="352">
        <v>6.4389139999999996</v>
      </c>
      <c r="BO36" s="352">
        <v>6.1988180000000002</v>
      </c>
      <c r="BP36" s="352">
        <v>6.4264599999999996</v>
      </c>
      <c r="BQ36" s="352">
        <v>6.0212599999999998</v>
      </c>
      <c r="BR36" s="352">
        <v>6.5151320000000004</v>
      </c>
      <c r="BS36" s="352">
        <v>6.4296499999999996</v>
      </c>
      <c r="BT36" s="352">
        <v>5.9193579999999999</v>
      </c>
      <c r="BU36" s="352">
        <v>6.2880729999999998</v>
      </c>
      <c r="BV36" s="352">
        <v>6.5723989999999999</v>
      </c>
    </row>
    <row r="37" spans="1:74" ht="11.1" customHeight="1" x14ac:dyDescent="0.2">
      <c r="A37" s="606" t="s">
        <v>374</v>
      </c>
      <c r="B37" s="608" t="s">
        <v>1203</v>
      </c>
      <c r="C37" s="429">
        <v>7.7770420419999997</v>
      </c>
      <c r="D37" s="429">
        <v>7.8188434510000002</v>
      </c>
      <c r="E37" s="429">
        <v>7.1652250139999998</v>
      </c>
      <c r="F37" s="429">
        <v>6.9073959010000001</v>
      </c>
      <c r="G37" s="429">
        <v>8.1732676580000003</v>
      </c>
      <c r="H37" s="429">
        <v>9.5111280130000004</v>
      </c>
      <c r="I37" s="429">
        <v>8.4338501899999994</v>
      </c>
      <c r="J37" s="429">
        <v>9.0806304719999993</v>
      </c>
      <c r="K37" s="429">
        <v>9.7692414329999995</v>
      </c>
      <c r="L37" s="429">
        <v>7.8601494409999999</v>
      </c>
      <c r="M37" s="429">
        <v>7.5834997350000002</v>
      </c>
      <c r="N37" s="429">
        <v>9.0024519129999998</v>
      </c>
      <c r="O37" s="429">
        <v>9.685434527</v>
      </c>
      <c r="P37" s="429">
        <v>8.9510765299999999</v>
      </c>
      <c r="Q37" s="429">
        <v>7.1493780190000003</v>
      </c>
      <c r="R37" s="429">
        <v>5.496945513</v>
      </c>
      <c r="S37" s="429">
        <v>4.6165177789999996</v>
      </c>
      <c r="T37" s="429">
        <v>3.9763696359999998</v>
      </c>
      <c r="U37" s="429">
        <v>4.2444712979999997</v>
      </c>
      <c r="V37" s="429">
        <v>4.6703544939999997</v>
      </c>
      <c r="W37" s="429">
        <v>5.0822052859999998</v>
      </c>
      <c r="X37" s="429">
        <v>4.8690273660000001</v>
      </c>
      <c r="Y37" s="429">
        <v>4.7635175519999997</v>
      </c>
      <c r="Z37" s="429">
        <v>5.2054802499999999</v>
      </c>
      <c r="AA37" s="429">
        <v>6.1001858149999997</v>
      </c>
      <c r="AB37" s="429">
        <v>6.2033815460000001</v>
      </c>
      <c r="AC37" s="429">
        <v>4.6944787889999997</v>
      </c>
      <c r="AD37" s="429">
        <v>4.0340230869999996</v>
      </c>
      <c r="AE37" s="429">
        <v>3.540768441</v>
      </c>
      <c r="AF37" s="429">
        <v>3.6020289590000001</v>
      </c>
      <c r="AG37" s="429">
        <v>4.0848955260000004</v>
      </c>
      <c r="AH37" s="429">
        <v>3.8061036150000001</v>
      </c>
      <c r="AI37" s="429">
        <v>3.629786534</v>
      </c>
      <c r="AJ37" s="429">
        <v>4.2866392209999997</v>
      </c>
      <c r="AK37" s="429">
        <v>4.8435422859999999</v>
      </c>
      <c r="AL37" s="429">
        <v>6.1173514390000001</v>
      </c>
      <c r="AM37" s="429">
        <v>6.8961636640000004</v>
      </c>
      <c r="AN37" s="429">
        <v>6.9212368040000003</v>
      </c>
      <c r="AO37" s="429">
        <v>6.2257188880000003</v>
      </c>
      <c r="AP37" s="429">
        <v>5.7220564469999999</v>
      </c>
      <c r="AQ37" s="429">
        <v>5.00864976</v>
      </c>
      <c r="AR37" s="429">
        <v>5.0905497220000004</v>
      </c>
      <c r="AS37" s="429">
        <v>5.2082964169999997</v>
      </c>
      <c r="AT37" s="429">
        <v>5.0511839119999999</v>
      </c>
      <c r="AU37" s="429">
        <v>5.6024491000000003</v>
      </c>
      <c r="AV37" s="429">
        <v>4.7863541559999998</v>
      </c>
      <c r="AW37" s="429">
        <v>6.0234889650000003</v>
      </c>
      <c r="AX37" s="429">
        <v>6.8262111120000002</v>
      </c>
      <c r="AY37" s="429">
        <v>8.7321912949999998</v>
      </c>
      <c r="AZ37" s="871">
        <v>10.10898736</v>
      </c>
      <c r="BA37" s="871">
        <v>6.5367326769999998</v>
      </c>
      <c r="BB37" s="871">
        <v>5.3578218120000001</v>
      </c>
      <c r="BC37" s="871">
        <v>4.9382462839999999</v>
      </c>
      <c r="BD37" s="871">
        <v>5.3239618000000002</v>
      </c>
      <c r="BE37" s="871">
        <v>5.1371460000000004</v>
      </c>
      <c r="BF37" s="871">
        <v>4.9494189999999998</v>
      </c>
      <c r="BG37" s="352">
        <v>4.9231959999999999</v>
      </c>
      <c r="BH37" s="352">
        <v>4.6763899999999996</v>
      </c>
      <c r="BI37" s="352">
        <v>4.8838369999999998</v>
      </c>
      <c r="BJ37" s="352">
        <v>5.4286649999999996</v>
      </c>
      <c r="BK37" s="352">
        <v>5.961284</v>
      </c>
      <c r="BL37" s="352">
        <v>6.1544090000000002</v>
      </c>
      <c r="BM37" s="352">
        <v>5.5143550000000001</v>
      </c>
      <c r="BN37" s="352">
        <v>4.8114819999999998</v>
      </c>
      <c r="BO37" s="352">
        <v>4.4916330000000002</v>
      </c>
      <c r="BP37" s="352">
        <v>4.4109829999999999</v>
      </c>
      <c r="BQ37" s="352">
        <v>4.3381540000000003</v>
      </c>
      <c r="BR37" s="352">
        <v>4.4618270000000004</v>
      </c>
      <c r="BS37" s="352">
        <v>4.7026960000000004</v>
      </c>
      <c r="BT37" s="352">
        <v>4.6482419999999998</v>
      </c>
      <c r="BU37" s="352">
        <v>5.0395729999999999</v>
      </c>
      <c r="BV37" s="352">
        <v>5.7042089999999996</v>
      </c>
    </row>
    <row r="38" spans="1:74" ht="11.1" customHeight="1" x14ac:dyDescent="0.2">
      <c r="A38" s="606" t="s">
        <v>375</v>
      </c>
      <c r="B38" s="608" t="s">
        <v>1060</v>
      </c>
      <c r="C38" s="429">
        <v>6.9757675529999998</v>
      </c>
      <c r="D38" s="429">
        <v>7.6589342550000001</v>
      </c>
      <c r="E38" s="429">
        <v>7.081516025</v>
      </c>
      <c r="F38" s="429">
        <v>7.1384153660000003</v>
      </c>
      <c r="G38" s="429">
        <v>8.5018382849999998</v>
      </c>
      <c r="H38" s="429">
        <v>10.26607778</v>
      </c>
      <c r="I38" s="429">
        <v>9.3217285830000005</v>
      </c>
      <c r="J38" s="429">
        <v>11.603543070000001</v>
      </c>
      <c r="K38" s="429">
        <v>11.45738323</v>
      </c>
      <c r="L38" s="429">
        <v>9.0440991799999999</v>
      </c>
      <c r="M38" s="429">
        <v>8.2600386290000003</v>
      </c>
      <c r="N38" s="429">
        <v>9.2606512090000006</v>
      </c>
      <c r="O38" s="429">
        <v>8.7209047220000002</v>
      </c>
      <c r="P38" s="429">
        <v>6.3123462620000002</v>
      </c>
      <c r="Q38" s="429">
        <v>5.7154460360000003</v>
      </c>
      <c r="R38" s="429">
        <v>5.1320150309999999</v>
      </c>
      <c r="S38" s="429">
        <v>4.6916160480000002</v>
      </c>
      <c r="T38" s="429">
        <v>4.4560386269999999</v>
      </c>
      <c r="U38" s="429">
        <v>5.3256142950000003</v>
      </c>
      <c r="V38" s="429">
        <v>4.8027078520000002</v>
      </c>
      <c r="W38" s="429">
        <v>4.8504538129999997</v>
      </c>
      <c r="X38" s="429">
        <v>5.2251393200000003</v>
      </c>
      <c r="Y38" s="429">
        <v>5.4566626730000003</v>
      </c>
      <c r="Z38" s="429">
        <v>5.4972534609999997</v>
      </c>
      <c r="AA38" s="429">
        <v>5.7471474919999999</v>
      </c>
      <c r="AB38" s="429">
        <v>5.3783485369999999</v>
      </c>
      <c r="AC38" s="429">
        <v>4.7993382770000004</v>
      </c>
      <c r="AD38" s="429">
        <v>4.3719835380000003</v>
      </c>
      <c r="AE38" s="429">
        <v>4.2402523250000002</v>
      </c>
      <c r="AF38" s="429">
        <v>5.2702505630000003</v>
      </c>
      <c r="AG38" s="429">
        <v>4.9439063379999997</v>
      </c>
      <c r="AH38" s="429">
        <v>4.5642432639999999</v>
      </c>
      <c r="AI38" s="429">
        <v>4.6852493949999996</v>
      </c>
      <c r="AJ38" s="429">
        <v>4.9180183770000001</v>
      </c>
      <c r="AK38" s="429">
        <v>5.2321790400000001</v>
      </c>
      <c r="AL38" s="429">
        <v>5.584170372</v>
      </c>
      <c r="AM38" s="429">
        <v>6.4976484479999996</v>
      </c>
      <c r="AN38" s="429">
        <v>6.1182958989999996</v>
      </c>
      <c r="AO38" s="429">
        <v>6.6898482970000002</v>
      </c>
      <c r="AP38" s="429">
        <v>6.2630118919999997</v>
      </c>
      <c r="AQ38" s="429">
        <v>5.9119995740000002</v>
      </c>
      <c r="AR38" s="429">
        <v>5.9582556020000004</v>
      </c>
      <c r="AS38" s="429">
        <v>6.047716308</v>
      </c>
      <c r="AT38" s="429">
        <v>6.0148421729999999</v>
      </c>
      <c r="AU38" s="429">
        <v>5.751820232</v>
      </c>
      <c r="AV38" s="429">
        <v>5.9264015880000001</v>
      </c>
      <c r="AW38" s="429">
        <v>6.3868640680000004</v>
      </c>
      <c r="AX38" s="429">
        <v>7.3180543980000001</v>
      </c>
      <c r="AY38" s="429">
        <v>8.4521000080000004</v>
      </c>
      <c r="AZ38" s="871">
        <v>10.0519987</v>
      </c>
      <c r="BA38" s="871">
        <v>7.0590266389999998</v>
      </c>
      <c r="BB38" s="871">
        <v>6.0470738490000002</v>
      </c>
      <c r="BC38" s="871">
        <v>6.4761111839999996</v>
      </c>
      <c r="BD38" s="871">
        <v>6.3190843609999998</v>
      </c>
      <c r="BE38" s="871">
        <v>6.0686590000000002</v>
      </c>
      <c r="BF38" s="871">
        <v>5.5795250000000003</v>
      </c>
      <c r="BG38" s="352">
        <v>5.3720400000000001</v>
      </c>
      <c r="BH38" s="352">
        <v>4.9480040000000001</v>
      </c>
      <c r="BI38" s="352">
        <v>5.1541769999999998</v>
      </c>
      <c r="BJ38" s="352">
        <v>5.8137309999999998</v>
      </c>
      <c r="BK38" s="352">
        <v>6.2528249999999996</v>
      </c>
      <c r="BL38" s="352">
        <v>6.0816270000000001</v>
      </c>
      <c r="BM38" s="352">
        <v>5.5825509999999996</v>
      </c>
      <c r="BN38" s="352">
        <v>5.1054550000000001</v>
      </c>
      <c r="BO38" s="352">
        <v>4.8282870000000004</v>
      </c>
      <c r="BP38" s="352">
        <v>4.8950959999999997</v>
      </c>
      <c r="BQ38" s="352">
        <v>5.0158360000000002</v>
      </c>
      <c r="BR38" s="352">
        <v>5.0768079999999998</v>
      </c>
      <c r="BS38" s="352">
        <v>5.2581410000000002</v>
      </c>
      <c r="BT38" s="352">
        <v>5.0660910000000001</v>
      </c>
      <c r="BU38" s="352">
        <v>5.4768699999999999</v>
      </c>
      <c r="BV38" s="352">
        <v>6.2411060000000003</v>
      </c>
    </row>
    <row r="39" spans="1:74" ht="11.1" customHeight="1" x14ac:dyDescent="0.2">
      <c r="A39" s="606" t="s">
        <v>376</v>
      </c>
      <c r="B39" s="608" t="s">
        <v>1204</v>
      </c>
      <c r="C39" s="429">
        <v>5.7572607849999997</v>
      </c>
      <c r="D39" s="429">
        <v>7.0038415909999996</v>
      </c>
      <c r="E39" s="429">
        <v>5.9849402420000004</v>
      </c>
      <c r="F39" s="429">
        <v>6.8085438810000003</v>
      </c>
      <c r="G39" s="429">
        <v>8.4991659080000002</v>
      </c>
      <c r="H39" s="429">
        <v>9.6426298339999992</v>
      </c>
      <c r="I39" s="429">
        <v>8.9632944349999999</v>
      </c>
      <c r="J39" s="429">
        <v>10.9615689</v>
      </c>
      <c r="K39" s="429">
        <v>10.373072130000001</v>
      </c>
      <c r="L39" s="429">
        <v>7.9038241830000002</v>
      </c>
      <c r="M39" s="429">
        <v>6.9992363769999999</v>
      </c>
      <c r="N39" s="429">
        <v>8.0309569169999993</v>
      </c>
      <c r="O39" s="429">
        <v>7.2998446970000002</v>
      </c>
      <c r="P39" s="429">
        <v>5.8197907359999999</v>
      </c>
      <c r="Q39" s="429">
        <v>4.9982390260000003</v>
      </c>
      <c r="R39" s="429">
        <v>4.3400186070000002</v>
      </c>
      <c r="S39" s="429">
        <v>4.0415081180000003</v>
      </c>
      <c r="T39" s="429">
        <v>4.0387512900000004</v>
      </c>
      <c r="U39" s="429">
        <v>4.6646419410000002</v>
      </c>
      <c r="V39" s="429">
        <v>4.4300069879999997</v>
      </c>
      <c r="W39" s="429">
        <v>4.4909842409999996</v>
      </c>
      <c r="X39" s="429">
        <v>4.5737624849999996</v>
      </c>
      <c r="Y39" s="429">
        <v>4.9566150540000002</v>
      </c>
      <c r="Z39" s="429">
        <v>4.8081838589999997</v>
      </c>
      <c r="AA39" s="429">
        <v>5.2768195599999999</v>
      </c>
      <c r="AB39" s="429">
        <v>4.5691237600000001</v>
      </c>
      <c r="AC39" s="429">
        <v>3.4784300049999999</v>
      </c>
      <c r="AD39" s="429">
        <v>3.317690738</v>
      </c>
      <c r="AE39" s="429">
        <v>3.4694058800000001</v>
      </c>
      <c r="AF39" s="429">
        <v>4.4030044469999998</v>
      </c>
      <c r="AG39" s="429">
        <v>3.921386123</v>
      </c>
      <c r="AH39" s="429">
        <v>3.3948935279999999</v>
      </c>
      <c r="AI39" s="429">
        <v>3.5014813259999999</v>
      </c>
      <c r="AJ39" s="429">
        <v>3.910345328</v>
      </c>
      <c r="AK39" s="429">
        <v>3.907542678</v>
      </c>
      <c r="AL39" s="429">
        <v>5.0994259230000001</v>
      </c>
      <c r="AM39" s="429">
        <v>6.3452708380000002</v>
      </c>
      <c r="AN39" s="429">
        <v>6.2592037029999998</v>
      </c>
      <c r="AO39" s="429">
        <v>6.0779420540000002</v>
      </c>
      <c r="AP39" s="429">
        <v>5.775994528</v>
      </c>
      <c r="AQ39" s="429">
        <v>5.0375306980000003</v>
      </c>
      <c r="AR39" s="429">
        <v>5.2545924160000004</v>
      </c>
      <c r="AS39" s="429">
        <v>5.2556574999999999</v>
      </c>
      <c r="AT39" s="429">
        <v>5.1412315030000002</v>
      </c>
      <c r="AU39" s="429">
        <v>4.8992299670000001</v>
      </c>
      <c r="AV39" s="429">
        <v>5.0830126519999999</v>
      </c>
      <c r="AW39" s="429">
        <v>5.7002135889999996</v>
      </c>
      <c r="AX39" s="429">
        <v>6.8843840319999998</v>
      </c>
      <c r="AY39" s="429">
        <v>7.8229825489999998</v>
      </c>
      <c r="AZ39" s="871">
        <v>10.517728119999999</v>
      </c>
      <c r="BA39" s="871">
        <v>5.5179203240000003</v>
      </c>
      <c r="BB39" s="871">
        <v>5.2637037119999999</v>
      </c>
      <c r="BC39" s="871">
        <v>4.5858518740000003</v>
      </c>
      <c r="BD39" s="871">
        <v>5.1110103389999999</v>
      </c>
      <c r="BE39" s="871">
        <v>5.0337589999999999</v>
      </c>
      <c r="BF39" s="871">
        <v>4.7083950000000003</v>
      </c>
      <c r="BG39" s="352">
        <v>4.4885979999999996</v>
      </c>
      <c r="BH39" s="352">
        <v>4.2815260000000004</v>
      </c>
      <c r="BI39" s="352">
        <v>4.5262640000000003</v>
      </c>
      <c r="BJ39" s="352">
        <v>5.1985739999999998</v>
      </c>
      <c r="BK39" s="352">
        <v>5.5612959999999996</v>
      </c>
      <c r="BL39" s="352">
        <v>5.6569419999999999</v>
      </c>
      <c r="BM39" s="352">
        <v>4.9313510000000003</v>
      </c>
      <c r="BN39" s="352">
        <v>4.4286700000000003</v>
      </c>
      <c r="BO39" s="352">
        <v>4.2069109999999998</v>
      </c>
      <c r="BP39" s="352">
        <v>4.2660739999999997</v>
      </c>
      <c r="BQ39" s="352">
        <v>4.3781540000000003</v>
      </c>
      <c r="BR39" s="352">
        <v>4.5352639999999997</v>
      </c>
      <c r="BS39" s="352">
        <v>4.6201230000000004</v>
      </c>
      <c r="BT39" s="352">
        <v>4.560835</v>
      </c>
      <c r="BU39" s="352">
        <v>4.9562119999999998</v>
      </c>
      <c r="BV39" s="352">
        <v>5.6812250000000004</v>
      </c>
    </row>
    <row r="40" spans="1:74" ht="11.1" customHeight="1" x14ac:dyDescent="0.2">
      <c r="A40" s="606" t="s">
        <v>377</v>
      </c>
      <c r="B40" s="608" t="s">
        <v>1205</v>
      </c>
      <c r="C40" s="429">
        <v>5.0491678320000002</v>
      </c>
      <c r="D40" s="429">
        <v>6.3497755590000002</v>
      </c>
      <c r="E40" s="429">
        <v>4.8401131819999996</v>
      </c>
      <c r="F40" s="429">
        <v>5.7779039939999999</v>
      </c>
      <c r="G40" s="429">
        <v>7.516501281</v>
      </c>
      <c r="H40" s="429">
        <v>8.9380587059999996</v>
      </c>
      <c r="I40" s="429">
        <v>6.9744036810000001</v>
      </c>
      <c r="J40" s="429">
        <v>8.548841736</v>
      </c>
      <c r="K40" s="429">
        <v>8.9150328069999993</v>
      </c>
      <c r="L40" s="429">
        <v>5.7781336589999999</v>
      </c>
      <c r="M40" s="429">
        <v>4.9502166369999996</v>
      </c>
      <c r="N40" s="429">
        <v>6.2669252560000004</v>
      </c>
      <c r="O40" s="429">
        <v>4.2503723339999997</v>
      </c>
      <c r="P40" s="429">
        <v>2.7492823190000002</v>
      </c>
      <c r="Q40" s="429">
        <v>2.3324782220000002</v>
      </c>
      <c r="R40" s="429">
        <v>1.9641367839999999</v>
      </c>
      <c r="S40" s="429">
        <v>1.9680093620000001</v>
      </c>
      <c r="T40" s="429">
        <v>2.1714965469999998</v>
      </c>
      <c r="U40" s="429">
        <v>2.5634393969999998</v>
      </c>
      <c r="V40" s="429">
        <v>2.508723298</v>
      </c>
      <c r="W40" s="429">
        <v>2.528365768</v>
      </c>
      <c r="X40" s="429">
        <v>2.521205068</v>
      </c>
      <c r="Y40" s="429">
        <v>2.6582591770000001</v>
      </c>
      <c r="Z40" s="429">
        <v>2.485548681</v>
      </c>
      <c r="AA40" s="429">
        <v>3.4214919799999999</v>
      </c>
      <c r="AB40" s="429">
        <v>2.8312839219999999</v>
      </c>
      <c r="AC40" s="429">
        <v>1.8588253809999999</v>
      </c>
      <c r="AD40" s="429">
        <v>1.806808448</v>
      </c>
      <c r="AE40" s="429">
        <v>1.9906344069999999</v>
      </c>
      <c r="AF40" s="429">
        <v>2.7609960600000001</v>
      </c>
      <c r="AG40" s="429">
        <v>2.7531120549999999</v>
      </c>
      <c r="AH40" s="429">
        <v>2.077412415</v>
      </c>
      <c r="AI40" s="429">
        <v>2.2917121140000001</v>
      </c>
      <c r="AJ40" s="429">
        <v>2.7501082389999998</v>
      </c>
      <c r="AK40" s="429">
        <v>2.438070814</v>
      </c>
      <c r="AL40" s="429">
        <v>3.8603504129999999</v>
      </c>
      <c r="AM40" s="429">
        <v>4.5032926529999999</v>
      </c>
      <c r="AN40" s="429">
        <v>4.0571837730000002</v>
      </c>
      <c r="AO40" s="429">
        <v>3.9685664140000001</v>
      </c>
      <c r="AP40" s="429">
        <v>3.7808308839999998</v>
      </c>
      <c r="AQ40" s="429">
        <v>3.4243897489999999</v>
      </c>
      <c r="AR40" s="429">
        <v>3.4880585059999998</v>
      </c>
      <c r="AS40" s="429">
        <v>3.5276005700000002</v>
      </c>
      <c r="AT40" s="429">
        <v>3.3362430820000002</v>
      </c>
      <c r="AU40" s="429">
        <v>3.2825623300000002</v>
      </c>
      <c r="AV40" s="429">
        <v>3.2321374870000001</v>
      </c>
      <c r="AW40" s="429">
        <v>3.8450187539999998</v>
      </c>
      <c r="AX40" s="429">
        <v>4.7229597060000001</v>
      </c>
      <c r="AY40" s="429">
        <v>5.4485563709999996</v>
      </c>
      <c r="AZ40" s="871">
        <v>6.4967233699999998</v>
      </c>
      <c r="BA40" s="871">
        <v>3.0438839600000001</v>
      </c>
      <c r="BB40" s="871">
        <v>3.1473637380000001</v>
      </c>
      <c r="BC40" s="871">
        <v>2.8766384559999998</v>
      </c>
      <c r="BD40" s="871">
        <v>3.1746345300000001</v>
      </c>
      <c r="BE40" s="871">
        <v>3.6338569999999999</v>
      </c>
      <c r="BF40" s="871">
        <v>3.1209630000000002</v>
      </c>
      <c r="BG40" s="352">
        <v>3.1357430000000002</v>
      </c>
      <c r="BH40" s="352">
        <v>3.036171</v>
      </c>
      <c r="BI40" s="352">
        <v>3.2273540000000001</v>
      </c>
      <c r="BJ40" s="352">
        <v>4.0029899999999996</v>
      </c>
      <c r="BK40" s="352">
        <v>4.4532850000000002</v>
      </c>
      <c r="BL40" s="352">
        <v>4.4079579999999998</v>
      </c>
      <c r="BM40" s="352">
        <v>3.1620349999999999</v>
      </c>
      <c r="BN40" s="352">
        <v>2.834533</v>
      </c>
      <c r="BO40" s="352">
        <v>2.8060339999999999</v>
      </c>
      <c r="BP40" s="352">
        <v>3.1868150000000002</v>
      </c>
      <c r="BQ40" s="352">
        <v>3.2179530000000001</v>
      </c>
      <c r="BR40" s="352">
        <v>3.2906559999999998</v>
      </c>
      <c r="BS40" s="352">
        <v>3.487511</v>
      </c>
      <c r="BT40" s="352">
        <v>3.4156909999999998</v>
      </c>
      <c r="BU40" s="352">
        <v>3.7410429999999999</v>
      </c>
      <c r="BV40" s="352">
        <v>4.5032430000000003</v>
      </c>
    </row>
    <row r="41" spans="1:74" ht="11.1" customHeight="1" x14ac:dyDescent="0.2">
      <c r="A41" s="606" t="s">
        <v>378</v>
      </c>
      <c r="B41" s="608" t="s">
        <v>1008</v>
      </c>
      <c r="C41" s="429">
        <v>7.1602144460000003</v>
      </c>
      <c r="D41" s="429">
        <v>7.0585979380000001</v>
      </c>
      <c r="E41" s="429">
        <v>7.1561222679999998</v>
      </c>
      <c r="F41" s="429">
        <v>7.5409309469999997</v>
      </c>
      <c r="G41" s="429">
        <v>8.5225541059999994</v>
      </c>
      <c r="H41" s="429">
        <v>9.3160411060000001</v>
      </c>
      <c r="I41" s="429">
        <v>10.408437920000001</v>
      </c>
      <c r="J41" s="429">
        <v>10.233477479999999</v>
      </c>
      <c r="K41" s="429">
        <v>10.72198732</v>
      </c>
      <c r="L41" s="429">
        <v>11.00017555</v>
      </c>
      <c r="M41" s="429">
        <v>10.23907326</v>
      </c>
      <c r="N41" s="429">
        <v>8.905815467</v>
      </c>
      <c r="O41" s="429">
        <v>10.55959152</v>
      </c>
      <c r="P41" s="429">
        <v>8.4239525620000002</v>
      </c>
      <c r="Q41" s="429">
        <v>7.5250031609999999</v>
      </c>
      <c r="R41" s="429">
        <v>7.1863211849999997</v>
      </c>
      <c r="S41" s="429">
        <v>7.7452607430000002</v>
      </c>
      <c r="T41" s="429">
        <v>7.9325124210000002</v>
      </c>
      <c r="U41" s="429">
        <v>7.9026190559999998</v>
      </c>
      <c r="V41" s="429">
        <v>7.9565847009999997</v>
      </c>
      <c r="W41" s="429">
        <v>8.3255498750000001</v>
      </c>
      <c r="X41" s="429">
        <v>8.9179608839999993</v>
      </c>
      <c r="Y41" s="429">
        <v>8.028455138</v>
      </c>
      <c r="Z41" s="429">
        <v>7.9755469210000003</v>
      </c>
      <c r="AA41" s="429">
        <v>7.7394594359999997</v>
      </c>
      <c r="AB41" s="429">
        <v>9.2826020729999996</v>
      </c>
      <c r="AC41" s="429">
        <v>7.6024462970000002</v>
      </c>
      <c r="AD41" s="429">
        <v>7.580373077</v>
      </c>
      <c r="AE41" s="429">
        <v>6.9420747040000004</v>
      </c>
      <c r="AF41" s="429">
        <v>6.6390727429999998</v>
      </c>
      <c r="AG41" s="429">
        <v>6.8893849969999996</v>
      </c>
      <c r="AH41" s="429">
        <v>6.6417849249999996</v>
      </c>
      <c r="AI41" s="429">
        <v>6.4845692699999997</v>
      </c>
      <c r="AJ41" s="429">
        <v>6.4527452500000004</v>
      </c>
      <c r="AK41" s="429">
        <v>6.2496027219999997</v>
      </c>
      <c r="AL41" s="429">
        <v>6.0610537640000004</v>
      </c>
      <c r="AM41" s="429">
        <v>6.1400931280000002</v>
      </c>
      <c r="AN41" s="429">
        <v>6.2223961780000003</v>
      </c>
      <c r="AO41" s="429">
        <v>6.2530533320000004</v>
      </c>
      <c r="AP41" s="429">
        <v>5.8582857779999999</v>
      </c>
      <c r="AQ41" s="429">
        <v>6.300472128</v>
      </c>
      <c r="AR41" s="429">
        <v>6.8580305849999998</v>
      </c>
      <c r="AS41" s="429">
        <v>6.8915537789999997</v>
      </c>
      <c r="AT41" s="429">
        <v>6.9365324819999996</v>
      </c>
      <c r="AU41" s="429">
        <v>6.7200852519999996</v>
      </c>
      <c r="AV41" s="429">
        <v>6.9533696530000002</v>
      </c>
      <c r="AW41" s="429">
        <v>6.167407034</v>
      </c>
      <c r="AX41" s="429">
        <v>5.4566089890000002</v>
      </c>
      <c r="AY41" s="429">
        <v>5.9912036510000002</v>
      </c>
      <c r="AZ41" s="871">
        <v>5.6221583739999996</v>
      </c>
      <c r="BA41" s="871">
        <v>5.3599082490000001</v>
      </c>
      <c r="BB41" s="871">
        <v>2.5294163109999999</v>
      </c>
      <c r="BC41" s="871">
        <v>2.6454111550000001</v>
      </c>
      <c r="BD41" s="871">
        <v>2.206480413</v>
      </c>
      <c r="BE41" s="871">
        <v>2.8896820000000001</v>
      </c>
      <c r="BF41" s="871">
        <v>3.1070500000000001</v>
      </c>
      <c r="BG41" s="352">
        <v>3.307474</v>
      </c>
      <c r="BH41" s="352">
        <v>3.960979</v>
      </c>
      <c r="BI41" s="352">
        <v>3.6711589999999998</v>
      </c>
      <c r="BJ41" s="352">
        <v>3.7428900000000001</v>
      </c>
      <c r="BK41" s="352">
        <v>4.3475469999999996</v>
      </c>
      <c r="BL41" s="352">
        <v>4.6539739999999998</v>
      </c>
      <c r="BM41" s="352">
        <v>4.6692580000000001</v>
      </c>
      <c r="BN41" s="352">
        <v>4.6420680000000001</v>
      </c>
      <c r="BO41" s="352">
        <v>4.9000849999999998</v>
      </c>
      <c r="BP41" s="352">
        <v>5.2557330000000002</v>
      </c>
      <c r="BQ41" s="352">
        <v>5.5565749999999996</v>
      </c>
      <c r="BR41" s="352">
        <v>5.5307250000000003</v>
      </c>
      <c r="BS41" s="352">
        <v>5.5334139999999996</v>
      </c>
      <c r="BT41" s="352">
        <v>6.0112329999999998</v>
      </c>
      <c r="BU41" s="352">
        <v>5.5846070000000001</v>
      </c>
      <c r="BV41" s="352">
        <v>5.5293400000000004</v>
      </c>
    </row>
    <row r="42" spans="1:74" ht="11.1" customHeight="1" x14ac:dyDescent="0.2">
      <c r="A42" s="606" t="s">
        <v>379</v>
      </c>
      <c r="B42" s="611" t="s">
        <v>1011</v>
      </c>
      <c r="C42" s="431">
        <v>8.9380134739999999</v>
      </c>
      <c r="D42" s="431">
        <v>8.9585161339999999</v>
      </c>
      <c r="E42" s="431">
        <v>8.5705956959999998</v>
      </c>
      <c r="F42" s="431">
        <v>8.5534340180000008</v>
      </c>
      <c r="G42" s="431">
        <v>8.9323315589999996</v>
      </c>
      <c r="H42" s="431">
        <v>9.7361638179999996</v>
      </c>
      <c r="I42" s="431">
        <v>9.3566242939999995</v>
      </c>
      <c r="J42" s="431">
        <v>9.861158026</v>
      </c>
      <c r="K42" s="431">
        <v>9.5932929849999997</v>
      </c>
      <c r="L42" s="431">
        <v>8.7992511199999992</v>
      </c>
      <c r="M42" s="431">
        <v>9.2314210849999991</v>
      </c>
      <c r="N42" s="431">
        <v>10.08315135</v>
      </c>
      <c r="O42" s="431">
        <v>11.55865165</v>
      </c>
      <c r="P42" s="431">
        <v>11.94494974</v>
      </c>
      <c r="Q42" s="431">
        <v>10.22863323</v>
      </c>
      <c r="R42" s="431">
        <v>8.9770220550000008</v>
      </c>
      <c r="S42" s="431">
        <v>8.1569003860000002</v>
      </c>
      <c r="T42" s="431">
        <v>7.921026984</v>
      </c>
      <c r="U42" s="431">
        <v>7.8946733529999999</v>
      </c>
      <c r="V42" s="431">
        <v>8.504577737</v>
      </c>
      <c r="W42" s="431">
        <v>8.2827655650000001</v>
      </c>
      <c r="X42" s="431">
        <v>8.4954451219999996</v>
      </c>
      <c r="Y42" s="431">
        <v>8.9924131539999994</v>
      </c>
      <c r="Z42" s="431">
        <v>8.7057780470000008</v>
      </c>
      <c r="AA42" s="431">
        <v>8.7316376760000001</v>
      </c>
      <c r="AB42" s="431">
        <v>8.9018238660000009</v>
      </c>
      <c r="AC42" s="431">
        <v>8.8532576180000007</v>
      </c>
      <c r="AD42" s="431">
        <v>7.6177442849999997</v>
      </c>
      <c r="AE42" s="431">
        <v>6.9568168549999996</v>
      </c>
      <c r="AF42" s="431">
        <v>7.2196698640000001</v>
      </c>
      <c r="AG42" s="431">
        <v>7.4150586110000001</v>
      </c>
      <c r="AH42" s="431">
        <v>7.5929446570000003</v>
      </c>
      <c r="AI42" s="431">
        <v>7.744897076</v>
      </c>
      <c r="AJ42" s="431">
        <v>8.2498385410000008</v>
      </c>
      <c r="AK42" s="431">
        <v>8.4231072220000005</v>
      </c>
      <c r="AL42" s="431">
        <v>8.7711574050000003</v>
      </c>
      <c r="AM42" s="431">
        <v>8.9111609119999997</v>
      </c>
      <c r="AN42" s="431">
        <v>9.1321164939999999</v>
      </c>
      <c r="AO42" s="431">
        <v>9.1066738839999992</v>
      </c>
      <c r="AP42" s="431">
        <v>8.6551484209999998</v>
      </c>
      <c r="AQ42" s="431">
        <v>7.9004231819999999</v>
      </c>
      <c r="AR42" s="431">
        <v>7.9906682099999999</v>
      </c>
      <c r="AS42" s="431">
        <v>8.6130714309999998</v>
      </c>
      <c r="AT42" s="431">
        <v>8.2729316070000003</v>
      </c>
      <c r="AU42" s="431">
        <v>8.2398924539999996</v>
      </c>
      <c r="AV42" s="431">
        <v>8.5052331209999998</v>
      </c>
      <c r="AW42" s="431">
        <v>9.2764334979999994</v>
      </c>
      <c r="AX42" s="431">
        <v>9.6762218509999993</v>
      </c>
      <c r="AY42" s="431">
        <v>9.6566327130000005</v>
      </c>
      <c r="AZ42" s="885">
        <v>9.5929866490000002</v>
      </c>
      <c r="BA42" s="885">
        <v>9.3317833570000008</v>
      </c>
      <c r="BB42" s="885">
        <v>9.7446442619999996</v>
      </c>
      <c r="BC42" s="885">
        <v>8.6395316990000008</v>
      </c>
      <c r="BD42" s="885">
        <v>8.6641092309999994</v>
      </c>
      <c r="BE42" s="885">
        <v>8.5134489999999996</v>
      </c>
      <c r="BF42" s="885">
        <v>8.4700830000000007</v>
      </c>
      <c r="BG42" s="378">
        <v>8.1458429999999993</v>
      </c>
      <c r="BH42" s="378">
        <v>7.9056959999999998</v>
      </c>
      <c r="BI42" s="378">
        <v>7.9553079999999996</v>
      </c>
      <c r="BJ42" s="378">
        <v>8.6137789999999992</v>
      </c>
      <c r="BK42" s="378">
        <v>8.8118300000000005</v>
      </c>
      <c r="BL42" s="378">
        <v>8.8022209999999994</v>
      </c>
      <c r="BM42" s="378">
        <v>8.5227179999999993</v>
      </c>
      <c r="BN42" s="378">
        <v>7.79148</v>
      </c>
      <c r="BO42" s="378">
        <v>7.2211400000000001</v>
      </c>
      <c r="BP42" s="378">
        <v>7.3071010000000003</v>
      </c>
      <c r="BQ42" s="378">
        <v>7.2991919999999997</v>
      </c>
      <c r="BR42" s="378">
        <v>7.4445509999999997</v>
      </c>
      <c r="BS42" s="378">
        <v>7.296468</v>
      </c>
      <c r="BT42" s="378">
        <v>7.2092980000000004</v>
      </c>
      <c r="BU42" s="378">
        <v>7.4044910000000002</v>
      </c>
      <c r="BV42" s="378">
        <v>8.1856609999999996</v>
      </c>
    </row>
    <row r="43" spans="1:74" s="115" customFormat="1" ht="12" customHeight="1" x14ac:dyDescent="0.25">
      <c r="A43" s="98"/>
      <c r="B43" s="1065" t="s">
        <v>1550</v>
      </c>
      <c r="C43" s="1046"/>
      <c r="D43" s="1046"/>
      <c r="E43" s="1046"/>
      <c r="F43" s="1046"/>
      <c r="G43" s="1046"/>
      <c r="H43" s="1046"/>
      <c r="I43" s="1046"/>
      <c r="J43" s="1046"/>
      <c r="K43" s="1046"/>
      <c r="L43" s="1046"/>
      <c r="M43" s="1046"/>
      <c r="N43" s="1046"/>
      <c r="O43" s="1046"/>
      <c r="P43" s="1046"/>
      <c r="Q43" s="1046"/>
      <c r="AY43" s="662"/>
      <c r="AZ43" s="662"/>
      <c r="BA43" s="662"/>
      <c r="BB43" s="662"/>
      <c r="BC43" s="662"/>
      <c r="BD43" s="662"/>
      <c r="BE43" s="662"/>
      <c r="BF43" s="662"/>
      <c r="BG43" s="662"/>
      <c r="BH43" s="662"/>
      <c r="BI43" s="662"/>
      <c r="BJ43" s="211"/>
    </row>
    <row r="44" spans="1:74" s="336" customFormat="1" ht="12" customHeight="1" x14ac:dyDescent="0.2">
      <c r="A44" s="335"/>
      <c r="B44" s="773" t="s">
        <v>808</v>
      </c>
      <c r="C44" s="773"/>
      <c r="D44" s="773"/>
      <c r="E44" s="773"/>
      <c r="F44" s="773"/>
      <c r="G44" s="773"/>
      <c r="H44" s="773"/>
      <c r="I44" s="773"/>
      <c r="J44" s="773"/>
      <c r="K44" s="773"/>
      <c r="L44" s="773"/>
      <c r="M44" s="773"/>
      <c r="N44" s="773"/>
      <c r="O44" s="773"/>
      <c r="P44" s="773"/>
      <c r="Q44" s="773"/>
      <c r="AY44" s="339"/>
      <c r="AZ44" s="339"/>
      <c r="BA44" s="339"/>
      <c r="BB44" s="339"/>
      <c r="BC44" s="339"/>
      <c r="BD44" s="339"/>
      <c r="BE44" s="339"/>
      <c r="BF44" s="339"/>
      <c r="BG44" s="339"/>
      <c r="BH44" s="339"/>
      <c r="BI44" s="339"/>
    </row>
    <row r="45" spans="1:74" s="173" customFormat="1" ht="12" customHeight="1" x14ac:dyDescent="0.25">
      <c r="A45" s="172"/>
      <c r="B45" s="971" t="str">
        <f>Dates!$G$2</f>
        <v>EIA completed modeling and analysis for this report on Thursday, September 3, 2026.</v>
      </c>
      <c r="C45" s="972"/>
      <c r="D45" s="972"/>
      <c r="E45" s="972"/>
      <c r="F45" s="972"/>
      <c r="G45" s="972"/>
      <c r="H45" s="972"/>
      <c r="I45" s="972"/>
      <c r="J45" s="972"/>
      <c r="K45" s="972"/>
      <c r="L45" s="972"/>
      <c r="M45" s="972"/>
      <c r="N45" s="972"/>
      <c r="O45" s="972"/>
      <c r="P45" s="972"/>
      <c r="Q45" s="972"/>
      <c r="AY45" s="663"/>
      <c r="AZ45" s="663"/>
      <c r="BA45" s="663"/>
      <c r="BB45" s="663"/>
      <c r="BC45" s="663"/>
      <c r="BD45" s="663"/>
      <c r="BE45" s="663"/>
      <c r="BF45" s="663"/>
      <c r="BG45" s="663"/>
      <c r="BH45" s="663"/>
      <c r="BI45" s="663"/>
      <c r="BJ45" s="212"/>
    </row>
    <row r="46" spans="1:74" s="173" customFormat="1" ht="12" customHeight="1" x14ac:dyDescent="0.25">
      <c r="A46" s="172"/>
      <c r="B46" s="973" t="s">
        <v>481</v>
      </c>
      <c r="C46" s="972"/>
      <c r="D46" s="972"/>
      <c r="E46" s="972"/>
      <c r="F46" s="972"/>
      <c r="G46" s="972"/>
      <c r="H46" s="972"/>
      <c r="I46" s="972"/>
      <c r="J46" s="972"/>
      <c r="K46" s="972"/>
      <c r="L46" s="972"/>
      <c r="M46" s="972"/>
      <c r="N46" s="972"/>
      <c r="O46" s="972"/>
      <c r="P46" s="972"/>
      <c r="Q46" s="972"/>
      <c r="AY46" s="663"/>
      <c r="AZ46" s="663"/>
      <c r="BA46" s="663"/>
      <c r="BB46" s="663"/>
      <c r="BC46" s="663"/>
      <c r="BD46" s="664"/>
      <c r="BE46" s="664"/>
      <c r="BF46" s="664"/>
      <c r="BG46" s="664"/>
      <c r="BH46" s="663"/>
      <c r="BI46" s="663"/>
      <c r="BJ46" s="212"/>
    </row>
    <row r="47" spans="1:74" s="115" customFormat="1" ht="12" customHeight="1" x14ac:dyDescent="0.25">
      <c r="A47" s="98"/>
      <c r="B47" s="1007" t="s">
        <v>1402</v>
      </c>
      <c r="C47" s="974"/>
      <c r="D47" s="974"/>
      <c r="E47" s="974"/>
      <c r="F47" s="974"/>
      <c r="G47" s="974"/>
      <c r="H47" s="974"/>
      <c r="I47" s="974"/>
      <c r="J47" s="974"/>
      <c r="K47" s="974"/>
      <c r="L47" s="974"/>
      <c r="M47" s="974"/>
      <c r="N47" s="974"/>
      <c r="O47" s="974"/>
      <c r="P47" s="974"/>
      <c r="Q47" s="974"/>
      <c r="AY47" s="662"/>
      <c r="AZ47" s="662"/>
      <c r="BA47" s="662"/>
      <c r="BB47" s="662"/>
      <c r="BC47" s="662"/>
      <c r="BD47" s="661"/>
      <c r="BE47" s="661"/>
      <c r="BF47" s="661"/>
      <c r="BG47" s="661"/>
      <c r="BH47" s="662"/>
      <c r="BI47" s="662"/>
      <c r="BJ47" s="211"/>
    </row>
    <row r="48" spans="1:74" s="173" customFormat="1" ht="12" customHeight="1" x14ac:dyDescent="0.25">
      <c r="A48" s="172"/>
      <c r="B48" s="1002" t="s">
        <v>489</v>
      </c>
      <c r="C48" s="1004"/>
      <c r="D48" s="1004"/>
      <c r="E48" s="1004"/>
      <c r="F48" s="1004"/>
      <c r="G48" s="1004"/>
      <c r="H48" s="1004"/>
      <c r="I48" s="1004"/>
      <c r="J48" s="1004"/>
      <c r="K48" s="1004"/>
      <c r="L48" s="1004"/>
      <c r="M48" s="1004"/>
      <c r="N48" s="1004"/>
      <c r="O48" s="1004"/>
      <c r="P48" s="1004"/>
      <c r="Q48" s="1046"/>
      <c r="AY48" s="663"/>
      <c r="AZ48" s="663"/>
      <c r="BA48" s="663"/>
      <c r="BB48" s="663"/>
      <c r="BC48" s="663"/>
      <c r="BD48" s="664"/>
      <c r="BE48" s="664"/>
      <c r="BF48" s="664"/>
      <c r="BG48" s="664"/>
      <c r="BH48" s="663"/>
      <c r="BI48" s="663"/>
      <c r="BJ48" s="212"/>
    </row>
    <row r="49" spans="1:74" s="173" customFormat="1" ht="12" customHeight="1" x14ac:dyDescent="0.25">
      <c r="A49" s="172"/>
      <c r="B49" s="1008" t="s">
        <v>66</v>
      </c>
      <c r="C49" s="972"/>
      <c r="D49" s="972"/>
      <c r="E49" s="972"/>
      <c r="F49" s="972"/>
      <c r="G49" s="972"/>
      <c r="H49" s="972"/>
      <c r="I49" s="972"/>
      <c r="J49" s="972"/>
      <c r="K49" s="972"/>
      <c r="L49" s="972"/>
      <c r="M49" s="972"/>
      <c r="N49" s="972"/>
      <c r="O49" s="972"/>
      <c r="P49" s="972"/>
      <c r="Q49" s="972"/>
      <c r="AY49" s="663"/>
      <c r="AZ49" s="663"/>
      <c r="BA49" s="663"/>
      <c r="BB49" s="663"/>
      <c r="BC49" s="663"/>
      <c r="BD49" s="664"/>
      <c r="BE49" s="664"/>
      <c r="BF49" s="664"/>
      <c r="BG49" s="664"/>
      <c r="BH49" s="663"/>
      <c r="BI49" s="663"/>
      <c r="BJ49" s="212"/>
    </row>
    <row r="50" spans="1:74" s="173" customFormat="1" ht="12" customHeight="1" x14ac:dyDescent="0.25">
      <c r="A50" s="174"/>
      <c r="B50" s="1002" t="s">
        <v>491</v>
      </c>
      <c r="C50" s="1051"/>
      <c r="D50" s="1051"/>
      <c r="E50" s="1051"/>
      <c r="F50" s="1051"/>
      <c r="G50" s="1051"/>
      <c r="H50" s="1051"/>
      <c r="I50" s="1051"/>
      <c r="J50" s="1051"/>
      <c r="K50" s="1051"/>
      <c r="L50" s="1051"/>
      <c r="M50" s="1051"/>
      <c r="N50" s="1051"/>
      <c r="O50" s="1051"/>
      <c r="P50" s="1051"/>
      <c r="Q50" s="1046"/>
      <c r="AY50" s="663"/>
      <c r="AZ50" s="663"/>
      <c r="BA50" s="663"/>
      <c r="BB50" s="663"/>
      <c r="BC50" s="663"/>
      <c r="BD50" s="664"/>
      <c r="BE50" s="664"/>
      <c r="BF50" s="664"/>
      <c r="BG50" s="664"/>
      <c r="BH50" s="663"/>
      <c r="BI50" s="663"/>
      <c r="BJ50" s="212"/>
    </row>
    <row r="51" spans="1:74" s="173" customFormat="1" ht="12" customHeight="1" x14ac:dyDescent="0.2">
      <c r="A51" s="174"/>
      <c r="B51" s="44" t="s">
        <v>821</v>
      </c>
      <c r="C51" s="610"/>
      <c r="D51" s="610"/>
      <c r="E51" s="610"/>
      <c r="F51" s="610"/>
      <c r="G51" s="610"/>
      <c r="H51" s="610"/>
      <c r="I51" s="610"/>
      <c r="J51" s="610"/>
      <c r="K51" s="610"/>
      <c r="L51" s="610"/>
      <c r="M51" s="610"/>
      <c r="N51" s="610"/>
      <c r="O51" s="610"/>
      <c r="P51" s="610"/>
      <c r="Q51" s="610"/>
      <c r="AY51" s="663"/>
      <c r="AZ51" s="663"/>
      <c r="BA51" s="663"/>
      <c r="BB51" s="663"/>
      <c r="BC51" s="663"/>
      <c r="BD51" s="664"/>
      <c r="BE51" s="664"/>
      <c r="BF51" s="664"/>
      <c r="BG51" s="664"/>
      <c r="BH51" s="663"/>
      <c r="BI51" s="663"/>
      <c r="BJ51" s="212"/>
    </row>
    <row r="52" spans="1:74" s="173" customFormat="1" ht="12" customHeight="1" x14ac:dyDescent="0.25">
      <c r="A52" s="174"/>
      <c r="B52" s="1002" t="s">
        <v>1597</v>
      </c>
      <c r="C52" s="1051"/>
      <c r="D52" s="1051"/>
      <c r="E52" s="1051"/>
      <c r="F52" s="1051"/>
      <c r="G52" s="1051"/>
      <c r="H52" s="1051"/>
      <c r="I52" s="1051"/>
      <c r="J52" s="1051"/>
      <c r="K52" s="1051"/>
      <c r="L52" s="1051"/>
      <c r="M52" s="1051"/>
      <c r="N52" s="1051"/>
      <c r="O52" s="1051"/>
      <c r="P52" s="1051"/>
      <c r="Q52" s="1046"/>
      <c r="AY52" s="663"/>
      <c r="AZ52" s="663"/>
      <c r="BA52" s="663"/>
      <c r="BB52" s="663"/>
      <c r="BC52" s="663"/>
      <c r="BD52" s="664"/>
      <c r="BE52" s="664"/>
      <c r="BF52" s="664"/>
      <c r="BG52" s="664"/>
      <c r="BH52" s="663"/>
      <c r="BI52" s="663"/>
      <c r="BJ52" s="212"/>
    </row>
    <row r="53" spans="1:74" s="175" customFormat="1" ht="12" customHeight="1" x14ac:dyDescent="0.25">
      <c r="A53" s="158"/>
      <c r="B53" s="1050" t="s">
        <v>1069</v>
      </c>
      <c r="C53" s="1046"/>
      <c r="D53" s="1046"/>
      <c r="E53" s="1046"/>
      <c r="F53" s="1046"/>
      <c r="G53" s="1046"/>
      <c r="H53" s="1046"/>
      <c r="I53" s="1046"/>
      <c r="J53" s="1046"/>
      <c r="K53" s="1046"/>
      <c r="L53" s="1046"/>
      <c r="M53" s="1046"/>
      <c r="N53" s="1046"/>
      <c r="O53" s="1046"/>
      <c r="P53" s="1046"/>
      <c r="Q53" s="1046"/>
      <c r="AY53" s="663"/>
      <c r="AZ53" s="663"/>
      <c r="BA53" s="663"/>
      <c r="BB53" s="663"/>
      <c r="BC53" s="663"/>
      <c r="BD53" s="664"/>
      <c r="BE53" s="664"/>
      <c r="BF53" s="664"/>
      <c r="BG53" s="664"/>
      <c r="BH53" s="663"/>
      <c r="BI53" s="663"/>
      <c r="BJ53" s="213"/>
    </row>
    <row r="54" spans="1:74" x14ac:dyDescent="0.2">
      <c r="BK54" s="144"/>
      <c r="BL54" s="144"/>
      <c r="BM54" s="144"/>
      <c r="BN54" s="144"/>
      <c r="BO54" s="144"/>
      <c r="BP54" s="144"/>
      <c r="BQ54" s="144"/>
      <c r="BR54" s="144"/>
      <c r="BS54" s="144"/>
      <c r="BT54" s="144"/>
      <c r="BU54" s="144"/>
      <c r="BV54" s="144"/>
    </row>
    <row r="55" spans="1:74" x14ac:dyDescent="0.2">
      <c r="BK55" s="144"/>
      <c r="BL55" s="144"/>
      <c r="BM55" s="144"/>
      <c r="BN55" s="144"/>
      <c r="BO55" s="144"/>
      <c r="BP55" s="144"/>
      <c r="BQ55" s="144"/>
      <c r="BR55" s="144"/>
      <c r="BS55" s="144"/>
      <c r="BT55" s="144"/>
      <c r="BU55" s="144"/>
      <c r="BV55" s="144"/>
    </row>
    <row r="56" spans="1:74" x14ac:dyDescent="0.2">
      <c r="BK56" s="144"/>
      <c r="BL56" s="144"/>
      <c r="BM56" s="144"/>
      <c r="BN56" s="144"/>
      <c r="BO56" s="144"/>
      <c r="BP56" s="144"/>
      <c r="BQ56" s="144"/>
      <c r="BR56" s="144"/>
      <c r="BS56" s="144"/>
      <c r="BT56" s="144"/>
      <c r="BU56" s="144"/>
      <c r="BV56" s="144"/>
    </row>
    <row r="57" spans="1:74" x14ac:dyDescent="0.2">
      <c r="BK57" s="144"/>
      <c r="BL57" s="144"/>
      <c r="BM57" s="144"/>
      <c r="BN57" s="144"/>
      <c r="BO57" s="144"/>
      <c r="BP57" s="144"/>
      <c r="BQ57" s="144"/>
      <c r="BR57" s="144"/>
      <c r="BS57" s="144"/>
      <c r="BT57" s="144"/>
      <c r="BU57" s="144"/>
      <c r="BV57" s="144"/>
    </row>
    <row r="58" spans="1:74" x14ac:dyDescent="0.2">
      <c r="BK58" s="144"/>
      <c r="BL58" s="144"/>
      <c r="BM58" s="144"/>
      <c r="BN58" s="144"/>
      <c r="BO58" s="144"/>
      <c r="BP58" s="144"/>
      <c r="BQ58" s="144"/>
      <c r="BR58" s="144"/>
      <c r="BS58" s="144"/>
      <c r="BT58" s="144"/>
      <c r="BU58" s="144"/>
      <c r="BV58" s="144"/>
    </row>
    <row r="59" spans="1:74" x14ac:dyDescent="0.2">
      <c r="BK59" s="144"/>
      <c r="BL59" s="144"/>
      <c r="BM59" s="144"/>
      <c r="BN59" s="144"/>
      <c r="BO59" s="144"/>
      <c r="BP59" s="144"/>
      <c r="BQ59" s="144"/>
      <c r="BR59" s="144"/>
      <c r="BS59" s="144"/>
      <c r="BT59" s="144"/>
      <c r="BU59" s="144"/>
      <c r="BV59" s="144"/>
    </row>
    <row r="60" spans="1:74" x14ac:dyDescent="0.2">
      <c r="BK60" s="144"/>
      <c r="BL60" s="144"/>
      <c r="BM60" s="144"/>
      <c r="BN60" s="144"/>
      <c r="BO60" s="144"/>
      <c r="BP60" s="144"/>
      <c r="BQ60" s="144"/>
      <c r="BR60" s="144"/>
      <c r="BS60" s="144"/>
      <c r="BT60" s="144"/>
      <c r="BU60" s="144"/>
      <c r="BV60" s="144"/>
    </row>
    <row r="61" spans="1:74" x14ac:dyDescent="0.2">
      <c r="BK61" s="144"/>
      <c r="BL61" s="144"/>
      <c r="BM61" s="144"/>
      <c r="BN61" s="144"/>
      <c r="BO61" s="144"/>
      <c r="BP61" s="144"/>
      <c r="BQ61" s="144"/>
      <c r="BR61" s="144"/>
      <c r="BS61" s="144"/>
      <c r="BT61" s="144"/>
      <c r="BU61" s="144"/>
      <c r="BV61" s="144"/>
    </row>
    <row r="62" spans="1:74" x14ac:dyDescent="0.2">
      <c r="BK62" s="144"/>
      <c r="BL62" s="144"/>
      <c r="BM62" s="144"/>
      <c r="BN62" s="144"/>
      <c r="BO62" s="144"/>
      <c r="BP62" s="144"/>
      <c r="BQ62" s="144"/>
      <c r="BR62" s="144"/>
      <c r="BS62" s="144"/>
      <c r="BT62" s="144"/>
      <c r="BU62" s="144"/>
      <c r="BV62" s="144"/>
    </row>
    <row r="63" spans="1:74" x14ac:dyDescent="0.2">
      <c r="BK63" s="144"/>
      <c r="BL63" s="144"/>
      <c r="BM63" s="144"/>
      <c r="BN63" s="144"/>
      <c r="BO63" s="144"/>
      <c r="BP63" s="144"/>
      <c r="BQ63" s="144"/>
      <c r="BR63" s="144"/>
      <c r="BS63" s="144"/>
      <c r="BT63" s="144"/>
      <c r="BU63" s="144"/>
      <c r="BV63" s="144"/>
    </row>
    <row r="64" spans="1:74" x14ac:dyDescent="0.2">
      <c r="BK64" s="144"/>
      <c r="BL64" s="144"/>
      <c r="BM64" s="144"/>
      <c r="BN64" s="144"/>
      <c r="BO64" s="144"/>
      <c r="BP64" s="144"/>
      <c r="BQ64" s="144"/>
      <c r="BR64" s="144"/>
      <c r="BS64" s="144"/>
      <c r="BT64" s="144"/>
      <c r="BU64" s="144"/>
      <c r="BV64" s="144"/>
    </row>
    <row r="65" spans="63:74" x14ac:dyDescent="0.2">
      <c r="BK65" s="144"/>
      <c r="BL65" s="144"/>
      <c r="BM65" s="144"/>
      <c r="BN65" s="144"/>
      <c r="BO65" s="144"/>
      <c r="BP65" s="144"/>
      <c r="BQ65" s="144"/>
      <c r="BR65" s="144"/>
      <c r="BS65" s="144"/>
      <c r="BT65" s="144"/>
      <c r="BU65" s="144"/>
      <c r="BV65" s="144"/>
    </row>
    <row r="66" spans="63:74" x14ac:dyDescent="0.2">
      <c r="BK66" s="144"/>
      <c r="BL66" s="144"/>
      <c r="BM66" s="144"/>
      <c r="BN66" s="144"/>
      <c r="BO66" s="144"/>
      <c r="BP66" s="144"/>
      <c r="BQ66" s="144"/>
      <c r="BR66" s="144"/>
      <c r="BS66" s="144"/>
      <c r="BT66" s="144"/>
      <c r="BU66" s="144"/>
      <c r="BV66" s="144"/>
    </row>
    <row r="67" spans="63:74" x14ac:dyDescent="0.2">
      <c r="BK67" s="144"/>
      <c r="BL67" s="144"/>
      <c r="BM67" s="144"/>
      <c r="BN67" s="144"/>
      <c r="BO67" s="144"/>
      <c r="BP67" s="144"/>
      <c r="BQ67" s="144"/>
      <c r="BR67" s="144"/>
      <c r="BS67" s="144"/>
      <c r="BT67" s="144"/>
      <c r="BU67" s="144"/>
      <c r="BV67" s="144"/>
    </row>
    <row r="68" spans="63:74" x14ac:dyDescent="0.2">
      <c r="BK68" s="144"/>
      <c r="BL68" s="144"/>
      <c r="BM68" s="144"/>
      <c r="BN68" s="144"/>
      <c r="BO68" s="144"/>
      <c r="BP68" s="144"/>
      <c r="BQ68" s="144"/>
      <c r="BR68" s="144"/>
      <c r="BS68" s="144"/>
      <c r="BT68" s="144"/>
      <c r="BU68" s="144"/>
      <c r="BV68" s="144"/>
    </row>
    <row r="69" spans="63:74" x14ac:dyDescent="0.2">
      <c r="BK69" s="144"/>
      <c r="BL69" s="144"/>
      <c r="BM69" s="144"/>
      <c r="BN69" s="144"/>
      <c r="BO69" s="144"/>
      <c r="BP69" s="144"/>
      <c r="BQ69" s="144"/>
      <c r="BR69" s="144"/>
      <c r="BS69" s="144"/>
      <c r="BT69" s="144"/>
      <c r="BU69" s="144"/>
      <c r="BV69" s="144"/>
    </row>
    <row r="70" spans="63:74" x14ac:dyDescent="0.2">
      <c r="BK70" s="144"/>
      <c r="BL70" s="144"/>
      <c r="BM70" s="144"/>
      <c r="BN70" s="144"/>
      <c r="BO70" s="144"/>
      <c r="BP70" s="144"/>
      <c r="BQ70" s="144"/>
      <c r="BR70" s="144"/>
      <c r="BS70" s="144"/>
      <c r="BT70" s="144"/>
      <c r="BU70" s="144"/>
      <c r="BV70" s="144"/>
    </row>
    <row r="71" spans="63:74" x14ac:dyDescent="0.2">
      <c r="BK71" s="144"/>
      <c r="BL71" s="144"/>
      <c r="BM71" s="144"/>
      <c r="BN71" s="144"/>
      <c r="BO71" s="144"/>
      <c r="BP71" s="144"/>
      <c r="BQ71" s="144"/>
      <c r="BR71" s="144"/>
      <c r="BS71" s="144"/>
      <c r="BT71" s="144"/>
      <c r="BU71" s="144"/>
      <c r="BV71" s="144"/>
    </row>
    <row r="72" spans="63:74" x14ac:dyDescent="0.2">
      <c r="BK72" s="144"/>
      <c r="BL72" s="144"/>
      <c r="BM72" s="144"/>
      <c r="BN72" s="144"/>
      <c r="BO72" s="144"/>
      <c r="BP72" s="144"/>
      <c r="BQ72" s="144"/>
      <c r="BR72" s="144"/>
      <c r="BS72" s="144"/>
      <c r="BT72" s="144"/>
      <c r="BU72" s="144"/>
      <c r="BV72" s="144"/>
    </row>
    <row r="73" spans="63:74" x14ac:dyDescent="0.2">
      <c r="BK73" s="144"/>
      <c r="BL73" s="144"/>
      <c r="BM73" s="144"/>
      <c r="BN73" s="144"/>
      <c r="BO73" s="144"/>
      <c r="BP73" s="144"/>
      <c r="BQ73" s="144"/>
      <c r="BR73" s="144"/>
      <c r="BS73" s="144"/>
      <c r="BT73" s="144"/>
      <c r="BU73" s="144"/>
      <c r="BV73" s="144"/>
    </row>
    <row r="74" spans="63:74" x14ac:dyDescent="0.2">
      <c r="BK74" s="144"/>
      <c r="BL74" s="144"/>
      <c r="BM74" s="144"/>
      <c r="BN74" s="144"/>
      <c r="BO74" s="144"/>
      <c r="BP74" s="144"/>
      <c r="BQ74" s="144"/>
      <c r="BR74" s="144"/>
      <c r="BS74" s="144"/>
      <c r="BT74" s="144"/>
      <c r="BU74" s="144"/>
      <c r="BV74" s="144"/>
    </row>
    <row r="75" spans="63:74" x14ac:dyDescent="0.2">
      <c r="BK75" s="144"/>
      <c r="BL75" s="144"/>
      <c r="BM75" s="144"/>
      <c r="BN75" s="144"/>
      <c r="BO75" s="144"/>
      <c r="BP75" s="144"/>
      <c r="BQ75" s="144"/>
      <c r="BR75" s="144"/>
      <c r="BS75" s="144"/>
      <c r="BT75" s="144"/>
      <c r="BU75" s="144"/>
      <c r="BV75" s="144"/>
    </row>
    <row r="76" spans="63:74" x14ac:dyDescent="0.2">
      <c r="BK76" s="144"/>
      <c r="BL76" s="144"/>
      <c r="BM76" s="144"/>
      <c r="BN76" s="144"/>
      <c r="BO76" s="144"/>
      <c r="BP76" s="144"/>
      <c r="BQ76" s="144"/>
      <c r="BR76" s="144"/>
      <c r="BS76" s="144"/>
      <c r="BT76" s="144"/>
      <c r="BU76" s="144"/>
      <c r="BV76" s="144"/>
    </row>
    <row r="77" spans="63:74" x14ac:dyDescent="0.2">
      <c r="BK77" s="144"/>
      <c r="BL77" s="144"/>
      <c r="BM77" s="144"/>
      <c r="BN77" s="144"/>
      <c r="BO77" s="144"/>
      <c r="BP77" s="144"/>
      <c r="BQ77" s="144"/>
      <c r="BR77" s="144"/>
      <c r="BS77" s="144"/>
      <c r="BT77" s="144"/>
      <c r="BU77" s="144"/>
      <c r="BV77" s="144"/>
    </row>
    <row r="78" spans="63:74" x14ac:dyDescent="0.2">
      <c r="BK78" s="144"/>
      <c r="BL78" s="144"/>
      <c r="BM78" s="144"/>
      <c r="BN78" s="144"/>
      <c r="BO78" s="144"/>
      <c r="BP78" s="144"/>
      <c r="BQ78" s="144"/>
      <c r="BR78" s="144"/>
      <c r="BS78" s="144"/>
      <c r="BT78" s="144"/>
      <c r="BU78" s="144"/>
      <c r="BV78" s="144"/>
    </row>
    <row r="79" spans="63:74" x14ac:dyDescent="0.2">
      <c r="BK79" s="144"/>
      <c r="BL79" s="144"/>
      <c r="BM79" s="144"/>
      <c r="BN79" s="144"/>
      <c r="BO79" s="144"/>
      <c r="BP79" s="144"/>
      <c r="BQ79" s="144"/>
      <c r="BR79" s="144"/>
      <c r="BS79" s="144"/>
      <c r="BT79" s="144"/>
      <c r="BU79" s="144"/>
      <c r="BV79" s="144"/>
    </row>
    <row r="80" spans="63:74" x14ac:dyDescent="0.2">
      <c r="BK80" s="144"/>
      <c r="BL80" s="144"/>
      <c r="BM80" s="144"/>
      <c r="BN80" s="144"/>
      <c r="BO80" s="144"/>
      <c r="BP80" s="144"/>
      <c r="BQ80" s="144"/>
      <c r="BR80" s="144"/>
      <c r="BS80" s="144"/>
      <c r="BT80" s="144"/>
      <c r="BU80" s="144"/>
      <c r="BV80" s="144"/>
    </row>
    <row r="81" spans="63:74" x14ac:dyDescent="0.2">
      <c r="BK81" s="144"/>
      <c r="BL81" s="144"/>
      <c r="BM81" s="144"/>
      <c r="BN81" s="144"/>
      <c r="BO81" s="144"/>
      <c r="BP81" s="144"/>
      <c r="BQ81" s="144"/>
      <c r="BR81" s="144"/>
      <c r="BS81" s="144"/>
      <c r="BT81" s="144"/>
      <c r="BU81" s="144"/>
      <c r="BV81" s="144"/>
    </row>
    <row r="82" spans="63:74" x14ac:dyDescent="0.2">
      <c r="BK82" s="144"/>
      <c r="BL82" s="144"/>
      <c r="BM82" s="144"/>
      <c r="BN82" s="144"/>
      <c r="BO82" s="144"/>
      <c r="BP82" s="144"/>
      <c r="BQ82" s="144"/>
      <c r="BR82" s="144"/>
      <c r="BS82" s="144"/>
      <c r="BT82" s="144"/>
      <c r="BU82" s="144"/>
      <c r="BV82" s="144"/>
    </row>
    <row r="83" spans="63:74" x14ac:dyDescent="0.2">
      <c r="BK83" s="144"/>
      <c r="BL83" s="144"/>
      <c r="BM83" s="144"/>
      <c r="BN83" s="144"/>
      <c r="BO83" s="144"/>
      <c r="BP83" s="144"/>
      <c r="BQ83" s="144"/>
      <c r="BR83" s="144"/>
      <c r="BS83" s="144"/>
      <c r="BT83" s="144"/>
      <c r="BU83" s="144"/>
      <c r="BV83" s="144"/>
    </row>
    <row r="84" spans="63:74" x14ac:dyDescent="0.2">
      <c r="BK84" s="144"/>
      <c r="BL84" s="144"/>
      <c r="BM84" s="144"/>
      <c r="BN84" s="144"/>
      <c r="BO84" s="144"/>
      <c r="BP84" s="144"/>
      <c r="BQ84" s="144"/>
      <c r="BR84" s="144"/>
      <c r="BS84" s="144"/>
      <c r="BT84" s="144"/>
      <c r="BU84" s="144"/>
      <c r="BV84" s="144"/>
    </row>
    <row r="85" spans="63:74" x14ac:dyDescent="0.2">
      <c r="BK85" s="144"/>
      <c r="BL85" s="144"/>
      <c r="BM85" s="144"/>
      <c r="BN85" s="144"/>
      <c r="BO85" s="144"/>
      <c r="BP85" s="144"/>
      <c r="BQ85" s="144"/>
      <c r="BR85" s="144"/>
      <c r="BS85" s="144"/>
      <c r="BT85" s="144"/>
      <c r="BU85" s="144"/>
      <c r="BV85" s="144"/>
    </row>
    <row r="86" spans="63:74" x14ac:dyDescent="0.2">
      <c r="BK86" s="144"/>
      <c r="BL86" s="144"/>
      <c r="BM86" s="144"/>
      <c r="BN86" s="144"/>
      <c r="BO86" s="144"/>
      <c r="BP86" s="144"/>
      <c r="BQ86" s="144"/>
      <c r="BR86" s="144"/>
      <c r="BS86" s="144"/>
      <c r="BT86" s="144"/>
      <c r="BU86" s="144"/>
      <c r="BV86" s="144"/>
    </row>
    <row r="87" spans="63:74" x14ac:dyDescent="0.2">
      <c r="BK87" s="144"/>
      <c r="BL87" s="144"/>
      <c r="BM87" s="144"/>
      <c r="BN87" s="144"/>
      <c r="BO87" s="144"/>
      <c r="BP87" s="144"/>
      <c r="BQ87" s="144"/>
      <c r="BR87" s="144"/>
      <c r="BS87" s="144"/>
      <c r="BT87" s="144"/>
      <c r="BU87" s="144"/>
      <c r="BV87" s="144"/>
    </row>
    <row r="88" spans="63:74" x14ac:dyDescent="0.2">
      <c r="BK88" s="144"/>
      <c r="BL88" s="144"/>
      <c r="BM88" s="144"/>
      <c r="BN88" s="144"/>
      <c r="BO88" s="144"/>
      <c r="BP88" s="144"/>
      <c r="BQ88" s="144"/>
      <c r="BR88" s="144"/>
      <c r="BS88" s="144"/>
      <c r="BT88" s="144"/>
      <c r="BU88" s="144"/>
      <c r="BV88" s="144"/>
    </row>
    <row r="89" spans="63:74" x14ac:dyDescent="0.2">
      <c r="BK89" s="144"/>
      <c r="BL89" s="144"/>
      <c r="BM89" s="144"/>
      <c r="BN89" s="144"/>
      <c r="BO89" s="144"/>
      <c r="BP89" s="144"/>
      <c r="BQ89" s="144"/>
      <c r="BR89" s="144"/>
      <c r="BS89" s="144"/>
      <c r="BT89" s="144"/>
      <c r="BU89" s="144"/>
      <c r="BV89" s="144"/>
    </row>
    <row r="90" spans="63:74" x14ac:dyDescent="0.2">
      <c r="BK90" s="144"/>
      <c r="BL90" s="144"/>
      <c r="BM90" s="144"/>
      <c r="BN90" s="144"/>
      <c r="BO90" s="144"/>
      <c r="BP90" s="144"/>
      <c r="BQ90" s="144"/>
      <c r="BR90" s="144"/>
      <c r="BS90" s="144"/>
      <c r="BT90" s="144"/>
      <c r="BU90" s="144"/>
      <c r="BV90" s="144"/>
    </row>
    <row r="91" spans="63:74" x14ac:dyDescent="0.2">
      <c r="BK91" s="144"/>
      <c r="BL91" s="144"/>
      <c r="BM91" s="144"/>
      <c r="BN91" s="144"/>
      <c r="BO91" s="144"/>
      <c r="BP91" s="144"/>
      <c r="BQ91" s="144"/>
      <c r="BR91" s="144"/>
      <c r="BS91" s="144"/>
      <c r="BT91" s="144"/>
      <c r="BU91" s="144"/>
      <c r="BV91" s="144"/>
    </row>
    <row r="92" spans="63:74" x14ac:dyDescent="0.2">
      <c r="BK92" s="144"/>
      <c r="BL92" s="144"/>
      <c r="BM92" s="144"/>
      <c r="BN92" s="144"/>
      <c r="BO92" s="144"/>
      <c r="BP92" s="144"/>
      <c r="BQ92" s="144"/>
      <c r="BR92" s="144"/>
      <c r="BS92" s="144"/>
      <c r="BT92" s="144"/>
      <c r="BU92" s="144"/>
      <c r="BV92" s="144"/>
    </row>
    <row r="93" spans="63:74" x14ac:dyDescent="0.2">
      <c r="BK93" s="144"/>
      <c r="BL93" s="144"/>
      <c r="BM93" s="144"/>
      <c r="BN93" s="144"/>
      <c r="BO93" s="144"/>
      <c r="BP93" s="144"/>
      <c r="BQ93" s="144"/>
      <c r="BR93" s="144"/>
      <c r="BS93" s="144"/>
      <c r="BT93" s="144"/>
      <c r="BU93" s="144"/>
      <c r="BV93" s="144"/>
    </row>
    <row r="94" spans="63:74" x14ac:dyDescent="0.2">
      <c r="BK94" s="144"/>
      <c r="BL94" s="144"/>
      <c r="BM94" s="144"/>
      <c r="BN94" s="144"/>
      <c r="BO94" s="144"/>
      <c r="BP94" s="144"/>
      <c r="BQ94" s="144"/>
      <c r="BR94" s="144"/>
      <c r="BS94" s="144"/>
      <c r="BT94" s="144"/>
      <c r="BU94" s="144"/>
      <c r="BV94" s="144"/>
    </row>
    <row r="95" spans="63:74" x14ac:dyDescent="0.2">
      <c r="BK95" s="144"/>
      <c r="BL95" s="144"/>
      <c r="BM95" s="144"/>
      <c r="BN95" s="144"/>
      <c r="BO95" s="144"/>
      <c r="BP95" s="144"/>
      <c r="BQ95" s="144"/>
      <c r="BR95" s="144"/>
      <c r="BS95" s="144"/>
      <c r="BT95" s="144"/>
      <c r="BU95" s="144"/>
      <c r="BV95" s="144"/>
    </row>
    <row r="96" spans="63:74" x14ac:dyDescent="0.2">
      <c r="BK96" s="144"/>
      <c r="BL96" s="144"/>
      <c r="BM96" s="144"/>
      <c r="BN96" s="144"/>
      <c r="BO96" s="144"/>
      <c r="BP96" s="144"/>
      <c r="BQ96" s="144"/>
      <c r="BR96" s="144"/>
      <c r="BS96" s="144"/>
      <c r="BT96" s="144"/>
      <c r="BU96" s="144"/>
      <c r="BV96" s="144"/>
    </row>
    <row r="97" spans="63:74" x14ac:dyDescent="0.2">
      <c r="BK97" s="144"/>
      <c r="BL97" s="144"/>
      <c r="BM97" s="144"/>
      <c r="BN97" s="144"/>
      <c r="BO97" s="144"/>
      <c r="BP97" s="144"/>
      <c r="BQ97" s="144"/>
      <c r="BR97" s="144"/>
      <c r="BS97" s="144"/>
      <c r="BT97" s="144"/>
      <c r="BU97" s="144"/>
      <c r="BV97" s="144"/>
    </row>
    <row r="98" spans="63:74" x14ac:dyDescent="0.2">
      <c r="BK98" s="144"/>
      <c r="BL98" s="144"/>
      <c r="BM98" s="144"/>
      <c r="BN98" s="144"/>
      <c r="BO98" s="144"/>
      <c r="BP98" s="144"/>
      <c r="BQ98" s="144"/>
      <c r="BR98" s="144"/>
      <c r="BS98" s="144"/>
      <c r="BT98" s="144"/>
      <c r="BU98" s="144"/>
      <c r="BV98" s="144"/>
    </row>
    <row r="99" spans="63:74" x14ac:dyDescent="0.2">
      <c r="BK99" s="144"/>
      <c r="BL99" s="144"/>
      <c r="BM99" s="144"/>
      <c r="BN99" s="144"/>
      <c r="BO99" s="144"/>
      <c r="BP99" s="144"/>
      <c r="BQ99" s="144"/>
      <c r="BR99" s="144"/>
      <c r="BS99" s="144"/>
      <c r="BT99" s="144"/>
      <c r="BU99" s="144"/>
      <c r="BV99" s="144"/>
    </row>
    <row r="100" spans="63:74" x14ac:dyDescent="0.2">
      <c r="BK100" s="144"/>
      <c r="BL100" s="144"/>
      <c r="BM100" s="144"/>
      <c r="BN100" s="144"/>
      <c r="BO100" s="144"/>
      <c r="BP100" s="144"/>
      <c r="BQ100" s="144"/>
      <c r="BR100" s="144"/>
      <c r="BS100" s="144"/>
      <c r="BT100" s="144"/>
      <c r="BU100" s="144"/>
      <c r="BV100" s="144"/>
    </row>
    <row r="101" spans="63:74" x14ac:dyDescent="0.2">
      <c r="BK101" s="144"/>
      <c r="BL101" s="144"/>
      <c r="BM101" s="144"/>
      <c r="BN101" s="144"/>
      <c r="BO101" s="144"/>
      <c r="BP101" s="144"/>
      <c r="BQ101" s="144"/>
      <c r="BR101" s="144"/>
      <c r="BS101" s="144"/>
      <c r="BT101" s="144"/>
      <c r="BU101" s="144"/>
      <c r="BV101" s="144"/>
    </row>
    <row r="102" spans="63:74" x14ac:dyDescent="0.2">
      <c r="BK102" s="144"/>
      <c r="BL102" s="144"/>
      <c r="BM102" s="144"/>
      <c r="BN102" s="144"/>
      <c r="BO102" s="144"/>
      <c r="BP102" s="144"/>
      <c r="BQ102" s="144"/>
      <c r="BR102" s="144"/>
      <c r="BS102" s="144"/>
      <c r="BT102" s="144"/>
      <c r="BU102" s="144"/>
      <c r="BV102" s="144"/>
    </row>
    <row r="103" spans="63:74" x14ac:dyDescent="0.2">
      <c r="BK103" s="144"/>
      <c r="BL103" s="144"/>
      <c r="BM103" s="144"/>
      <c r="BN103" s="144"/>
      <c r="BO103" s="144"/>
      <c r="BP103" s="144"/>
      <c r="BQ103" s="144"/>
      <c r="BR103" s="144"/>
      <c r="BS103" s="144"/>
      <c r="BT103" s="144"/>
      <c r="BU103" s="144"/>
      <c r="BV103" s="144"/>
    </row>
    <row r="104" spans="63:74" x14ac:dyDescent="0.2">
      <c r="BK104" s="144"/>
      <c r="BL104" s="144"/>
      <c r="BM104" s="144"/>
      <c r="BN104" s="144"/>
      <c r="BO104" s="144"/>
      <c r="BP104" s="144"/>
      <c r="BQ104" s="144"/>
      <c r="BR104" s="144"/>
      <c r="BS104" s="144"/>
      <c r="BT104" s="144"/>
      <c r="BU104" s="144"/>
      <c r="BV104" s="144"/>
    </row>
    <row r="105" spans="63:74" x14ac:dyDescent="0.2">
      <c r="BK105" s="144"/>
      <c r="BL105" s="144"/>
      <c r="BM105" s="144"/>
      <c r="BN105" s="144"/>
      <c r="BO105" s="144"/>
      <c r="BP105" s="144"/>
      <c r="BQ105" s="144"/>
      <c r="BR105" s="144"/>
      <c r="BS105" s="144"/>
      <c r="BT105" s="144"/>
      <c r="BU105" s="144"/>
      <c r="BV105" s="144"/>
    </row>
    <row r="106" spans="63:74" x14ac:dyDescent="0.2">
      <c r="BK106" s="144"/>
      <c r="BL106" s="144"/>
      <c r="BM106" s="144"/>
      <c r="BN106" s="144"/>
      <c r="BO106" s="144"/>
      <c r="BP106" s="144"/>
      <c r="BQ106" s="144"/>
      <c r="BR106" s="144"/>
      <c r="BS106" s="144"/>
      <c r="BT106" s="144"/>
      <c r="BU106" s="144"/>
      <c r="BV106" s="144"/>
    </row>
    <row r="107" spans="63:74" x14ac:dyDescent="0.2">
      <c r="BK107" s="144"/>
      <c r="BL107" s="144"/>
      <c r="BM107" s="144"/>
      <c r="BN107" s="144"/>
      <c r="BO107" s="144"/>
      <c r="BP107" s="144"/>
      <c r="BQ107" s="144"/>
      <c r="BR107" s="144"/>
      <c r="BS107" s="144"/>
      <c r="BT107" s="144"/>
      <c r="BU107" s="144"/>
      <c r="BV107" s="144"/>
    </row>
    <row r="108" spans="63:74" x14ac:dyDescent="0.2">
      <c r="BK108" s="144"/>
      <c r="BL108" s="144"/>
      <c r="BM108" s="144"/>
      <c r="BN108" s="144"/>
      <c r="BO108" s="144"/>
      <c r="BP108" s="144"/>
      <c r="BQ108" s="144"/>
      <c r="BR108" s="144"/>
      <c r="BS108" s="144"/>
      <c r="BT108" s="144"/>
      <c r="BU108" s="144"/>
      <c r="BV108" s="144"/>
    </row>
    <row r="109" spans="63:74" x14ac:dyDescent="0.2">
      <c r="BK109" s="144"/>
      <c r="BL109" s="144"/>
      <c r="BM109" s="144"/>
      <c r="BN109" s="144"/>
      <c r="BO109" s="144"/>
      <c r="BP109" s="144"/>
      <c r="BQ109" s="144"/>
      <c r="BR109" s="144"/>
      <c r="BS109" s="144"/>
      <c r="BT109" s="144"/>
      <c r="BU109" s="144"/>
      <c r="BV109" s="144"/>
    </row>
    <row r="110" spans="63:74" x14ac:dyDescent="0.2">
      <c r="BK110" s="144"/>
      <c r="BL110" s="144"/>
      <c r="BM110" s="144"/>
      <c r="BN110" s="144"/>
      <c r="BO110" s="144"/>
      <c r="BP110" s="144"/>
      <c r="BQ110" s="144"/>
      <c r="BR110" s="144"/>
      <c r="BS110" s="144"/>
      <c r="BT110" s="144"/>
      <c r="BU110" s="144"/>
      <c r="BV110" s="144"/>
    </row>
    <row r="111" spans="63:74" x14ac:dyDescent="0.2">
      <c r="BK111" s="144"/>
      <c r="BL111" s="144"/>
      <c r="BM111" s="144"/>
      <c r="BN111" s="144"/>
      <c r="BO111" s="144"/>
      <c r="BP111" s="144"/>
      <c r="BQ111" s="144"/>
      <c r="BR111" s="144"/>
      <c r="BS111" s="144"/>
      <c r="BT111" s="144"/>
      <c r="BU111" s="144"/>
      <c r="BV111" s="144"/>
    </row>
    <row r="112" spans="63:74" x14ac:dyDescent="0.2">
      <c r="BK112" s="144"/>
      <c r="BL112" s="144"/>
      <c r="BM112" s="144"/>
      <c r="BN112" s="144"/>
      <c r="BO112" s="144"/>
      <c r="BP112" s="144"/>
      <c r="BQ112" s="144"/>
      <c r="BR112" s="144"/>
      <c r="BS112" s="144"/>
      <c r="BT112" s="144"/>
      <c r="BU112" s="144"/>
      <c r="BV112" s="144"/>
    </row>
    <row r="113" spans="63:74" x14ac:dyDescent="0.2">
      <c r="BK113" s="144"/>
      <c r="BL113" s="144"/>
      <c r="BM113" s="144"/>
      <c r="BN113" s="144"/>
      <c r="BO113" s="144"/>
      <c r="BP113" s="144"/>
      <c r="BQ113" s="144"/>
      <c r="BR113" s="144"/>
      <c r="BS113" s="144"/>
      <c r="BT113" s="144"/>
      <c r="BU113" s="144"/>
      <c r="BV113" s="144"/>
    </row>
    <row r="114" spans="63:74" x14ac:dyDescent="0.2">
      <c r="BK114" s="144"/>
      <c r="BL114" s="144"/>
      <c r="BM114" s="144"/>
      <c r="BN114" s="144"/>
      <c r="BO114" s="144"/>
      <c r="BP114" s="144"/>
      <c r="BQ114" s="144"/>
      <c r="BR114" s="144"/>
      <c r="BS114" s="144"/>
      <c r="BT114" s="144"/>
      <c r="BU114" s="144"/>
      <c r="BV114" s="144"/>
    </row>
    <row r="115" spans="63:74" x14ac:dyDescent="0.2">
      <c r="BK115" s="144"/>
      <c r="BL115" s="144"/>
      <c r="BM115" s="144"/>
      <c r="BN115" s="144"/>
      <c r="BO115" s="144"/>
      <c r="BP115" s="144"/>
      <c r="BQ115" s="144"/>
      <c r="BR115" s="144"/>
      <c r="BS115" s="144"/>
      <c r="BT115" s="144"/>
      <c r="BU115" s="144"/>
      <c r="BV115" s="144"/>
    </row>
    <row r="116" spans="63:74" x14ac:dyDescent="0.2">
      <c r="BK116" s="144"/>
      <c r="BL116" s="144"/>
      <c r="BM116" s="144"/>
      <c r="BN116" s="144"/>
      <c r="BO116" s="144"/>
      <c r="BP116" s="144"/>
      <c r="BQ116" s="144"/>
      <c r="BR116" s="144"/>
      <c r="BS116" s="144"/>
      <c r="BT116" s="144"/>
      <c r="BU116" s="144"/>
      <c r="BV116" s="144"/>
    </row>
    <row r="117" spans="63:74" x14ac:dyDescent="0.2">
      <c r="BK117" s="144"/>
      <c r="BL117" s="144"/>
      <c r="BM117" s="144"/>
      <c r="BN117" s="144"/>
      <c r="BO117" s="144"/>
      <c r="BP117" s="144"/>
      <c r="BQ117" s="144"/>
      <c r="BR117" s="144"/>
      <c r="BS117" s="144"/>
      <c r="BT117" s="144"/>
      <c r="BU117" s="144"/>
      <c r="BV117" s="144"/>
    </row>
    <row r="118" spans="63:74" x14ac:dyDescent="0.2">
      <c r="BK118" s="144"/>
      <c r="BL118" s="144"/>
      <c r="BM118" s="144"/>
      <c r="BN118" s="144"/>
      <c r="BO118" s="144"/>
      <c r="BP118" s="144"/>
      <c r="BQ118" s="144"/>
      <c r="BR118" s="144"/>
      <c r="BS118" s="144"/>
      <c r="BT118" s="144"/>
      <c r="BU118" s="144"/>
      <c r="BV118" s="144"/>
    </row>
    <row r="119" spans="63:74" x14ac:dyDescent="0.2">
      <c r="BK119" s="144"/>
      <c r="BL119" s="144"/>
      <c r="BM119" s="144"/>
      <c r="BN119" s="144"/>
      <c r="BO119" s="144"/>
      <c r="BP119" s="144"/>
      <c r="BQ119" s="144"/>
      <c r="BR119" s="144"/>
      <c r="BS119" s="144"/>
      <c r="BT119" s="144"/>
      <c r="BU119" s="144"/>
      <c r="BV119" s="144"/>
    </row>
    <row r="120" spans="63:74" x14ac:dyDescent="0.2">
      <c r="BK120" s="144"/>
      <c r="BL120" s="144"/>
      <c r="BM120" s="144"/>
      <c r="BN120" s="144"/>
      <c r="BO120" s="144"/>
      <c r="BP120" s="144"/>
      <c r="BQ120" s="144"/>
      <c r="BR120" s="144"/>
      <c r="BS120" s="144"/>
      <c r="BT120" s="144"/>
      <c r="BU120" s="144"/>
      <c r="BV120" s="144"/>
    </row>
    <row r="121" spans="63:74" x14ac:dyDescent="0.2">
      <c r="BK121" s="144"/>
      <c r="BL121" s="144"/>
      <c r="BM121" s="144"/>
      <c r="BN121" s="144"/>
      <c r="BO121" s="144"/>
      <c r="BP121" s="144"/>
      <c r="BQ121" s="144"/>
      <c r="BR121" s="144"/>
      <c r="BS121" s="144"/>
      <c r="BT121" s="144"/>
      <c r="BU121" s="144"/>
      <c r="BV121" s="144"/>
    </row>
    <row r="122" spans="63:74" x14ac:dyDescent="0.2">
      <c r="BK122" s="144"/>
      <c r="BL122" s="144"/>
      <c r="BM122" s="144"/>
      <c r="BN122" s="144"/>
      <c r="BO122" s="144"/>
      <c r="BP122" s="144"/>
      <c r="BQ122" s="144"/>
      <c r="BR122" s="144"/>
      <c r="BS122" s="144"/>
      <c r="BT122" s="144"/>
      <c r="BU122" s="144"/>
      <c r="BV122" s="144"/>
    </row>
    <row r="123" spans="63:74" x14ac:dyDescent="0.2">
      <c r="BK123" s="144"/>
      <c r="BL123" s="144"/>
      <c r="BM123" s="144"/>
      <c r="BN123" s="144"/>
      <c r="BO123" s="144"/>
      <c r="BP123" s="144"/>
      <c r="BQ123" s="144"/>
      <c r="BR123" s="144"/>
      <c r="BS123" s="144"/>
      <c r="BT123" s="144"/>
      <c r="BU123" s="144"/>
      <c r="BV123" s="144"/>
    </row>
    <row r="124" spans="63:74" x14ac:dyDescent="0.2">
      <c r="BK124" s="144"/>
      <c r="BL124" s="144"/>
      <c r="BM124" s="144"/>
      <c r="BN124" s="144"/>
      <c r="BO124" s="144"/>
      <c r="BP124" s="144"/>
      <c r="BQ124" s="144"/>
      <c r="BR124" s="144"/>
      <c r="BS124" s="144"/>
      <c r="BT124" s="144"/>
      <c r="BU124" s="144"/>
      <c r="BV124" s="144"/>
    </row>
    <row r="125" spans="63:74" x14ac:dyDescent="0.2">
      <c r="BK125" s="144"/>
      <c r="BL125" s="144"/>
      <c r="BM125" s="144"/>
      <c r="BN125" s="144"/>
      <c r="BO125" s="144"/>
      <c r="BP125" s="144"/>
      <c r="BQ125" s="144"/>
      <c r="BR125" s="144"/>
      <c r="BS125" s="144"/>
      <c r="BT125" s="144"/>
      <c r="BU125" s="144"/>
      <c r="BV125" s="144"/>
    </row>
    <row r="126" spans="63:74" x14ac:dyDescent="0.2">
      <c r="BK126" s="144"/>
      <c r="BL126" s="144"/>
      <c r="BM126" s="144"/>
      <c r="BN126" s="144"/>
      <c r="BO126" s="144"/>
      <c r="BP126" s="144"/>
      <c r="BQ126" s="144"/>
      <c r="BR126" s="144"/>
      <c r="BS126" s="144"/>
      <c r="BT126" s="144"/>
      <c r="BU126" s="144"/>
      <c r="BV126" s="144"/>
    </row>
    <row r="127" spans="63:74" x14ac:dyDescent="0.2">
      <c r="BK127" s="144"/>
      <c r="BL127" s="144"/>
      <c r="BM127" s="144"/>
      <c r="BN127" s="144"/>
      <c r="BO127" s="144"/>
      <c r="BP127" s="144"/>
      <c r="BQ127" s="144"/>
      <c r="BR127" s="144"/>
      <c r="BS127" s="144"/>
      <c r="BT127" s="144"/>
      <c r="BU127" s="144"/>
      <c r="BV127" s="144"/>
    </row>
    <row r="128" spans="63:74" x14ac:dyDescent="0.2">
      <c r="BK128" s="144"/>
      <c r="BL128" s="144"/>
      <c r="BM128" s="144"/>
      <c r="BN128" s="144"/>
      <c r="BO128" s="144"/>
      <c r="BP128" s="144"/>
      <c r="BQ128" s="144"/>
      <c r="BR128" s="144"/>
      <c r="BS128" s="144"/>
      <c r="BT128" s="144"/>
      <c r="BU128" s="144"/>
      <c r="BV128" s="144"/>
    </row>
    <row r="129" spans="63:74" x14ac:dyDescent="0.2">
      <c r="BK129" s="144"/>
      <c r="BL129" s="144"/>
      <c r="BM129" s="144"/>
      <c r="BN129" s="144"/>
      <c r="BO129" s="144"/>
      <c r="BP129" s="144"/>
      <c r="BQ129" s="144"/>
      <c r="BR129" s="144"/>
      <c r="BS129" s="144"/>
      <c r="BT129" s="144"/>
      <c r="BU129" s="144"/>
      <c r="BV129" s="144"/>
    </row>
    <row r="130" spans="63:74" x14ac:dyDescent="0.2">
      <c r="BK130" s="144"/>
      <c r="BL130" s="144"/>
      <c r="BM130" s="144"/>
      <c r="BN130" s="144"/>
      <c r="BO130" s="144"/>
      <c r="BP130" s="144"/>
      <c r="BQ130" s="144"/>
      <c r="BR130" s="144"/>
      <c r="BS130" s="144"/>
      <c r="BT130" s="144"/>
      <c r="BU130" s="144"/>
      <c r="BV130" s="144"/>
    </row>
    <row r="131" spans="63:74" x14ac:dyDescent="0.2">
      <c r="BK131" s="144"/>
      <c r="BL131" s="144"/>
      <c r="BM131" s="144"/>
      <c r="BN131" s="144"/>
      <c r="BO131" s="144"/>
      <c r="BP131" s="144"/>
      <c r="BQ131" s="144"/>
      <c r="BR131" s="144"/>
      <c r="BS131" s="144"/>
      <c r="BT131" s="144"/>
      <c r="BU131" s="144"/>
      <c r="BV131" s="144"/>
    </row>
    <row r="132" spans="63:74" x14ac:dyDescent="0.2">
      <c r="BK132" s="144"/>
      <c r="BL132" s="144"/>
      <c r="BM132" s="144"/>
      <c r="BN132" s="144"/>
      <c r="BO132" s="144"/>
      <c r="BP132" s="144"/>
      <c r="BQ132" s="144"/>
      <c r="BR132" s="144"/>
      <c r="BS132" s="144"/>
      <c r="BT132" s="144"/>
      <c r="BU132" s="144"/>
      <c r="BV132" s="144"/>
    </row>
    <row r="133" spans="63:74" x14ac:dyDescent="0.2">
      <c r="BK133" s="144"/>
      <c r="BL133" s="144"/>
      <c r="BM133" s="144"/>
      <c r="BN133" s="144"/>
      <c r="BO133" s="144"/>
      <c r="BP133" s="144"/>
      <c r="BQ133" s="144"/>
      <c r="BR133" s="144"/>
      <c r="BS133" s="144"/>
      <c r="BT133" s="144"/>
      <c r="BU133" s="144"/>
      <c r="BV133" s="144"/>
    </row>
    <row r="134" spans="63:74" x14ac:dyDescent="0.2">
      <c r="BK134" s="144"/>
      <c r="BL134" s="144"/>
      <c r="BM134" s="144"/>
      <c r="BN134" s="144"/>
      <c r="BO134" s="144"/>
      <c r="BP134" s="144"/>
      <c r="BQ134" s="144"/>
      <c r="BR134" s="144"/>
      <c r="BS134" s="144"/>
      <c r="BT134" s="144"/>
      <c r="BU134" s="144"/>
      <c r="BV134" s="144"/>
    </row>
    <row r="135" spans="63:74" x14ac:dyDescent="0.2">
      <c r="BK135" s="144"/>
      <c r="BL135" s="144"/>
      <c r="BM135" s="144"/>
      <c r="BN135" s="144"/>
      <c r="BO135" s="144"/>
      <c r="BP135" s="144"/>
      <c r="BQ135" s="144"/>
      <c r="BR135" s="144"/>
      <c r="BS135" s="144"/>
      <c r="BT135" s="144"/>
      <c r="BU135" s="144"/>
      <c r="BV135" s="144"/>
    </row>
    <row r="136" spans="63:74" x14ac:dyDescent="0.2">
      <c r="BK136" s="144"/>
      <c r="BL136" s="144"/>
      <c r="BM136" s="144"/>
      <c r="BN136" s="144"/>
      <c r="BO136" s="144"/>
      <c r="BP136" s="144"/>
      <c r="BQ136" s="144"/>
      <c r="BR136" s="144"/>
      <c r="BS136" s="144"/>
      <c r="BT136" s="144"/>
      <c r="BU136" s="144"/>
      <c r="BV136" s="144"/>
    </row>
    <row r="137" spans="63:74" x14ac:dyDescent="0.2">
      <c r="BK137" s="144"/>
      <c r="BL137" s="144"/>
      <c r="BM137" s="144"/>
      <c r="BN137" s="144"/>
      <c r="BO137" s="144"/>
      <c r="BP137" s="144"/>
      <c r="BQ137" s="144"/>
      <c r="BR137" s="144"/>
      <c r="BS137" s="144"/>
      <c r="BT137" s="144"/>
      <c r="BU137" s="144"/>
      <c r="BV137" s="144"/>
    </row>
    <row r="138" spans="63:74" x14ac:dyDescent="0.2">
      <c r="BK138" s="144"/>
      <c r="BL138" s="144"/>
      <c r="BM138" s="144"/>
      <c r="BN138" s="144"/>
      <c r="BO138" s="144"/>
      <c r="BP138" s="144"/>
      <c r="BQ138" s="144"/>
      <c r="BR138" s="144"/>
      <c r="BS138" s="144"/>
      <c r="BT138" s="144"/>
      <c r="BU138" s="144"/>
      <c r="BV138" s="144"/>
    </row>
    <row r="139" spans="63:74" x14ac:dyDescent="0.2">
      <c r="BK139" s="144"/>
      <c r="BL139" s="144"/>
      <c r="BM139" s="144"/>
      <c r="BN139" s="144"/>
      <c r="BO139" s="144"/>
      <c r="BP139" s="144"/>
      <c r="BQ139" s="144"/>
      <c r="BR139" s="144"/>
      <c r="BS139" s="144"/>
      <c r="BT139" s="144"/>
      <c r="BU139" s="144"/>
      <c r="BV139" s="144"/>
    </row>
    <row r="140" spans="63:74" x14ac:dyDescent="0.2">
      <c r="BK140" s="144"/>
      <c r="BL140" s="144"/>
      <c r="BM140" s="144"/>
      <c r="BN140" s="144"/>
      <c r="BO140" s="144"/>
      <c r="BP140" s="144"/>
      <c r="BQ140" s="144"/>
      <c r="BR140" s="144"/>
      <c r="BS140" s="144"/>
      <c r="BT140" s="144"/>
      <c r="BU140" s="144"/>
      <c r="BV140" s="144"/>
    </row>
    <row r="141" spans="63:74" x14ac:dyDescent="0.2">
      <c r="BK141" s="144"/>
      <c r="BL141" s="144"/>
      <c r="BM141" s="144"/>
      <c r="BN141" s="144"/>
      <c r="BO141" s="144"/>
      <c r="BP141" s="144"/>
      <c r="BQ141" s="144"/>
      <c r="BR141" s="144"/>
      <c r="BS141" s="144"/>
      <c r="BT141" s="144"/>
      <c r="BU141" s="144"/>
      <c r="BV141" s="144"/>
    </row>
    <row r="142" spans="63:74" x14ac:dyDescent="0.2">
      <c r="BK142" s="144"/>
      <c r="BL142" s="144"/>
      <c r="BM142" s="144"/>
      <c r="BN142" s="144"/>
      <c r="BO142" s="144"/>
      <c r="BP142" s="144"/>
      <c r="BQ142" s="144"/>
      <c r="BR142" s="144"/>
      <c r="BS142" s="144"/>
      <c r="BT142" s="144"/>
      <c r="BU142" s="144"/>
      <c r="BV142" s="144"/>
    </row>
    <row r="143" spans="63:74" x14ac:dyDescent="0.2">
      <c r="BK143" s="144"/>
      <c r="BL143" s="144"/>
      <c r="BM143" s="144"/>
      <c r="BN143" s="144"/>
      <c r="BO143" s="144"/>
      <c r="BP143" s="144"/>
      <c r="BQ143" s="144"/>
      <c r="BR143" s="144"/>
      <c r="BS143" s="144"/>
      <c r="BT143" s="144"/>
      <c r="BU143" s="144"/>
      <c r="BV143" s="144"/>
    </row>
    <row r="144" spans="63:74" x14ac:dyDescent="0.2">
      <c r="BK144" s="144"/>
      <c r="BL144" s="144"/>
      <c r="BM144" s="144"/>
      <c r="BN144" s="144"/>
      <c r="BO144" s="144"/>
      <c r="BP144" s="144"/>
      <c r="BQ144" s="144"/>
      <c r="BR144" s="144"/>
      <c r="BS144" s="144"/>
      <c r="BT144" s="144"/>
      <c r="BU144" s="144"/>
      <c r="BV144" s="144"/>
    </row>
    <row r="145" spans="63:74" x14ac:dyDescent="0.2">
      <c r="BK145" s="144"/>
      <c r="BL145" s="144"/>
      <c r="BM145" s="144"/>
      <c r="BN145" s="144"/>
      <c r="BO145" s="144"/>
      <c r="BP145" s="144"/>
      <c r="BQ145" s="144"/>
      <c r="BR145" s="144"/>
      <c r="BS145" s="144"/>
      <c r="BT145" s="144"/>
      <c r="BU145" s="144"/>
      <c r="BV145" s="144"/>
    </row>
    <row r="146" spans="63:74" x14ac:dyDescent="0.2">
      <c r="BK146" s="144"/>
      <c r="BL146" s="144"/>
      <c r="BM146" s="144"/>
      <c r="BN146" s="144"/>
      <c r="BO146" s="144"/>
      <c r="BP146" s="144"/>
      <c r="BQ146" s="144"/>
      <c r="BR146" s="144"/>
      <c r="BS146" s="144"/>
      <c r="BT146" s="144"/>
      <c r="BU146" s="144"/>
      <c r="BV146" s="144"/>
    </row>
    <row r="147" spans="63:74" x14ac:dyDescent="0.2">
      <c r="BK147" s="144"/>
      <c r="BL147" s="144"/>
      <c r="BM147" s="144"/>
      <c r="BN147" s="144"/>
      <c r="BO147" s="144"/>
      <c r="BP147" s="144"/>
      <c r="BQ147" s="144"/>
      <c r="BR147" s="144"/>
      <c r="BS147" s="144"/>
      <c r="BT147" s="144"/>
      <c r="BU147" s="144"/>
      <c r="BV147" s="144"/>
    </row>
  </sheetData>
  <mergeCells count="17">
    <mergeCell ref="BK3:BV3"/>
    <mergeCell ref="B1:AL1"/>
    <mergeCell ref="C3:N3"/>
    <mergeCell ref="O3:Z3"/>
    <mergeCell ref="AA3:AL3"/>
    <mergeCell ref="AM3:AX3"/>
    <mergeCell ref="AY3:BJ3"/>
    <mergeCell ref="B52:Q52"/>
    <mergeCell ref="B53:Q53"/>
    <mergeCell ref="A1:A2"/>
    <mergeCell ref="B43:Q43"/>
    <mergeCell ref="B45:Q45"/>
    <mergeCell ref="B48:Q48"/>
    <mergeCell ref="B49:Q49"/>
    <mergeCell ref="B47:Q47"/>
    <mergeCell ref="B50:Q50"/>
    <mergeCell ref="B46:Q46"/>
  </mergeCells>
  <phoneticPr fontId="7" type="noConversion"/>
  <conditionalFormatting sqref="C44:P44">
    <cfRule type="cellIs" dxfId="6" priority="1" stopIfTrue="1" operator="notEqual">
      <formula>0</formula>
    </cfRule>
  </conditionalFormatting>
  <hyperlinks>
    <hyperlink ref="A1:A2" location="Contents!A1" display="Table of Contents" xr:uid="{00000000-0004-0000-0C00-000000000000}"/>
  </hyperlinks>
  <pageMargins left="0.25" right="0.25" top="0.25" bottom="0.25" header="0.5" footer="0.5"/>
  <pageSetup scale="87"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ransitionEntry="1" codeName="Sheet14">
    <pageSetUpPr fitToPage="1"/>
  </sheetPr>
  <dimension ref="A1:BV141"/>
  <sheetViews>
    <sheetView showGridLines="0" zoomScaleNormal="100" workbookViewId="0">
      <pane xSplit="2" ySplit="4" topLeftCell="AQ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1.5546875" style="45" customWidth="1"/>
    <col min="2" max="2" width="39.5546875" style="45" customWidth="1"/>
    <col min="3" max="50" width="6.5546875" style="45" customWidth="1"/>
    <col min="51" max="55" width="6.5546875" style="667" customWidth="1"/>
    <col min="56" max="58" width="6.5546875" style="665" customWidth="1"/>
    <col min="59" max="61" width="6.5546875" style="667" customWidth="1"/>
    <col min="62" max="62" width="6.5546875" style="143" customWidth="1"/>
    <col min="63" max="74" width="6.5546875" style="45" customWidth="1"/>
    <col min="75" max="16384" width="9.5546875" style="45"/>
  </cols>
  <sheetData>
    <row r="1" spans="1:74" ht="14.85" customHeight="1" x14ac:dyDescent="0.25">
      <c r="A1" s="987" t="s">
        <v>477</v>
      </c>
      <c r="B1" s="1069" t="s">
        <v>1338</v>
      </c>
      <c r="C1" s="1070"/>
      <c r="D1" s="1070"/>
      <c r="E1" s="1070"/>
      <c r="F1" s="1070"/>
      <c r="G1" s="1070"/>
      <c r="H1" s="1070"/>
      <c r="I1" s="1070"/>
      <c r="J1" s="1070"/>
      <c r="K1" s="1070"/>
      <c r="L1" s="1070"/>
      <c r="M1" s="1070"/>
      <c r="N1" s="1070"/>
      <c r="O1" s="1070"/>
      <c r="P1" s="1070"/>
      <c r="Q1" s="1070"/>
      <c r="R1" s="1070"/>
      <c r="S1" s="1070"/>
      <c r="T1" s="1070"/>
      <c r="U1" s="1070"/>
      <c r="V1" s="1070"/>
      <c r="W1" s="1070"/>
      <c r="X1" s="1070"/>
      <c r="Y1" s="1070"/>
      <c r="Z1" s="1070"/>
      <c r="AA1" s="1070"/>
      <c r="AB1" s="1070"/>
      <c r="AC1" s="1070"/>
      <c r="AD1" s="1070"/>
      <c r="AE1" s="1070"/>
      <c r="AF1" s="1070"/>
      <c r="AG1" s="1070"/>
      <c r="AH1" s="1070"/>
      <c r="AI1" s="1070"/>
      <c r="AJ1" s="1070"/>
      <c r="AK1" s="1070"/>
      <c r="AL1" s="1070"/>
    </row>
    <row r="2" spans="1:74" s="35" customFormat="1"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7"/>
      <c r="AZ2" s="827"/>
      <c r="BA2" s="827"/>
      <c r="BB2" s="827"/>
      <c r="BC2" s="827"/>
      <c r="BD2" s="650"/>
      <c r="BE2" s="650"/>
      <c r="BF2" s="650"/>
      <c r="BG2" s="827"/>
      <c r="BH2" s="827"/>
      <c r="BI2" s="827"/>
      <c r="BJ2" s="145"/>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46"/>
      <c r="B5" s="277" t="s">
        <v>1339</v>
      </c>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908"/>
      <c r="BA5" s="908"/>
      <c r="BB5" s="908"/>
      <c r="BC5" s="908"/>
      <c r="BD5" s="959"/>
      <c r="BE5" s="959"/>
      <c r="BF5" s="959"/>
      <c r="BG5" s="861"/>
      <c r="BH5" s="862"/>
      <c r="BI5" s="862"/>
      <c r="BJ5" s="432"/>
      <c r="BK5" s="432"/>
      <c r="BL5" s="432"/>
      <c r="BM5" s="432"/>
      <c r="BN5" s="432"/>
      <c r="BO5" s="432"/>
      <c r="BP5" s="432"/>
      <c r="BQ5" s="432"/>
      <c r="BR5" s="432"/>
      <c r="BS5" s="432"/>
      <c r="BT5" s="432"/>
      <c r="BU5" s="432"/>
      <c r="BV5" s="432"/>
    </row>
    <row r="6" spans="1:74" s="277" customFormat="1" ht="11.1" customHeight="1" x14ac:dyDescent="0.2">
      <c r="A6" s="436" t="s">
        <v>126</v>
      </c>
      <c r="B6" s="718" t="s">
        <v>1174</v>
      </c>
      <c r="C6" s="34">
        <v>53.055048390000003</v>
      </c>
      <c r="D6" s="34">
        <v>44.933584922999998</v>
      </c>
      <c r="E6" s="34">
        <v>39.841198134999999</v>
      </c>
      <c r="F6" s="34">
        <v>35.205862859</v>
      </c>
      <c r="G6" s="34">
        <v>40.854771391</v>
      </c>
      <c r="H6" s="34">
        <v>47.348773448000003</v>
      </c>
      <c r="I6" s="34">
        <v>52.269124480000002</v>
      </c>
      <c r="J6" s="34">
        <v>51.304653117999997</v>
      </c>
      <c r="K6" s="34">
        <v>41.531558367999999</v>
      </c>
      <c r="L6" s="34">
        <v>37.278118366999998</v>
      </c>
      <c r="M6" s="34">
        <v>36.888859072000002</v>
      </c>
      <c r="N6" s="34">
        <v>44.318672433000003</v>
      </c>
      <c r="O6" s="34">
        <v>40.596051469000002</v>
      </c>
      <c r="P6" s="34">
        <v>30.890839237000002</v>
      </c>
      <c r="Q6" s="34">
        <v>34.016435827999999</v>
      </c>
      <c r="R6" s="34">
        <v>29.127825172000001</v>
      </c>
      <c r="S6" s="34">
        <v>31.683077299000001</v>
      </c>
      <c r="T6" s="34">
        <v>37.730966234999997</v>
      </c>
      <c r="U6" s="34">
        <v>47.002226929000003</v>
      </c>
      <c r="V6" s="34">
        <v>47.404543445999998</v>
      </c>
      <c r="W6" s="34">
        <v>40.271707704000001</v>
      </c>
      <c r="X6" s="34">
        <v>34.307581771000002</v>
      </c>
      <c r="Y6" s="34">
        <v>32.258062623999997</v>
      </c>
      <c r="Z6" s="34">
        <v>36.138366271000002</v>
      </c>
      <c r="AA6" s="34">
        <v>45.879354343000003</v>
      </c>
      <c r="AB6" s="34">
        <v>31.157976342000001</v>
      </c>
      <c r="AC6" s="34">
        <v>26.925572339999999</v>
      </c>
      <c r="AD6" s="34">
        <v>26.751270323</v>
      </c>
      <c r="AE6" s="34">
        <v>29.958897339</v>
      </c>
      <c r="AF6" s="34">
        <v>38.531930332999998</v>
      </c>
      <c r="AG6" s="34">
        <v>43.418680043999998</v>
      </c>
      <c r="AH6" s="34">
        <v>44.584000343</v>
      </c>
      <c r="AI6" s="34">
        <v>36.165268333</v>
      </c>
      <c r="AJ6" s="34">
        <v>30.732904341000001</v>
      </c>
      <c r="AK6" s="34">
        <v>29.095924322999998</v>
      </c>
      <c r="AL6" s="34">
        <v>37.452668334999998</v>
      </c>
      <c r="AM6" s="34">
        <v>53.008526439999997</v>
      </c>
      <c r="AN6" s="34">
        <v>39.252124535</v>
      </c>
      <c r="AO6" s="34">
        <v>34.689766849999998</v>
      </c>
      <c r="AP6" s="34">
        <v>31.000353526000001</v>
      </c>
      <c r="AQ6" s="34">
        <v>33.537212142999998</v>
      </c>
      <c r="AR6" s="34">
        <v>39.336463147000003</v>
      </c>
      <c r="AS6" s="34">
        <v>47.879947281</v>
      </c>
      <c r="AT6" s="34">
        <v>44.734032532999997</v>
      </c>
      <c r="AU6" s="34">
        <v>36.725658416999998</v>
      </c>
      <c r="AV6" s="34">
        <v>34.058895016000001</v>
      </c>
      <c r="AW6" s="34">
        <v>33.560830248000002</v>
      </c>
      <c r="AX6" s="34">
        <v>39.867583234000001</v>
      </c>
      <c r="AY6" s="34">
        <v>44.064227011</v>
      </c>
      <c r="AZ6" s="895">
        <v>33.004336991999999</v>
      </c>
      <c r="BA6" s="895">
        <v>33.173849986999997</v>
      </c>
      <c r="BB6" s="895">
        <v>27.351129814</v>
      </c>
      <c r="BC6" s="895">
        <v>30.478305116000001</v>
      </c>
      <c r="BD6" s="895">
        <v>35.660461965000003</v>
      </c>
      <c r="BE6" s="895">
        <v>44.253653135999997</v>
      </c>
      <c r="BF6" s="895">
        <v>43.119099425000002</v>
      </c>
      <c r="BG6" s="437">
        <v>35.694569999999999</v>
      </c>
      <c r="BH6" s="437">
        <v>30.873470000000001</v>
      </c>
      <c r="BI6" s="437">
        <v>31.848569999999999</v>
      </c>
      <c r="BJ6" s="437">
        <v>36.094320000000003</v>
      </c>
      <c r="BK6" s="437">
        <v>35.644120000000001</v>
      </c>
      <c r="BL6" s="437">
        <v>30.75178</v>
      </c>
      <c r="BM6" s="437">
        <v>28.369769999999999</v>
      </c>
      <c r="BN6" s="437">
        <v>23.67963</v>
      </c>
      <c r="BO6" s="437">
        <v>27.072890000000001</v>
      </c>
      <c r="BP6" s="437">
        <v>34.497439999999997</v>
      </c>
      <c r="BQ6" s="437">
        <v>41.038400000000003</v>
      </c>
      <c r="BR6" s="437">
        <v>42.18817</v>
      </c>
      <c r="BS6" s="437">
        <v>33.957389999999997</v>
      </c>
      <c r="BT6" s="437">
        <v>29.752579999999998</v>
      </c>
      <c r="BU6" s="437">
        <v>30.435749999999999</v>
      </c>
      <c r="BV6" s="437">
        <v>34.34487</v>
      </c>
    </row>
    <row r="7" spans="1:74" ht="11.1" customHeight="1" x14ac:dyDescent="0.2">
      <c r="A7" s="48" t="s">
        <v>124</v>
      </c>
      <c r="B7" s="719" t="s">
        <v>1340</v>
      </c>
      <c r="C7" s="343">
        <v>7.4457339999999999</v>
      </c>
      <c r="D7" s="343">
        <v>3.609515</v>
      </c>
      <c r="E7" s="343">
        <v>-5.0064919999999997</v>
      </c>
      <c r="F7" s="343">
        <v>-4.6037129999999999</v>
      </c>
      <c r="G7" s="343">
        <v>-1.946339</v>
      </c>
      <c r="H7" s="343">
        <v>5.8228470000000003</v>
      </c>
      <c r="I7" s="343">
        <v>7.6266590000000001</v>
      </c>
      <c r="J7" s="343">
        <v>3.532114</v>
      </c>
      <c r="K7" s="343">
        <v>-3.8541829999999999</v>
      </c>
      <c r="L7" s="343">
        <v>-7.9645820000000001</v>
      </c>
      <c r="M7" s="343">
        <v>-5.8371890000000004</v>
      </c>
      <c r="N7" s="343">
        <v>4.365507</v>
      </c>
      <c r="O7" s="343">
        <v>-3.840265</v>
      </c>
      <c r="P7" s="343">
        <v>-7.0328860000000004</v>
      </c>
      <c r="Q7" s="343">
        <v>-9.2686969999999995</v>
      </c>
      <c r="R7" s="343">
        <v>-10.534228000000001</v>
      </c>
      <c r="S7" s="343">
        <v>-8.4430449999999997</v>
      </c>
      <c r="T7" s="343">
        <v>-1.5173859999999999</v>
      </c>
      <c r="U7" s="343">
        <v>6.2834399999999997</v>
      </c>
      <c r="V7" s="343">
        <v>5.0276189999999996</v>
      </c>
      <c r="W7" s="343">
        <v>-0.14672499999999999</v>
      </c>
      <c r="X7" s="343">
        <v>-4.9897919999999996</v>
      </c>
      <c r="Y7" s="343">
        <v>-7.936096</v>
      </c>
      <c r="Z7" s="343">
        <v>-2.0409470000000001</v>
      </c>
      <c r="AA7" s="343">
        <v>9.2204940000000004</v>
      </c>
      <c r="AB7" s="343">
        <v>-5.2695489999999996</v>
      </c>
      <c r="AC7" s="343">
        <v>-6.3206769999999999</v>
      </c>
      <c r="AD7" s="343">
        <v>-3.4099439999999999</v>
      </c>
      <c r="AE7" s="343">
        <v>-1.1612560000000001</v>
      </c>
      <c r="AF7" s="343">
        <v>4.555428</v>
      </c>
      <c r="AG7" s="343">
        <v>7.7697640000000003</v>
      </c>
      <c r="AH7" s="343">
        <v>5.5398259999999997</v>
      </c>
      <c r="AI7" s="343">
        <v>-0.88141700000000001</v>
      </c>
      <c r="AJ7" s="343">
        <v>-5.175503</v>
      </c>
      <c r="AK7" s="343">
        <v>-3.328252</v>
      </c>
      <c r="AL7" s="343">
        <v>3.280783</v>
      </c>
      <c r="AM7" s="343">
        <v>14.627279</v>
      </c>
      <c r="AN7" s="343">
        <v>6.5708190000000002</v>
      </c>
      <c r="AO7" s="343">
        <v>-4.7711800000000002</v>
      </c>
      <c r="AP7" s="343">
        <v>-4.3441090000000004</v>
      </c>
      <c r="AQ7" s="343">
        <v>-3.650204</v>
      </c>
      <c r="AR7" s="343">
        <v>2.9848819999999998</v>
      </c>
      <c r="AS7" s="343">
        <v>7.7372379999999996</v>
      </c>
      <c r="AT7" s="343">
        <v>4.1744960000000004</v>
      </c>
      <c r="AU7" s="343">
        <v>-0.74630399999999997</v>
      </c>
      <c r="AV7" s="343">
        <v>-3.6504409999999998</v>
      </c>
      <c r="AW7" s="343">
        <v>-2.7625739999999999</v>
      </c>
      <c r="AX7" s="343">
        <v>2.4133580000000001</v>
      </c>
      <c r="AY7" s="343">
        <v>5.5706810000000004</v>
      </c>
      <c r="AZ7" s="873">
        <v>-0.56545000000000001</v>
      </c>
      <c r="BA7" s="873">
        <v>-6.0704979999999997</v>
      </c>
      <c r="BB7" s="873">
        <v>-5.0547586000000004</v>
      </c>
      <c r="BC7" s="873">
        <v>-3.4868617999999998</v>
      </c>
      <c r="BD7" s="873">
        <v>1.5650018999999999</v>
      </c>
      <c r="BE7" s="873">
        <v>8.5655184999999996</v>
      </c>
      <c r="BF7" s="873">
        <v>4.2028122000000003</v>
      </c>
      <c r="BG7" s="354">
        <v>0.56343500000000002</v>
      </c>
      <c r="BH7" s="354">
        <v>-4.7448579999999998</v>
      </c>
      <c r="BI7" s="354">
        <v>-2.921602</v>
      </c>
      <c r="BJ7" s="354">
        <v>2.6950500000000002</v>
      </c>
      <c r="BK7" s="354">
        <v>-3.497077</v>
      </c>
      <c r="BL7" s="354">
        <v>-0.59478949999999997</v>
      </c>
      <c r="BM7" s="354">
        <v>-5.7816200000000002</v>
      </c>
      <c r="BN7" s="354">
        <v>-6.7873739999999998</v>
      </c>
      <c r="BO7" s="354">
        <v>-6.4892690000000002</v>
      </c>
      <c r="BP7" s="354">
        <v>1.4969920000000001</v>
      </c>
      <c r="BQ7" s="354">
        <v>5.7428939999999997</v>
      </c>
      <c r="BR7" s="354">
        <v>4.1518360000000003</v>
      </c>
      <c r="BS7" s="354">
        <v>0.2714645</v>
      </c>
      <c r="BT7" s="354">
        <v>-3.8521830000000001</v>
      </c>
      <c r="BU7" s="354">
        <v>-2.4351799999999999</v>
      </c>
      <c r="BV7" s="354">
        <v>2.9484659999999998</v>
      </c>
    </row>
    <row r="8" spans="1:74" ht="11.1" customHeight="1" x14ac:dyDescent="0.2">
      <c r="A8" s="48" t="s">
        <v>125</v>
      </c>
      <c r="B8" s="719" t="s">
        <v>1341</v>
      </c>
      <c r="C8" s="343">
        <v>0.83845498500000004</v>
      </c>
      <c r="D8" s="343">
        <v>0.71138799200000002</v>
      </c>
      <c r="E8" s="343">
        <v>0.66151299900000005</v>
      </c>
      <c r="F8" s="343">
        <v>0.66740900999999997</v>
      </c>
      <c r="G8" s="343">
        <v>0.86050900500000005</v>
      </c>
      <c r="H8" s="343">
        <v>0.71793099000000005</v>
      </c>
      <c r="I8" s="343">
        <v>0.81222600899999997</v>
      </c>
      <c r="J8" s="343">
        <v>0.81286600399999998</v>
      </c>
      <c r="K8" s="343">
        <v>0.69104399999999999</v>
      </c>
      <c r="L8" s="343">
        <v>0.68970498800000002</v>
      </c>
      <c r="M8" s="343">
        <v>0.75208701</v>
      </c>
      <c r="N8" s="343">
        <v>0.71920099199999998</v>
      </c>
      <c r="O8" s="343">
        <v>0.62714100500000003</v>
      </c>
      <c r="P8" s="343">
        <v>0.71932198800000002</v>
      </c>
      <c r="Q8" s="343">
        <v>0.73745000999999999</v>
      </c>
      <c r="R8" s="343">
        <v>0.60231599999999996</v>
      </c>
      <c r="S8" s="343">
        <v>0.479152988</v>
      </c>
      <c r="T8" s="343">
        <v>0.65496299999999996</v>
      </c>
      <c r="U8" s="343">
        <v>0.86883098599999997</v>
      </c>
      <c r="V8" s="343">
        <v>0.80871901000000002</v>
      </c>
      <c r="W8" s="343">
        <v>0.50340699</v>
      </c>
      <c r="X8" s="343">
        <v>0.58995399400000004</v>
      </c>
      <c r="Y8" s="343">
        <v>0.72110399999999997</v>
      </c>
      <c r="Z8" s="343">
        <v>0.85225401499999998</v>
      </c>
      <c r="AA8" s="343">
        <v>0.77954800999999996</v>
      </c>
      <c r="AB8" s="343">
        <v>0.78345300900000003</v>
      </c>
      <c r="AC8" s="343">
        <v>0.85352600700000003</v>
      </c>
      <c r="AD8" s="343">
        <v>0.75435099000000005</v>
      </c>
      <c r="AE8" s="343">
        <v>0.57887000600000005</v>
      </c>
      <c r="AF8" s="343">
        <v>0.71482500000000004</v>
      </c>
      <c r="AG8" s="343">
        <v>0.82621500699999995</v>
      </c>
      <c r="AH8" s="343">
        <v>0.56068801000000001</v>
      </c>
      <c r="AI8" s="343">
        <v>0.43887599999999999</v>
      </c>
      <c r="AJ8" s="343">
        <v>0.43607600800000001</v>
      </c>
      <c r="AK8" s="343">
        <v>0.42346599000000001</v>
      </c>
      <c r="AL8" s="343">
        <v>0.62120100199999995</v>
      </c>
      <c r="AM8" s="343">
        <v>0.70439399700000005</v>
      </c>
      <c r="AN8" s="343">
        <v>0.830317992</v>
      </c>
      <c r="AO8" s="343">
        <v>0.81164999800000004</v>
      </c>
      <c r="AP8" s="343">
        <v>0.81184400999999995</v>
      </c>
      <c r="AQ8" s="343">
        <v>0.83874601299999996</v>
      </c>
      <c r="AR8" s="343">
        <v>0.85191698999999999</v>
      </c>
      <c r="AS8" s="343">
        <v>0.86007299000000004</v>
      </c>
      <c r="AT8" s="343">
        <v>0.86963199499999999</v>
      </c>
      <c r="AU8" s="343">
        <v>0.65726901000000004</v>
      </c>
      <c r="AV8" s="343">
        <v>0.53362299499999999</v>
      </c>
      <c r="AW8" s="343">
        <v>0.73893299999999995</v>
      </c>
      <c r="AX8" s="343">
        <v>0.82418001200000002</v>
      </c>
      <c r="AY8" s="343">
        <v>0.844861011</v>
      </c>
      <c r="AZ8" s="873">
        <v>0.80366199199999999</v>
      </c>
      <c r="BA8" s="873">
        <v>0.76054398700000003</v>
      </c>
      <c r="BB8" s="873">
        <v>0.53333333999999999</v>
      </c>
      <c r="BC8" s="873">
        <v>0.53333333100000002</v>
      </c>
      <c r="BD8" s="873">
        <v>0.42902458332999999</v>
      </c>
      <c r="BE8" s="873">
        <v>0.42902458332999999</v>
      </c>
      <c r="BF8" s="873">
        <v>0.42902458332999999</v>
      </c>
      <c r="BG8" s="354">
        <v>0.42902459999999998</v>
      </c>
      <c r="BH8" s="354">
        <v>0.42902459999999998</v>
      </c>
      <c r="BI8" s="354">
        <v>0.42902459999999998</v>
      </c>
      <c r="BJ8" s="354">
        <v>0.42902459999999998</v>
      </c>
      <c r="BK8" s="354">
        <v>0.42103940000000001</v>
      </c>
      <c r="BL8" s="354">
        <v>0.42103940000000001</v>
      </c>
      <c r="BM8" s="354">
        <v>0.42103940000000001</v>
      </c>
      <c r="BN8" s="354">
        <v>0.42103940000000001</v>
      </c>
      <c r="BO8" s="354">
        <v>0.42103940000000001</v>
      </c>
      <c r="BP8" s="354">
        <v>0.42103940000000001</v>
      </c>
      <c r="BQ8" s="354">
        <v>0.42103940000000001</v>
      </c>
      <c r="BR8" s="354">
        <v>0.42103940000000001</v>
      </c>
      <c r="BS8" s="354">
        <v>0.42103940000000001</v>
      </c>
      <c r="BT8" s="354">
        <v>0.42103940000000001</v>
      </c>
      <c r="BU8" s="354">
        <v>0.42103940000000001</v>
      </c>
      <c r="BV8" s="354">
        <v>0.42103940000000001</v>
      </c>
    </row>
    <row r="9" spans="1:74" s="277" customFormat="1" ht="11.1" customHeight="1" x14ac:dyDescent="0.2">
      <c r="A9" s="436" t="s">
        <v>123</v>
      </c>
      <c r="B9" s="720" t="s">
        <v>1172</v>
      </c>
      <c r="C9" s="34">
        <v>44.770859405000003</v>
      </c>
      <c r="D9" s="34">
        <v>40.612681930999997</v>
      </c>
      <c r="E9" s="34">
        <v>44.186177135999998</v>
      </c>
      <c r="F9" s="34">
        <v>39.142166848999999</v>
      </c>
      <c r="G9" s="34">
        <v>41.940601385999997</v>
      </c>
      <c r="H9" s="34">
        <v>40.807995458000001</v>
      </c>
      <c r="I9" s="34">
        <v>43.830239470999999</v>
      </c>
      <c r="J9" s="34">
        <v>46.959673113999997</v>
      </c>
      <c r="K9" s="34">
        <v>44.694697368</v>
      </c>
      <c r="L9" s="34">
        <v>44.552995379000002</v>
      </c>
      <c r="M9" s="34">
        <v>41.973961062000001</v>
      </c>
      <c r="N9" s="34">
        <v>39.233964440999998</v>
      </c>
      <c r="O9" s="34">
        <v>43.809175463999999</v>
      </c>
      <c r="P9" s="34">
        <v>37.204403249000002</v>
      </c>
      <c r="Q9" s="34">
        <v>42.547682817999998</v>
      </c>
      <c r="R9" s="34">
        <v>39.059737171999998</v>
      </c>
      <c r="S9" s="34">
        <v>39.646969310999999</v>
      </c>
      <c r="T9" s="34">
        <v>38.593389234999997</v>
      </c>
      <c r="U9" s="34">
        <v>39.849955942999998</v>
      </c>
      <c r="V9" s="34">
        <v>41.568205436</v>
      </c>
      <c r="W9" s="34">
        <v>39.915025714000002</v>
      </c>
      <c r="X9" s="34">
        <v>38.707419776999998</v>
      </c>
      <c r="Y9" s="34">
        <v>39.473054624</v>
      </c>
      <c r="Z9" s="34">
        <v>37.327059255999998</v>
      </c>
      <c r="AA9" s="34">
        <v>35.879312333000001</v>
      </c>
      <c r="AB9" s="34">
        <v>35.644072332999997</v>
      </c>
      <c r="AC9" s="34">
        <v>32.392723332999999</v>
      </c>
      <c r="AD9" s="34">
        <v>29.406863333</v>
      </c>
      <c r="AE9" s="34">
        <v>30.541283332999999</v>
      </c>
      <c r="AF9" s="34">
        <v>33.261677333000002</v>
      </c>
      <c r="AG9" s="34">
        <v>34.822701037000002</v>
      </c>
      <c r="AH9" s="34">
        <v>38.483486333000002</v>
      </c>
      <c r="AI9" s="34">
        <v>36.607809332999999</v>
      </c>
      <c r="AJ9" s="34">
        <v>35.472331333</v>
      </c>
      <c r="AK9" s="34">
        <v>32.000710333000001</v>
      </c>
      <c r="AL9" s="34">
        <v>33.550684333</v>
      </c>
      <c r="AM9" s="34">
        <v>37.676853442999999</v>
      </c>
      <c r="AN9" s="34">
        <v>31.850987542999999</v>
      </c>
      <c r="AO9" s="34">
        <v>38.649296851999999</v>
      </c>
      <c r="AP9" s="34">
        <v>34.532618515999999</v>
      </c>
      <c r="AQ9" s="34">
        <v>36.348670130000002</v>
      </c>
      <c r="AR9" s="34">
        <v>35.499664156999998</v>
      </c>
      <c r="AS9" s="34">
        <v>39.282636291000003</v>
      </c>
      <c r="AT9" s="34">
        <v>39.689904538</v>
      </c>
      <c r="AU9" s="34">
        <v>36.814693407</v>
      </c>
      <c r="AV9" s="34">
        <v>37.175713021</v>
      </c>
      <c r="AW9" s="34">
        <v>35.584471248</v>
      </c>
      <c r="AX9" s="34">
        <v>36.630045222</v>
      </c>
      <c r="AY9" s="34">
        <v>37.648685</v>
      </c>
      <c r="AZ9" s="895">
        <v>32.766125000000002</v>
      </c>
      <c r="BA9" s="895">
        <v>38.483803999999999</v>
      </c>
      <c r="BB9" s="895">
        <v>31.872555074000001</v>
      </c>
      <c r="BC9" s="895">
        <v>33.431833585</v>
      </c>
      <c r="BD9" s="895">
        <v>33.666435481999997</v>
      </c>
      <c r="BE9" s="895">
        <v>35.259110053000001</v>
      </c>
      <c r="BF9" s="895">
        <v>38.487262641000001</v>
      </c>
      <c r="BG9" s="437">
        <v>34.702109999999998</v>
      </c>
      <c r="BH9" s="437">
        <v>35.189300000000003</v>
      </c>
      <c r="BI9" s="437">
        <v>34.341149999999999</v>
      </c>
      <c r="BJ9" s="437">
        <v>32.970239999999997</v>
      </c>
      <c r="BK9" s="437">
        <v>38.72016</v>
      </c>
      <c r="BL9" s="437">
        <v>30.925529999999998</v>
      </c>
      <c r="BM9" s="437">
        <v>33.730350000000001</v>
      </c>
      <c r="BN9" s="437">
        <v>30.045960000000001</v>
      </c>
      <c r="BO9" s="437">
        <v>33.141120000000001</v>
      </c>
      <c r="BP9" s="437">
        <v>32.579410000000003</v>
      </c>
      <c r="BQ9" s="437">
        <v>34.874470000000002</v>
      </c>
      <c r="BR9" s="437">
        <v>37.615290000000002</v>
      </c>
      <c r="BS9" s="437">
        <v>33.264879999999998</v>
      </c>
      <c r="BT9" s="437">
        <v>33.183729999999997</v>
      </c>
      <c r="BU9" s="437">
        <v>32.449890000000003</v>
      </c>
      <c r="BV9" s="437">
        <v>30.975359999999998</v>
      </c>
    </row>
    <row r="10" spans="1:74" s="277" customFormat="1" ht="11.1" customHeight="1" x14ac:dyDescent="0.2">
      <c r="A10" s="436" t="s">
        <v>114</v>
      </c>
      <c r="B10" s="721" t="s">
        <v>1342</v>
      </c>
      <c r="C10" s="34">
        <v>49.887262999999997</v>
      </c>
      <c r="D10" s="34">
        <v>47.875067000000001</v>
      </c>
      <c r="E10" s="34">
        <v>51.548139999999997</v>
      </c>
      <c r="F10" s="34">
        <v>46.387467999999998</v>
      </c>
      <c r="G10" s="34">
        <v>49.552526</v>
      </c>
      <c r="H10" s="34">
        <v>48.670070000000003</v>
      </c>
      <c r="I10" s="34">
        <v>49.301246999999996</v>
      </c>
      <c r="J10" s="34">
        <v>53.601346999999997</v>
      </c>
      <c r="K10" s="34">
        <v>51.574119000000003</v>
      </c>
      <c r="L10" s="34">
        <v>51.331895000000003</v>
      </c>
      <c r="M10" s="34">
        <v>48.753593000000002</v>
      </c>
      <c r="N10" s="34">
        <v>45.672547000000002</v>
      </c>
      <c r="O10" s="34">
        <v>51.052731999999999</v>
      </c>
      <c r="P10" s="34">
        <v>45.750903999999998</v>
      </c>
      <c r="Q10" s="34">
        <v>52.027268999999997</v>
      </c>
      <c r="R10" s="34">
        <v>47.006179000000003</v>
      </c>
      <c r="S10" s="34">
        <v>48.262134000000003</v>
      </c>
      <c r="T10" s="34">
        <v>47.18356</v>
      </c>
      <c r="U10" s="34">
        <v>46.594642999999998</v>
      </c>
      <c r="V10" s="34">
        <v>50.624502999999997</v>
      </c>
      <c r="W10" s="34">
        <v>48.619798000000003</v>
      </c>
      <c r="X10" s="34">
        <v>47.602803999999999</v>
      </c>
      <c r="Y10" s="34">
        <v>47.518639</v>
      </c>
      <c r="Z10" s="34">
        <v>45.710852000000003</v>
      </c>
      <c r="AA10" s="34">
        <v>44.060189000000001</v>
      </c>
      <c r="AB10" s="34">
        <v>44.018887999999997</v>
      </c>
      <c r="AC10" s="34">
        <v>41.815978999999999</v>
      </c>
      <c r="AD10" s="34">
        <v>35.763852999999997</v>
      </c>
      <c r="AE10" s="34">
        <v>39.430148000000003</v>
      </c>
      <c r="AF10" s="34">
        <v>43.069394000000003</v>
      </c>
      <c r="AG10" s="34">
        <v>43.388767000000001</v>
      </c>
      <c r="AH10" s="34">
        <v>47.159948</v>
      </c>
      <c r="AI10" s="34">
        <v>45.772016999999998</v>
      </c>
      <c r="AJ10" s="34">
        <v>44.317433000000001</v>
      </c>
      <c r="AK10" s="34">
        <v>40.984302999999997</v>
      </c>
      <c r="AL10" s="34">
        <v>42.759405000000001</v>
      </c>
      <c r="AM10" s="34">
        <v>44.845035000000003</v>
      </c>
      <c r="AN10" s="34">
        <v>39.706701000000002</v>
      </c>
      <c r="AO10" s="34">
        <v>47.781933000000002</v>
      </c>
      <c r="AP10" s="34">
        <v>41.876334</v>
      </c>
      <c r="AQ10" s="34">
        <v>44.020249</v>
      </c>
      <c r="AR10" s="34">
        <v>42.239888000000001</v>
      </c>
      <c r="AS10" s="34">
        <v>45.160637999999999</v>
      </c>
      <c r="AT10" s="34">
        <v>46.957822</v>
      </c>
      <c r="AU10" s="34">
        <v>43.802562999999999</v>
      </c>
      <c r="AV10" s="34">
        <v>44.639249</v>
      </c>
      <c r="AW10" s="34">
        <v>43.250397999999997</v>
      </c>
      <c r="AX10" s="34">
        <v>44.142608000000003</v>
      </c>
      <c r="AY10" s="34">
        <v>44.845035000000003</v>
      </c>
      <c r="AZ10" s="895">
        <v>39.706701000000002</v>
      </c>
      <c r="BA10" s="895">
        <v>47.781933000000002</v>
      </c>
      <c r="BB10" s="895">
        <v>40.179055073999997</v>
      </c>
      <c r="BC10" s="895">
        <v>42.355788584999999</v>
      </c>
      <c r="BD10" s="895">
        <v>42.699636341000001</v>
      </c>
      <c r="BE10" s="895">
        <v>42.606785000000002</v>
      </c>
      <c r="BF10" s="895">
        <v>46.161632251</v>
      </c>
      <c r="BG10" s="437">
        <v>42.088200000000001</v>
      </c>
      <c r="BH10" s="437">
        <v>43.60033</v>
      </c>
      <c r="BI10" s="437">
        <v>42.42324</v>
      </c>
      <c r="BJ10" s="437">
        <v>41.854779999999998</v>
      </c>
      <c r="BK10" s="437">
        <v>45.460250000000002</v>
      </c>
      <c r="BL10" s="437">
        <v>38.632040000000003</v>
      </c>
      <c r="BM10" s="437">
        <v>42.373660000000001</v>
      </c>
      <c r="BN10" s="437">
        <v>37.607750000000003</v>
      </c>
      <c r="BO10" s="437">
        <v>40.584319999999998</v>
      </c>
      <c r="BP10" s="437">
        <v>40.32246</v>
      </c>
      <c r="BQ10" s="437">
        <v>41.795009999999998</v>
      </c>
      <c r="BR10" s="437">
        <v>45.303049999999999</v>
      </c>
      <c r="BS10" s="437">
        <v>40.893340000000002</v>
      </c>
      <c r="BT10" s="437">
        <v>42.191870000000002</v>
      </c>
      <c r="BU10" s="437">
        <v>41.080590000000001</v>
      </c>
      <c r="BV10" s="437">
        <v>40.497509999999998</v>
      </c>
    </row>
    <row r="11" spans="1:74" ht="11.1" customHeight="1" x14ac:dyDescent="0.2">
      <c r="A11" s="47" t="s">
        <v>115</v>
      </c>
      <c r="B11" s="722" t="s">
        <v>981</v>
      </c>
      <c r="C11" s="343">
        <v>13.45969</v>
      </c>
      <c r="D11" s="343">
        <v>12.916791999999999</v>
      </c>
      <c r="E11" s="343">
        <v>13.907807</v>
      </c>
      <c r="F11" s="343">
        <v>12.883153</v>
      </c>
      <c r="G11" s="343">
        <v>13.762204000000001</v>
      </c>
      <c r="H11" s="343">
        <v>13.517059</v>
      </c>
      <c r="I11" s="343">
        <v>12.841676</v>
      </c>
      <c r="J11" s="343">
        <v>13.961724999999999</v>
      </c>
      <c r="K11" s="343">
        <v>13.433665</v>
      </c>
      <c r="L11" s="343">
        <v>14.194516</v>
      </c>
      <c r="M11" s="343">
        <v>13.481558</v>
      </c>
      <c r="N11" s="343">
        <v>12.629568000000001</v>
      </c>
      <c r="O11" s="343">
        <v>14.770154</v>
      </c>
      <c r="P11" s="343">
        <v>13.236259</v>
      </c>
      <c r="Q11" s="343">
        <v>15.052104999999999</v>
      </c>
      <c r="R11" s="343">
        <v>14.063772</v>
      </c>
      <c r="S11" s="343">
        <v>14.439529</v>
      </c>
      <c r="T11" s="343">
        <v>14.116864</v>
      </c>
      <c r="U11" s="343">
        <v>12.857955</v>
      </c>
      <c r="V11" s="343">
        <v>13.970018</v>
      </c>
      <c r="W11" s="343">
        <v>13.416847000000001</v>
      </c>
      <c r="X11" s="343">
        <v>13.401282999999999</v>
      </c>
      <c r="Y11" s="343">
        <v>13.377580999999999</v>
      </c>
      <c r="Z11" s="343">
        <v>12.868648</v>
      </c>
      <c r="AA11" s="343">
        <v>13.419525999999999</v>
      </c>
      <c r="AB11" s="343">
        <v>13.406929</v>
      </c>
      <c r="AC11" s="343">
        <v>12.735989999999999</v>
      </c>
      <c r="AD11" s="343">
        <v>12.09253</v>
      </c>
      <c r="AE11" s="343">
        <v>13.332166000000001</v>
      </c>
      <c r="AF11" s="343">
        <v>14.562701000000001</v>
      </c>
      <c r="AG11" s="343">
        <v>12.691197000000001</v>
      </c>
      <c r="AH11" s="343">
        <v>13.794235</v>
      </c>
      <c r="AI11" s="343">
        <v>13.388299</v>
      </c>
      <c r="AJ11" s="343">
        <v>13.367653000000001</v>
      </c>
      <c r="AK11" s="343">
        <v>12.362292999999999</v>
      </c>
      <c r="AL11" s="343">
        <v>12.897736999999999</v>
      </c>
      <c r="AM11" s="343">
        <v>13.467164</v>
      </c>
      <c r="AN11" s="343">
        <v>11.924091000000001</v>
      </c>
      <c r="AO11" s="343">
        <v>14.349178</v>
      </c>
      <c r="AP11" s="343">
        <v>13.212796000000001</v>
      </c>
      <c r="AQ11" s="343">
        <v>13.889249</v>
      </c>
      <c r="AR11" s="343">
        <v>13.327510999999999</v>
      </c>
      <c r="AS11" s="343">
        <v>13.004738</v>
      </c>
      <c r="AT11" s="343">
        <v>13.522240999999999</v>
      </c>
      <c r="AU11" s="343">
        <v>12.613652999999999</v>
      </c>
      <c r="AV11" s="343">
        <v>13.741175999999999</v>
      </c>
      <c r="AW11" s="343">
        <v>13.313650000000001</v>
      </c>
      <c r="AX11" s="343">
        <v>13.588262</v>
      </c>
      <c r="AY11" s="343">
        <v>13.467164</v>
      </c>
      <c r="AZ11" s="873">
        <v>11.924091000000001</v>
      </c>
      <c r="BA11" s="873">
        <v>14.349178</v>
      </c>
      <c r="BB11" s="873">
        <v>13.666703406</v>
      </c>
      <c r="BC11" s="873">
        <v>14.387136161000001</v>
      </c>
      <c r="BD11" s="873">
        <v>14.495943434000001</v>
      </c>
      <c r="BE11" s="873">
        <v>12.695921999999999</v>
      </c>
      <c r="BF11" s="873">
        <v>13.812630754000001</v>
      </c>
      <c r="BG11" s="354">
        <v>12.60148</v>
      </c>
      <c r="BH11" s="354">
        <v>13.369669999999999</v>
      </c>
      <c r="BI11" s="354">
        <v>12.94027</v>
      </c>
      <c r="BJ11" s="354">
        <v>12.934799999999999</v>
      </c>
      <c r="BK11" s="354">
        <v>16.140940000000001</v>
      </c>
      <c r="BL11" s="354">
        <v>13.599460000000001</v>
      </c>
      <c r="BM11" s="354">
        <v>14.249610000000001</v>
      </c>
      <c r="BN11" s="354">
        <v>12.88514</v>
      </c>
      <c r="BO11" s="354">
        <v>13.51154</v>
      </c>
      <c r="BP11" s="354">
        <v>13.31709</v>
      </c>
      <c r="BQ11" s="354">
        <v>12.010490000000001</v>
      </c>
      <c r="BR11" s="354">
        <v>12.955679999999999</v>
      </c>
      <c r="BS11" s="354">
        <v>11.787789999999999</v>
      </c>
      <c r="BT11" s="354">
        <v>12.627190000000001</v>
      </c>
      <c r="BU11" s="354">
        <v>12.301920000000001</v>
      </c>
      <c r="BV11" s="354">
        <v>12.367990000000001</v>
      </c>
    </row>
    <row r="12" spans="1:74" ht="11.1" customHeight="1" x14ac:dyDescent="0.2">
      <c r="A12" s="47" t="s">
        <v>116</v>
      </c>
      <c r="B12" s="722" t="s">
        <v>982</v>
      </c>
      <c r="C12" s="343">
        <v>7.9840910000000003</v>
      </c>
      <c r="D12" s="343">
        <v>7.6620379999999999</v>
      </c>
      <c r="E12" s="343">
        <v>8.249898</v>
      </c>
      <c r="F12" s="343">
        <v>8.0796589999999995</v>
      </c>
      <c r="G12" s="343">
        <v>8.6309260000000005</v>
      </c>
      <c r="H12" s="343">
        <v>8.4771970000000003</v>
      </c>
      <c r="I12" s="343">
        <v>7.8965889999999996</v>
      </c>
      <c r="J12" s="343">
        <v>8.5853389999999994</v>
      </c>
      <c r="K12" s="343">
        <v>8.2606710000000003</v>
      </c>
      <c r="L12" s="343">
        <v>8.6510029999999993</v>
      </c>
      <c r="M12" s="343">
        <v>8.2164699999999993</v>
      </c>
      <c r="N12" s="343">
        <v>7.6972500000000004</v>
      </c>
      <c r="O12" s="343">
        <v>8.691065</v>
      </c>
      <c r="P12" s="343">
        <v>7.7885039999999996</v>
      </c>
      <c r="Q12" s="343">
        <v>8.856973</v>
      </c>
      <c r="R12" s="343">
        <v>7.7413410000000002</v>
      </c>
      <c r="S12" s="343">
        <v>7.9481760000000001</v>
      </c>
      <c r="T12" s="343">
        <v>7.7705320000000002</v>
      </c>
      <c r="U12" s="343">
        <v>7.2269829999999997</v>
      </c>
      <c r="V12" s="343">
        <v>7.8520240000000001</v>
      </c>
      <c r="W12" s="343">
        <v>7.5410469999999998</v>
      </c>
      <c r="X12" s="343">
        <v>7.5233790000000003</v>
      </c>
      <c r="Y12" s="343">
        <v>7.5100920000000002</v>
      </c>
      <c r="Z12" s="343">
        <v>7.2243899999999996</v>
      </c>
      <c r="AA12" s="343">
        <v>7.5525690000000001</v>
      </c>
      <c r="AB12" s="343">
        <v>7.5455009999999998</v>
      </c>
      <c r="AC12" s="343">
        <v>7.1678579999999998</v>
      </c>
      <c r="AD12" s="343">
        <v>6.1406039999999997</v>
      </c>
      <c r="AE12" s="343">
        <v>6.7701279999999997</v>
      </c>
      <c r="AF12" s="343">
        <v>7.3949749999999996</v>
      </c>
      <c r="AG12" s="343">
        <v>6.9062289999999997</v>
      </c>
      <c r="AH12" s="343">
        <v>7.5064960000000003</v>
      </c>
      <c r="AI12" s="343">
        <v>7.2855429999999997</v>
      </c>
      <c r="AJ12" s="343">
        <v>6.5863300000000002</v>
      </c>
      <c r="AK12" s="343">
        <v>6.090973</v>
      </c>
      <c r="AL12" s="343">
        <v>6.3547750000000001</v>
      </c>
      <c r="AM12" s="343">
        <v>7.7727279999999999</v>
      </c>
      <c r="AN12" s="343">
        <v>6.882117</v>
      </c>
      <c r="AO12" s="343">
        <v>8.2817100000000003</v>
      </c>
      <c r="AP12" s="343">
        <v>6.3844329999999996</v>
      </c>
      <c r="AQ12" s="343">
        <v>6.7112999999999996</v>
      </c>
      <c r="AR12" s="343">
        <v>6.4398559999999998</v>
      </c>
      <c r="AS12" s="343">
        <v>6.7872050000000002</v>
      </c>
      <c r="AT12" s="343">
        <v>7.0573069999999998</v>
      </c>
      <c r="AU12" s="343">
        <v>6.5831270000000002</v>
      </c>
      <c r="AV12" s="343">
        <v>6.6866849999999998</v>
      </c>
      <c r="AW12" s="343">
        <v>6.4786339999999996</v>
      </c>
      <c r="AX12" s="343">
        <v>6.6122759999999996</v>
      </c>
      <c r="AY12" s="343">
        <v>7.7727279999999999</v>
      </c>
      <c r="AZ12" s="873">
        <v>6.882117</v>
      </c>
      <c r="BA12" s="873">
        <v>8.2817100000000003</v>
      </c>
      <c r="BB12" s="873">
        <v>6.7215970325000001</v>
      </c>
      <c r="BC12" s="873">
        <v>7.0694655037</v>
      </c>
      <c r="BD12" s="873">
        <v>7.1178834638000001</v>
      </c>
      <c r="BE12" s="873">
        <v>6.2434539999999998</v>
      </c>
      <c r="BF12" s="873">
        <v>6.7963256207000002</v>
      </c>
      <c r="BG12" s="354">
        <v>6.2138629999999999</v>
      </c>
      <c r="BH12" s="354">
        <v>6.4943660000000003</v>
      </c>
      <c r="BI12" s="354">
        <v>6.3724860000000003</v>
      </c>
      <c r="BJ12" s="354">
        <v>6.3554469999999998</v>
      </c>
      <c r="BK12" s="354">
        <v>7.4748010000000003</v>
      </c>
      <c r="BL12" s="354">
        <v>6.3167059999999999</v>
      </c>
      <c r="BM12" s="354">
        <v>7.0893980000000001</v>
      </c>
      <c r="BN12" s="354">
        <v>6.1902929999999996</v>
      </c>
      <c r="BO12" s="354">
        <v>6.711201</v>
      </c>
      <c r="BP12" s="354">
        <v>6.4973660000000004</v>
      </c>
      <c r="BQ12" s="354">
        <v>6.3251289999999996</v>
      </c>
      <c r="BR12" s="354">
        <v>6.9861129999999996</v>
      </c>
      <c r="BS12" s="354">
        <v>6.2283400000000002</v>
      </c>
      <c r="BT12" s="354">
        <v>6.389481</v>
      </c>
      <c r="BU12" s="354">
        <v>6.2159990000000001</v>
      </c>
      <c r="BV12" s="354">
        <v>6.148377</v>
      </c>
    </row>
    <row r="13" spans="1:74" ht="11.1" customHeight="1" x14ac:dyDescent="0.2">
      <c r="A13" s="47" t="s">
        <v>117</v>
      </c>
      <c r="B13" s="722" t="s">
        <v>983</v>
      </c>
      <c r="C13" s="343">
        <v>28.443481999999999</v>
      </c>
      <c r="D13" s="343">
        <v>27.296237000000001</v>
      </c>
      <c r="E13" s="343">
        <v>29.390435</v>
      </c>
      <c r="F13" s="343">
        <v>25.424655999999999</v>
      </c>
      <c r="G13" s="343">
        <v>27.159396000000001</v>
      </c>
      <c r="H13" s="343">
        <v>26.675813999999999</v>
      </c>
      <c r="I13" s="343">
        <v>28.562982000000002</v>
      </c>
      <c r="J13" s="343">
        <v>31.054283000000002</v>
      </c>
      <c r="K13" s="343">
        <v>29.879783</v>
      </c>
      <c r="L13" s="343">
        <v>28.486376</v>
      </c>
      <c r="M13" s="343">
        <v>27.055565000000001</v>
      </c>
      <c r="N13" s="343">
        <v>25.345728999999999</v>
      </c>
      <c r="O13" s="343">
        <v>27.591512999999999</v>
      </c>
      <c r="P13" s="343">
        <v>24.726140999999998</v>
      </c>
      <c r="Q13" s="343">
        <v>28.118190999999999</v>
      </c>
      <c r="R13" s="343">
        <v>25.201066000000001</v>
      </c>
      <c r="S13" s="343">
        <v>25.874428999999999</v>
      </c>
      <c r="T13" s="343">
        <v>25.296164000000001</v>
      </c>
      <c r="U13" s="343">
        <v>26.509705</v>
      </c>
      <c r="V13" s="343">
        <v>28.802461000000001</v>
      </c>
      <c r="W13" s="343">
        <v>27.661904</v>
      </c>
      <c r="X13" s="343">
        <v>26.678142000000001</v>
      </c>
      <c r="Y13" s="343">
        <v>26.630966000000001</v>
      </c>
      <c r="Z13" s="343">
        <v>25.617813999999999</v>
      </c>
      <c r="AA13" s="343">
        <v>23.088094000000002</v>
      </c>
      <c r="AB13" s="343">
        <v>23.066458000000001</v>
      </c>
      <c r="AC13" s="343">
        <v>21.912130999999999</v>
      </c>
      <c r="AD13" s="343">
        <v>17.530719000000001</v>
      </c>
      <c r="AE13" s="343">
        <v>19.327853999999999</v>
      </c>
      <c r="AF13" s="343">
        <v>21.111718</v>
      </c>
      <c r="AG13" s="343">
        <v>23.791340999999999</v>
      </c>
      <c r="AH13" s="343">
        <v>25.859217000000001</v>
      </c>
      <c r="AI13" s="343">
        <v>25.098175000000001</v>
      </c>
      <c r="AJ13" s="343">
        <v>24.36345</v>
      </c>
      <c r="AK13" s="343">
        <v>22.531037000000001</v>
      </c>
      <c r="AL13" s="343">
        <v>23.506893000000002</v>
      </c>
      <c r="AM13" s="343">
        <v>23.605143000000002</v>
      </c>
      <c r="AN13" s="343">
        <v>20.900493000000001</v>
      </c>
      <c r="AO13" s="343">
        <v>25.151045</v>
      </c>
      <c r="AP13" s="343">
        <v>22.279105000000001</v>
      </c>
      <c r="AQ13" s="343">
        <v>23.419699999999999</v>
      </c>
      <c r="AR13" s="343">
        <v>22.472521</v>
      </c>
      <c r="AS13" s="343">
        <v>25.368694999999999</v>
      </c>
      <c r="AT13" s="343">
        <v>26.378274000000001</v>
      </c>
      <c r="AU13" s="343">
        <v>24.605782999999999</v>
      </c>
      <c r="AV13" s="343">
        <v>24.211387999999999</v>
      </c>
      <c r="AW13" s="343">
        <v>23.458113999999998</v>
      </c>
      <c r="AX13" s="343">
        <v>23.942070000000001</v>
      </c>
      <c r="AY13" s="343">
        <v>23.605143000000002</v>
      </c>
      <c r="AZ13" s="873">
        <v>20.900493000000001</v>
      </c>
      <c r="BA13" s="873">
        <v>25.151045</v>
      </c>
      <c r="BB13" s="873">
        <v>19.790754635999999</v>
      </c>
      <c r="BC13" s="873">
        <v>20.899186920999998</v>
      </c>
      <c r="BD13" s="873">
        <v>21.085809442999999</v>
      </c>
      <c r="BE13" s="873">
        <v>23.667408999999999</v>
      </c>
      <c r="BF13" s="873">
        <v>25.552675876999999</v>
      </c>
      <c r="BG13" s="354">
        <v>23.272849999999998</v>
      </c>
      <c r="BH13" s="354">
        <v>23.7363</v>
      </c>
      <c r="BI13" s="354">
        <v>23.110479999999999</v>
      </c>
      <c r="BJ13" s="354">
        <v>22.564530000000001</v>
      </c>
      <c r="BK13" s="354">
        <v>21.84451</v>
      </c>
      <c r="BL13" s="354">
        <v>18.715869999999999</v>
      </c>
      <c r="BM13" s="354">
        <v>21.034649999999999</v>
      </c>
      <c r="BN13" s="354">
        <v>18.532309999999999</v>
      </c>
      <c r="BO13" s="354">
        <v>20.36158</v>
      </c>
      <c r="BP13" s="354">
        <v>20.507999999999999</v>
      </c>
      <c r="BQ13" s="354">
        <v>23.459389999999999</v>
      </c>
      <c r="BR13" s="354">
        <v>25.361260000000001</v>
      </c>
      <c r="BS13" s="354">
        <v>22.877210000000002</v>
      </c>
      <c r="BT13" s="354">
        <v>23.1752</v>
      </c>
      <c r="BU13" s="354">
        <v>22.562670000000001</v>
      </c>
      <c r="BV13" s="354">
        <v>21.98114</v>
      </c>
    </row>
    <row r="14" spans="1:74" s="277" customFormat="1" ht="11.1" customHeight="1" x14ac:dyDescent="0.2">
      <c r="A14" s="436" t="s">
        <v>1454</v>
      </c>
      <c r="B14" s="721" t="s">
        <v>1179</v>
      </c>
      <c r="C14" s="34">
        <v>-5.0157049999999996</v>
      </c>
      <c r="D14" s="34">
        <v>-7.0159979999999997</v>
      </c>
      <c r="E14" s="34">
        <v>-7.0478319999999997</v>
      </c>
      <c r="F14" s="34">
        <v>-7.118493</v>
      </c>
      <c r="G14" s="34">
        <v>-7.213298</v>
      </c>
      <c r="H14" s="34">
        <v>-7.4646819999999998</v>
      </c>
      <c r="I14" s="34">
        <v>-5.6288460000000002</v>
      </c>
      <c r="J14" s="34">
        <v>-6.7662750000000003</v>
      </c>
      <c r="K14" s="34">
        <v>-6.748977</v>
      </c>
      <c r="L14" s="34">
        <v>-6.3778389999999998</v>
      </c>
      <c r="M14" s="34">
        <v>-6.5964270000000003</v>
      </c>
      <c r="N14" s="34">
        <v>-6.6478970000000004</v>
      </c>
      <c r="O14" s="34">
        <v>-6.6417979999999996</v>
      </c>
      <c r="P14" s="34">
        <v>-7.9558160000000004</v>
      </c>
      <c r="Q14" s="34">
        <v>-8.9110490000000002</v>
      </c>
      <c r="R14" s="34">
        <v>-7.4111260000000003</v>
      </c>
      <c r="S14" s="34">
        <v>-8.1241439999999994</v>
      </c>
      <c r="T14" s="34">
        <v>-8.1545190000000005</v>
      </c>
      <c r="U14" s="34">
        <v>-6.3754780000000002</v>
      </c>
      <c r="V14" s="34">
        <v>-8.7646049999999995</v>
      </c>
      <c r="W14" s="34">
        <v>-8.5016700000000007</v>
      </c>
      <c r="X14" s="34">
        <v>-8.7919459999999994</v>
      </c>
      <c r="Y14" s="34">
        <v>-8.0528840000000006</v>
      </c>
      <c r="Z14" s="34">
        <v>-8.5129040000000007</v>
      </c>
      <c r="AA14" s="34">
        <v>-8.33521</v>
      </c>
      <c r="AB14" s="34">
        <v>-8.5291490000000003</v>
      </c>
      <c r="AC14" s="34">
        <v>-9.5775889999999997</v>
      </c>
      <c r="AD14" s="34">
        <v>-6.511323</v>
      </c>
      <c r="AE14" s="34">
        <v>-9.0431980000000003</v>
      </c>
      <c r="AF14" s="34">
        <v>-9.9620499999999996</v>
      </c>
      <c r="AG14" s="34">
        <v>-8.7203992968000001</v>
      </c>
      <c r="AH14" s="34">
        <v>-8.8307950000000002</v>
      </c>
      <c r="AI14" s="34">
        <v>-9.3185409999999997</v>
      </c>
      <c r="AJ14" s="34">
        <v>-8.9994350000000001</v>
      </c>
      <c r="AK14" s="34">
        <v>-9.1379260000000002</v>
      </c>
      <c r="AL14" s="34">
        <v>-9.363054</v>
      </c>
      <c r="AM14" s="34">
        <v>-7.4811881329999999</v>
      </c>
      <c r="AN14" s="34">
        <v>-7.1899032361000002</v>
      </c>
      <c r="AO14" s="34">
        <v>-9.1083780000000001</v>
      </c>
      <c r="AP14" s="34">
        <v>-7.3199714217</v>
      </c>
      <c r="AQ14" s="34">
        <v>-7.6483379999999999</v>
      </c>
      <c r="AR14" s="34">
        <v>-6.7174755008</v>
      </c>
      <c r="AS14" s="34">
        <v>-6.2965575843000003</v>
      </c>
      <c r="AT14" s="34">
        <v>-7.9290409999999998</v>
      </c>
      <c r="AU14" s="34">
        <v>-7.4605329999999999</v>
      </c>
      <c r="AV14" s="34">
        <v>-7.4083719787</v>
      </c>
      <c r="AW14" s="34">
        <v>-7.6405430000000001</v>
      </c>
      <c r="AX14" s="34">
        <v>-7.4995627780999996</v>
      </c>
      <c r="AY14" s="34">
        <v>-7.4633500000000002</v>
      </c>
      <c r="AZ14" s="895">
        <v>-6.2385760000000001</v>
      </c>
      <c r="BA14" s="895">
        <v>-9.2491289999999999</v>
      </c>
      <c r="BB14" s="895">
        <v>-8.2645</v>
      </c>
      <c r="BC14" s="895">
        <v>-8.8799550000000007</v>
      </c>
      <c r="BD14" s="895">
        <v>-8.9942008590999993</v>
      </c>
      <c r="BE14" s="895">
        <v>-7.7646749468999996</v>
      </c>
      <c r="BF14" s="895">
        <v>-8.325628</v>
      </c>
      <c r="BG14" s="437">
        <v>-7.8621559999999997</v>
      </c>
      <c r="BH14" s="437">
        <v>-8.3575599999999994</v>
      </c>
      <c r="BI14" s="437">
        <v>-8.0284150000000007</v>
      </c>
      <c r="BJ14" s="437">
        <v>-8.8425170000000008</v>
      </c>
      <c r="BK14" s="437">
        <v>-6.9901200000000001</v>
      </c>
      <c r="BL14" s="437">
        <v>-6.9992320000000001</v>
      </c>
      <c r="BM14" s="437">
        <v>-8.5919299999999996</v>
      </c>
      <c r="BN14" s="437">
        <v>-7.5184790000000001</v>
      </c>
      <c r="BO14" s="437">
        <v>-7.3931050000000003</v>
      </c>
      <c r="BP14" s="437">
        <v>-7.6966950000000001</v>
      </c>
      <c r="BQ14" s="437">
        <v>-7.3291360000000001</v>
      </c>
      <c r="BR14" s="437">
        <v>-8.333914</v>
      </c>
      <c r="BS14" s="437">
        <v>-8.0982629999999993</v>
      </c>
      <c r="BT14" s="437">
        <v>-8.9517699999999998</v>
      </c>
      <c r="BU14" s="437">
        <v>-8.5737009999999998</v>
      </c>
      <c r="BV14" s="437">
        <v>-9.4770679999999992</v>
      </c>
    </row>
    <row r="15" spans="1:74" s="717" customFormat="1" ht="11.1" customHeight="1" x14ac:dyDescent="0.2">
      <c r="A15" s="716" t="s">
        <v>119</v>
      </c>
      <c r="B15" s="722" t="s">
        <v>1343</v>
      </c>
      <c r="C15" s="343">
        <v>0.50270199999999998</v>
      </c>
      <c r="D15" s="343">
        <v>0.28925400000000001</v>
      </c>
      <c r="E15" s="343">
        <v>0.52970899999999999</v>
      </c>
      <c r="F15" s="343">
        <v>0.68416500000000002</v>
      </c>
      <c r="G15" s="343">
        <v>0.32450899999999999</v>
      </c>
      <c r="H15" s="343">
        <v>0.62746999999999997</v>
      </c>
      <c r="I15" s="343">
        <v>0.65998699999999999</v>
      </c>
      <c r="J15" s="343">
        <v>0.77902899999999997</v>
      </c>
      <c r="K15" s="343">
        <v>0.53134199999999998</v>
      </c>
      <c r="L15" s="343">
        <v>0.40368100000000001</v>
      </c>
      <c r="M15" s="343">
        <v>0.68949099999999997</v>
      </c>
      <c r="N15" s="343">
        <v>0.292128</v>
      </c>
      <c r="O15" s="343">
        <v>0.43973600000000002</v>
      </c>
      <c r="P15" s="343">
        <v>0.29964200000000002</v>
      </c>
      <c r="Q15" s="343">
        <v>0.28083599999999997</v>
      </c>
      <c r="R15" s="343">
        <v>0.42641400000000002</v>
      </c>
      <c r="S15" s="343">
        <v>0.305446</v>
      </c>
      <c r="T15" s="343">
        <v>0.282364</v>
      </c>
      <c r="U15" s="343">
        <v>0.32570700000000002</v>
      </c>
      <c r="V15" s="343">
        <v>0.35474099999999997</v>
      </c>
      <c r="W15" s="343">
        <v>0.313973</v>
      </c>
      <c r="X15" s="343">
        <v>0.41334900000000002</v>
      </c>
      <c r="Y15" s="343">
        <v>0.335148</v>
      </c>
      <c r="Z15" s="343">
        <v>0.232768</v>
      </c>
      <c r="AA15" s="343">
        <v>9.3540999999999999E-2</v>
      </c>
      <c r="AB15" s="343">
        <v>0.15052699999999999</v>
      </c>
      <c r="AC15" s="343">
        <v>8.4850999999999996E-2</v>
      </c>
      <c r="AD15" s="343">
        <v>0.25353900000000001</v>
      </c>
      <c r="AE15" s="343">
        <v>7.9714999999999994E-2</v>
      </c>
      <c r="AF15" s="343">
        <v>0.20256399999999999</v>
      </c>
      <c r="AG15" s="343">
        <v>0.18488070323</v>
      </c>
      <c r="AH15" s="343">
        <v>0.28809200000000001</v>
      </c>
      <c r="AI15" s="343">
        <v>0.24795600000000001</v>
      </c>
      <c r="AJ15" s="343">
        <v>0.118162</v>
      </c>
      <c r="AK15" s="343">
        <v>0.16708500000000001</v>
      </c>
      <c r="AL15" s="343">
        <v>0.126801</v>
      </c>
      <c r="AM15" s="343">
        <v>0.24458186699000001</v>
      </c>
      <c r="AN15" s="343">
        <v>0.19734876392</v>
      </c>
      <c r="AO15" s="343">
        <v>0.190439</v>
      </c>
      <c r="AP15" s="343">
        <v>0.26411457831000001</v>
      </c>
      <c r="AQ15" s="343">
        <v>0.195683</v>
      </c>
      <c r="AR15" s="343">
        <v>0.23220049918999999</v>
      </c>
      <c r="AS15" s="343">
        <v>0.22099441573</v>
      </c>
      <c r="AT15" s="343">
        <v>0.240645</v>
      </c>
      <c r="AU15" s="343">
        <v>0.19603400000000001</v>
      </c>
      <c r="AV15" s="343">
        <v>0.35765550260000001</v>
      </c>
      <c r="AW15" s="343">
        <v>0.33391700000000002</v>
      </c>
      <c r="AX15" s="343">
        <v>0.22574757644999999</v>
      </c>
      <c r="AY15" s="343">
        <v>0.39134200000000002</v>
      </c>
      <c r="AZ15" s="873">
        <v>0.25442500000000001</v>
      </c>
      <c r="BA15" s="873">
        <v>9.1039999999999996E-2</v>
      </c>
      <c r="BB15" s="873">
        <v>0.28995900000000002</v>
      </c>
      <c r="BC15" s="873">
        <v>0.25262299999999999</v>
      </c>
      <c r="BD15" s="873">
        <v>0.16612299999999999</v>
      </c>
      <c r="BE15" s="873">
        <v>0.18254804755000001</v>
      </c>
      <c r="BF15" s="873">
        <v>0.25571539999999998</v>
      </c>
      <c r="BG15" s="354">
        <v>0.27518490000000001</v>
      </c>
      <c r="BH15" s="354">
        <v>0.27048559999999999</v>
      </c>
      <c r="BI15" s="354">
        <v>0.3403929</v>
      </c>
      <c r="BJ15" s="354">
        <v>0.3087435</v>
      </c>
      <c r="BK15" s="354">
        <v>0.32447320000000002</v>
      </c>
      <c r="BL15" s="354">
        <v>0.15006439999999999</v>
      </c>
      <c r="BM15" s="354">
        <v>0.2576756</v>
      </c>
      <c r="BN15" s="354">
        <v>0.30686340000000001</v>
      </c>
      <c r="BO15" s="354">
        <v>0.3910361</v>
      </c>
      <c r="BP15" s="354">
        <v>0.38476169999999998</v>
      </c>
      <c r="BQ15" s="354">
        <v>0.42911579999999999</v>
      </c>
      <c r="BR15" s="354">
        <v>0.36120340000000001</v>
      </c>
      <c r="BS15" s="354">
        <v>0.31471130000000003</v>
      </c>
      <c r="BT15" s="354">
        <v>0.28003149999999999</v>
      </c>
      <c r="BU15" s="354">
        <v>0.33565220000000001</v>
      </c>
      <c r="BV15" s="354">
        <v>0.29731590000000002</v>
      </c>
    </row>
    <row r="16" spans="1:74" s="717" customFormat="1" ht="11.1" customHeight="1" x14ac:dyDescent="0.2">
      <c r="A16" s="716" t="s">
        <v>120</v>
      </c>
      <c r="B16" s="722" t="s">
        <v>1344</v>
      </c>
      <c r="C16" s="343">
        <v>5.5184069999999998</v>
      </c>
      <c r="D16" s="343">
        <v>7.3052520000000003</v>
      </c>
      <c r="E16" s="343">
        <v>7.5775410000000001</v>
      </c>
      <c r="F16" s="343">
        <v>7.8026580000000001</v>
      </c>
      <c r="G16" s="343">
        <v>7.5378069999999999</v>
      </c>
      <c r="H16" s="343">
        <v>8.0921520000000005</v>
      </c>
      <c r="I16" s="343">
        <v>6.2888330000000003</v>
      </c>
      <c r="J16" s="343">
        <v>7.5453039999999998</v>
      </c>
      <c r="K16" s="343">
        <v>7.2803190000000004</v>
      </c>
      <c r="L16" s="343">
        <v>6.7815200000000004</v>
      </c>
      <c r="M16" s="343">
        <v>7.2859179999999997</v>
      </c>
      <c r="N16" s="343">
        <v>6.9400250000000003</v>
      </c>
      <c r="O16" s="343">
        <v>7.0815340000000004</v>
      </c>
      <c r="P16" s="343">
        <v>8.2554580000000009</v>
      </c>
      <c r="Q16" s="343">
        <v>9.1918849999999992</v>
      </c>
      <c r="R16" s="343">
        <v>7.8375399999999997</v>
      </c>
      <c r="S16" s="343">
        <v>8.4295899999999993</v>
      </c>
      <c r="T16" s="343">
        <v>8.4368829999999999</v>
      </c>
      <c r="U16" s="343">
        <v>6.7011849999999997</v>
      </c>
      <c r="V16" s="343">
        <v>9.1193460000000002</v>
      </c>
      <c r="W16" s="343">
        <v>8.8156429999999997</v>
      </c>
      <c r="X16" s="343">
        <v>9.2052949999999996</v>
      </c>
      <c r="Y16" s="343">
        <v>8.3880320000000008</v>
      </c>
      <c r="Z16" s="343">
        <v>8.7456720000000008</v>
      </c>
      <c r="AA16" s="343">
        <v>8.4287510000000001</v>
      </c>
      <c r="AB16" s="343">
        <v>8.6796760000000006</v>
      </c>
      <c r="AC16" s="343">
        <v>9.6624400000000001</v>
      </c>
      <c r="AD16" s="343">
        <v>6.7648619999999999</v>
      </c>
      <c r="AE16" s="343">
        <v>9.1229130000000005</v>
      </c>
      <c r="AF16" s="343">
        <v>10.164614</v>
      </c>
      <c r="AG16" s="343">
        <v>8.9052799999999994</v>
      </c>
      <c r="AH16" s="343">
        <v>9.1188870000000009</v>
      </c>
      <c r="AI16" s="343">
        <v>9.566497</v>
      </c>
      <c r="AJ16" s="343">
        <v>9.117597</v>
      </c>
      <c r="AK16" s="343">
        <v>9.3050110000000004</v>
      </c>
      <c r="AL16" s="343">
        <v>9.4898550000000004</v>
      </c>
      <c r="AM16" s="343">
        <v>7.7257699999999998</v>
      </c>
      <c r="AN16" s="343">
        <v>7.3872520000000002</v>
      </c>
      <c r="AO16" s="343">
        <v>9.2988169999999997</v>
      </c>
      <c r="AP16" s="343">
        <v>7.5840860000000001</v>
      </c>
      <c r="AQ16" s="343">
        <v>7.8440209999999997</v>
      </c>
      <c r="AR16" s="343">
        <v>6.9496760000000002</v>
      </c>
      <c r="AS16" s="343">
        <v>6.5175520000000002</v>
      </c>
      <c r="AT16" s="343">
        <v>8.1696860000000004</v>
      </c>
      <c r="AU16" s="343">
        <v>7.6565669999999999</v>
      </c>
      <c r="AV16" s="343">
        <v>7.7660274813000001</v>
      </c>
      <c r="AW16" s="343">
        <v>7.9744599999999997</v>
      </c>
      <c r="AX16" s="343">
        <v>7.7253103545000004</v>
      </c>
      <c r="AY16" s="343">
        <v>7.854692</v>
      </c>
      <c r="AZ16" s="873">
        <v>6.4930009999999996</v>
      </c>
      <c r="BA16" s="873">
        <v>9.3401689999999995</v>
      </c>
      <c r="BB16" s="873">
        <v>8.5544589999999996</v>
      </c>
      <c r="BC16" s="873">
        <v>9.1325780000000005</v>
      </c>
      <c r="BD16" s="873">
        <v>9.1603238591</v>
      </c>
      <c r="BE16" s="873">
        <v>7.9472229944999997</v>
      </c>
      <c r="BF16" s="873">
        <v>8.5813430000000004</v>
      </c>
      <c r="BG16" s="354">
        <v>8.1373409999999993</v>
      </c>
      <c r="BH16" s="354">
        <v>8.6280459999999994</v>
      </c>
      <c r="BI16" s="354">
        <v>8.3688079999999996</v>
      </c>
      <c r="BJ16" s="354">
        <v>9.1512609999999999</v>
      </c>
      <c r="BK16" s="354">
        <v>7.3145930000000003</v>
      </c>
      <c r="BL16" s="354">
        <v>7.1492959999999997</v>
      </c>
      <c r="BM16" s="354">
        <v>8.8496059999999996</v>
      </c>
      <c r="BN16" s="354">
        <v>7.825342</v>
      </c>
      <c r="BO16" s="354">
        <v>7.784141</v>
      </c>
      <c r="BP16" s="354">
        <v>8.0814559999999993</v>
      </c>
      <c r="BQ16" s="354">
        <v>7.7582519999999997</v>
      </c>
      <c r="BR16" s="354">
        <v>8.6951169999999998</v>
      </c>
      <c r="BS16" s="354">
        <v>8.4129740000000002</v>
      </c>
      <c r="BT16" s="354">
        <v>9.2318020000000001</v>
      </c>
      <c r="BU16" s="354">
        <v>8.9093529999999994</v>
      </c>
      <c r="BV16" s="354">
        <v>9.7743839999999995</v>
      </c>
    </row>
    <row r="17" spans="1:74" ht="11.1" customHeight="1" x14ac:dyDescent="0.2">
      <c r="A17" s="47" t="s">
        <v>121</v>
      </c>
      <c r="B17" s="723" t="s">
        <v>1345</v>
      </c>
      <c r="C17" s="343">
        <v>2.8675670000000002</v>
      </c>
      <c r="D17" s="343">
        <v>3.9834839999999998</v>
      </c>
      <c r="E17" s="343">
        <v>3.6464560000000001</v>
      </c>
      <c r="F17" s="343">
        <v>3.9406050000000001</v>
      </c>
      <c r="G17" s="343">
        <v>4.4709810000000001</v>
      </c>
      <c r="H17" s="343">
        <v>4.6886659999999996</v>
      </c>
      <c r="I17" s="343">
        <v>3.8087960000000001</v>
      </c>
      <c r="J17" s="343">
        <v>3.507873</v>
      </c>
      <c r="K17" s="343">
        <v>4.1654010000000001</v>
      </c>
      <c r="L17" s="343">
        <v>3.9011010000000002</v>
      </c>
      <c r="M17" s="343">
        <v>3.9591319999999999</v>
      </c>
      <c r="N17" s="343">
        <v>3.5378409999999998</v>
      </c>
      <c r="O17" s="343">
        <v>3.947028</v>
      </c>
      <c r="P17" s="343">
        <v>4.0777049999999999</v>
      </c>
      <c r="Q17" s="343">
        <v>4.0592689999999996</v>
      </c>
      <c r="R17" s="343">
        <v>3.9838260000000001</v>
      </c>
      <c r="S17" s="343">
        <v>4.5199309999999997</v>
      </c>
      <c r="T17" s="343">
        <v>4.2302920000000004</v>
      </c>
      <c r="U17" s="343">
        <v>3.8586070000000001</v>
      </c>
      <c r="V17" s="343">
        <v>5.1284859999999997</v>
      </c>
      <c r="W17" s="343">
        <v>4.537738</v>
      </c>
      <c r="X17" s="343">
        <v>4.2559519999999997</v>
      </c>
      <c r="Y17" s="343">
        <v>4.2799670000000001</v>
      </c>
      <c r="Z17" s="343">
        <v>4.2029579999999997</v>
      </c>
      <c r="AA17" s="343">
        <v>3.9392870000000002</v>
      </c>
      <c r="AB17" s="343">
        <v>4.5618369999999997</v>
      </c>
      <c r="AC17" s="343">
        <v>5.5548469999999996</v>
      </c>
      <c r="AD17" s="343">
        <v>3.468629</v>
      </c>
      <c r="AE17" s="343">
        <v>4.5436500000000004</v>
      </c>
      <c r="AF17" s="343">
        <v>5.8277330000000003</v>
      </c>
      <c r="AG17" s="343">
        <v>4.3086849999999997</v>
      </c>
      <c r="AH17" s="343">
        <v>4.3366249999999997</v>
      </c>
      <c r="AI17" s="343">
        <v>4.7500520000000002</v>
      </c>
      <c r="AJ17" s="343">
        <v>4.2634059999999998</v>
      </c>
      <c r="AK17" s="343">
        <v>5.2819120000000002</v>
      </c>
      <c r="AL17" s="343">
        <v>5.750203</v>
      </c>
      <c r="AM17" s="343">
        <v>3.7648570000000001</v>
      </c>
      <c r="AN17" s="343">
        <v>3.9979789999999999</v>
      </c>
      <c r="AO17" s="343">
        <v>4.9272400000000003</v>
      </c>
      <c r="AP17" s="343">
        <v>3.6171190000000002</v>
      </c>
      <c r="AQ17" s="343">
        <v>3.8988679999999998</v>
      </c>
      <c r="AR17" s="343">
        <v>4.0426419999999998</v>
      </c>
      <c r="AS17" s="343">
        <v>3.6217519999999999</v>
      </c>
      <c r="AT17" s="343">
        <v>4.6554500000000001</v>
      </c>
      <c r="AU17" s="343">
        <v>4.3151190000000001</v>
      </c>
      <c r="AV17" s="343">
        <v>3.9243283193999998</v>
      </c>
      <c r="AW17" s="343">
        <v>4.8812540000000002</v>
      </c>
      <c r="AX17" s="343">
        <v>4.4714069771</v>
      </c>
      <c r="AY17" s="343">
        <v>4.2250420000000002</v>
      </c>
      <c r="AZ17" s="873">
        <v>4.0310170000000003</v>
      </c>
      <c r="BA17" s="873">
        <v>5.0499260000000001</v>
      </c>
      <c r="BB17" s="873">
        <v>4.267004</v>
      </c>
      <c r="BC17" s="873">
        <v>4.9390359999999998</v>
      </c>
      <c r="BD17" s="873">
        <v>4.6561188592000002</v>
      </c>
      <c r="BE17" s="873">
        <v>3.9894902727999999</v>
      </c>
      <c r="BF17" s="873">
        <v>4.6170210000000003</v>
      </c>
      <c r="BG17" s="354">
        <v>4.402603</v>
      </c>
      <c r="BH17" s="354">
        <v>4.4283720000000004</v>
      </c>
      <c r="BI17" s="354">
        <v>4.2501350000000002</v>
      </c>
      <c r="BJ17" s="354">
        <v>4.615558</v>
      </c>
      <c r="BK17" s="354">
        <v>3.9039350000000002</v>
      </c>
      <c r="BL17" s="354">
        <v>3.741044</v>
      </c>
      <c r="BM17" s="354">
        <v>4.5978890000000003</v>
      </c>
      <c r="BN17" s="354">
        <v>4.4918069999999997</v>
      </c>
      <c r="BO17" s="354">
        <v>4.6294310000000003</v>
      </c>
      <c r="BP17" s="354">
        <v>4.510872</v>
      </c>
      <c r="BQ17" s="354">
        <v>4.1325820000000002</v>
      </c>
      <c r="BR17" s="354">
        <v>4.7660980000000004</v>
      </c>
      <c r="BS17" s="354">
        <v>4.5323580000000003</v>
      </c>
      <c r="BT17" s="354">
        <v>4.591475</v>
      </c>
      <c r="BU17" s="354">
        <v>4.3892610000000003</v>
      </c>
      <c r="BV17" s="354">
        <v>4.7687080000000002</v>
      </c>
    </row>
    <row r="18" spans="1:74" ht="11.1" customHeight="1" x14ac:dyDescent="0.2">
      <c r="A18" s="47" t="s">
        <v>122</v>
      </c>
      <c r="B18" s="723" t="s">
        <v>1346</v>
      </c>
      <c r="C18" s="343">
        <v>2.6508400000000001</v>
      </c>
      <c r="D18" s="343">
        <v>3.3217680000000001</v>
      </c>
      <c r="E18" s="343">
        <v>3.9310849999999999</v>
      </c>
      <c r="F18" s="343">
        <v>3.862053</v>
      </c>
      <c r="G18" s="343">
        <v>3.0668259999999998</v>
      </c>
      <c r="H18" s="343">
        <v>3.403486</v>
      </c>
      <c r="I18" s="343">
        <v>2.4800369999999998</v>
      </c>
      <c r="J18" s="343">
        <v>4.0374309999999998</v>
      </c>
      <c r="K18" s="343">
        <v>3.1149179999999999</v>
      </c>
      <c r="L18" s="343">
        <v>2.8804189999999998</v>
      </c>
      <c r="M18" s="343">
        <v>3.3267859999999998</v>
      </c>
      <c r="N18" s="343">
        <v>3.4021840000000001</v>
      </c>
      <c r="O18" s="343">
        <v>3.134506</v>
      </c>
      <c r="P18" s="343">
        <v>4.177753</v>
      </c>
      <c r="Q18" s="343">
        <v>5.1326159999999996</v>
      </c>
      <c r="R18" s="343">
        <v>3.8537140000000001</v>
      </c>
      <c r="S18" s="343">
        <v>3.909659</v>
      </c>
      <c r="T18" s="343">
        <v>4.2065910000000004</v>
      </c>
      <c r="U18" s="343">
        <v>2.842578</v>
      </c>
      <c r="V18" s="343">
        <v>3.9908600000000001</v>
      </c>
      <c r="W18" s="343">
        <v>4.2779049999999996</v>
      </c>
      <c r="X18" s="343">
        <v>4.9493429999999998</v>
      </c>
      <c r="Y18" s="343">
        <v>4.1080649999999999</v>
      </c>
      <c r="Z18" s="343">
        <v>4.5427140000000001</v>
      </c>
      <c r="AA18" s="343">
        <v>4.4894639999999999</v>
      </c>
      <c r="AB18" s="343">
        <v>4.117839</v>
      </c>
      <c r="AC18" s="343">
        <v>4.1075929999999996</v>
      </c>
      <c r="AD18" s="343">
        <v>3.296233</v>
      </c>
      <c r="AE18" s="343">
        <v>4.5792630000000001</v>
      </c>
      <c r="AF18" s="343">
        <v>4.336881</v>
      </c>
      <c r="AG18" s="343">
        <v>4.5965949999999998</v>
      </c>
      <c r="AH18" s="343">
        <v>4.7822620000000002</v>
      </c>
      <c r="AI18" s="343">
        <v>4.8164449999999999</v>
      </c>
      <c r="AJ18" s="343">
        <v>4.8541910000000001</v>
      </c>
      <c r="AK18" s="343">
        <v>4.0230990000000002</v>
      </c>
      <c r="AL18" s="343">
        <v>3.739652</v>
      </c>
      <c r="AM18" s="343">
        <v>3.9609130000000001</v>
      </c>
      <c r="AN18" s="343">
        <v>3.3892730000000002</v>
      </c>
      <c r="AO18" s="343">
        <v>4.3715770000000003</v>
      </c>
      <c r="AP18" s="343">
        <v>3.9669669999999999</v>
      </c>
      <c r="AQ18" s="343">
        <v>3.9451529999999999</v>
      </c>
      <c r="AR18" s="343">
        <v>2.9070339999999999</v>
      </c>
      <c r="AS18" s="343">
        <v>2.8957999999999999</v>
      </c>
      <c r="AT18" s="343">
        <v>3.5142359999999999</v>
      </c>
      <c r="AU18" s="343">
        <v>3.3414480000000002</v>
      </c>
      <c r="AV18" s="343">
        <v>3.8416991618999998</v>
      </c>
      <c r="AW18" s="343">
        <v>3.0932059999999999</v>
      </c>
      <c r="AX18" s="343">
        <v>3.2539033774999999</v>
      </c>
      <c r="AY18" s="343">
        <v>3.6296499999999998</v>
      </c>
      <c r="AZ18" s="873">
        <v>2.4619840000000002</v>
      </c>
      <c r="BA18" s="873">
        <v>4.2902430000000003</v>
      </c>
      <c r="BB18" s="873">
        <v>4.2874549999999996</v>
      </c>
      <c r="BC18" s="873">
        <v>4.1935419999999999</v>
      </c>
      <c r="BD18" s="873">
        <v>4.5042049999999998</v>
      </c>
      <c r="BE18" s="873">
        <v>3.9577327216999998</v>
      </c>
      <c r="BF18" s="873">
        <v>3.9643220000000001</v>
      </c>
      <c r="BG18" s="354">
        <v>3.7347380000000001</v>
      </c>
      <c r="BH18" s="354">
        <v>4.1996729999999998</v>
      </c>
      <c r="BI18" s="354">
        <v>4.1186720000000001</v>
      </c>
      <c r="BJ18" s="354">
        <v>4.5357019999999997</v>
      </c>
      <c r="BK18" s="354">
        <v>3.4106580000000002</v>
      </c>
      <c r="BL18" s="354">
        <v>3.4082530000000002</v>
      </c>
      <c r="BM18" s="354">
        <v>4.2517170000000002</v>
      </c>
      <c r="BN18" s="354">
        <v>3.3335349999999999</v>
      </c>
      <c r="BO18" s="354">
        <v>3.1547100000000001</v>
      </c>
      <c r="BP18" s="354">
        <v>3.5705840000000002</v>
      </c>
      <c r="BQ18" s="354">
        <v>3.6256699999999999</v>
      </c>
      <c r="BR18" s="354">
        <v>3.9290189999999998</v>
      </c>
      <c r="BS18" s="354">
        <v>3.8806159999999998</v>
      </c>
      <c r="BT18" s="354">
        <v>4.6403270000000001</v>
      </c>
      <c r="BU18" s="354">
        <v>4.520092</v>
      </c>
      <c r="BV18" s="354">
        <v>5.0056760000000002</v>
      </c>
    </row>
    <row r="19" spans="1:74" s="277" customFormat="1" ht="11.1" customHeight="1" x14ac:dyDescent="0.2">
      <c r="A19" s="438" t="s">
        <v>118</v>
      </c>
      <c r="B19" s="721" t="s">
        <v>1347</v>
      </c>
      <c r="C19" s="34">
        <v>-0.10069859482</v>
      </c>
      <c r="D19" s="34">
        <v>-0.24638706901999999</v>
      </c>
      <c r="E19" s="34">
        <v>-0.31413086432999998</v>
      </c>
      <c r="F19" s="34">
        <v>-0.12680815079999999</v>
      </c>
      <c r="G19" s="34">
        <v>-0.39862661378999997</v>
      </c>
      <c r="H19" s="34">
        <v>-0.39739254174999999</v>
      </c>
      <c r="I19" s="34">
        <v>0.15783847093</v>
      </c>
      <c r="J19" s="34">
        <v>0.12460111391000001</v>
      </c>
      <c r="K19" s="34">
        <v>-0.13044463192</v>
      </c>
      <c r="L19" s="34">
        <v>-0.40106062110000001</v>
      </c>
      <c r="M19" s="34">
        <v>-0.18320493814</v>
      </c>
      <c r="N19" s="34">
        <v>0.20931444084</v>
      </c>
      <c r="O19" s="34">
        <v>-0.60175853587999995</v>
      </c>
      <c r="P19" s="34">
        <v>-0.59068475115999997</v>
      </c>
      <c r="Q19" s="34">
        <v>-0.56853718171000001</v>
      </c>
      <c r="R19" s="34">
        <v>-0.53531582754999996</v>
      </c>
      <c r="S19" s="34">
        <v>-0.49102068865999998</v>
      </c>
      <c r="T19" s="34">
        <v>-0.43565176504999997</v>
      </c>
      <c r="U19" s="34">
        <v>-0.36920905670999998</v>
      </c>
      <c r="V19" s="34">
        <v>-0.29169256366000001</v>
      </c>
      <c r="W19" s="34">
        <v>-0.20310228588000001</v>
      </c>
      <c r="X19" s="34">
        <v>-0.10343822338</v>
      </c>
      <c r="Y19" s="34">
        <v>7.2996238426000001E-3</v>
      </c>
      <c r="Z19" s="34">
        <v>0.12911125578999999</v>
      </c>
      <c r="AA19" s="34">
        <v>0.15433333332999999</v>
      </c>
      <c r="AB19" s="34">
        <v>0.15433333332999999</v>
      </c>
      <c r="AC19" s="34">
        <v>0.15433333332999999</v>
      </c>
      <c r="AD19" s="34">
        <v>0.15433333332999999</v>
      </c>
      <c r="AE19" s="34">
        <v>0.15433333332999999</v>
      </c>
      <c r="AF19" s="34">
        <v>0.15433333332999999</v>
      </c>
      <c r="AG19" s="34">
        <v>0.15433333332999999</v>
      </c>
      <c r="AH19" s="34">
        <v>0.15433333332999999</v>
      </c>
      <c r="AI19" s="34">
        <v>0.15433333332999999</v>
      </c>
      <c r="AJ19" s="34">
        <v>0.15433333332999999</v>
      </c>
      <c r="AK19" s="34">
        <v>0.15433333332999999</v>
      </c>
      <c r="AL19" s="34">
        <v>0.15433333332999999</v>
      </c>
      <c r="AM19" s="34">
        <v>0.31300657569000001</v>
      </c>
      <c r="AN19" s="34">
        <v>-0.66581022080999996</v>
      </c>
      <c r="AO19" s="34">
        <v>-2.4258148473999999E-2</v>
      </c>
      <c r="AP19" s="34">
        <v>-2.3744061984E-2</v>
      </c>
      <c r="AQ19" s="34">
        <v>-2.3240870180000001E-2</v>
      </c>
      <c r="AR19" s="34">
        <v>-2.2748342179E-2</v>
      </c>
      <c r="AS19" s="34">
        <v>0.41855587560000002</v>
      </c>
      <c r="AT19" s="34">
        <v>0.66112353786</v>
      </c>
      <c r="AU19" s="34">
        <v>0.47266340665000001</v>
      </c>
      <c r="AV19" s="34">
        <v>-5.5164000652E-2</v>
      </c>
      <c r="AW19" s="34">
        <v>-2.5383751510999999E-2</v>
      </c>
      <c r="AX19" s="34">
        <v>-1.2999999999999999E-2</v>
      </c>
      <c r="AY19" s="34">
        <v>0.26700000000000002</v>
      </c>
      <c r="AZ19" s="895">
        <v>-0.70199999999999996</v>
      </c>
      <c r="BA19" s="895">
        <v>-4.9000000000000002E-2</v>
      </c>
      <c r="BB19" s="895">
        <v>-4.2000000000000003E-2</v>
      </c>
      <c r="BC19" s="895">
        <v>-4.3999999999999997E-2</v>
      </c>
      <c r="BD19" s="895">
        <v>-3.9E-2</v>
      </c>
      <c r="BE19" s="895">
        <v>0.41699999999999998</v>
      </c>
      <c r="BF19" s="895">
        <v>0.65125869999999997</v>
      </c>
      <c r="BG19" s="437">
        <v>0.47606189999999998</v>
      </c>
      <c r="BH19" s="437">
        <v>-5.3469599999999999E-2</v>
      </c>
      <c r="BI19" s="437">
        <v>-5.3672200000000003E-2</v>
      </c>
      <c r="BJ19" s="437">
        <v>-4.2016499999999998E-2</v>
      </c>
      <c r="BK19" s="437">
        <v>0.2500346</v>
      </c>
      <c r="BL19" s="437">
        <v>-0.70728539999999995</v>
      </c>
      <c r="BM19" s="437">
        <v>-5.1378100000000003E-2</v>
      </c>
      <c r="BN19" s="437">
        <v>-4.33085E-2</v>
      </c>
      <c r="BO19" s="437">
        <v>-5.00875E-2</v>
      </c>
      <c r="BP19" s="437">
        <v>-4.6355199999999999E-2</v>
      </c>
      <c r="BQ19" s="437">
        <v>0.40859060000000003</v>
      </c>
      <c r="BR19" s="437">
        <v>0.64615350000000005</v>
      </c>
      <c r="BS19" s="437">
        <v>0.46980090000000002</v>
      </c>
      <c r="BT19" s="437">
        <v>-5.6373899999999998E-2</v>
      </c>
      <c r="BU19" s="437">
        <v>-5.70074E-2</v>
      </c>
      <c r="BV19" s="437">
        <v>-4.5075999999999998E-2</v>
      </c>
    </row>
    <row r="20" spans="1:74" ht="11.1" customHeight="1" x14ac:dyDescent="0.2">
      <c r="A20" s="46"/>
      <c r="B20" s="717"/>
      <c r="C20" s="427"/>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909"/>
      <c r="BA20" s="909"/>
      <c r="BB20" s="909"/>
      <c r="BC20" s="909"/>
      <c r="BD20" s="909"/>
      <c r="BE20" s="909"/>
      <c r="BF20" s="909"/>
      <c r="BG20" s="433"/>
      <c r="BH20" s="433"/>
      <c r="BI20" s="433"/>
      <c r="BJ20" s="433"/>
      <c r="BK20" s="433"/>
      <c r="BL20" s="433"/>
      <c r="BM20" s="433"/>
      <c r="BN20" s="433"/>
      <c r="BO20" s="433"/>
      <c r="BP20" s="433"/>
      <c r="BQ20" s="433"/>
      <c r="BR20" s="433"/>
      <c r="BS20" s="433"/>
      <c r="BT20" s="433"/>
      <c r="BU20" s="433"/>
      <c r="BV20" s="433"/>
    </row>
    <row r="21" spans="1:74" ht="11.1" customHeight="1" x14ac:dyDescent="0.2">
      <c r="A21" s="46"/>
      <c r="B21" s="277" t="s">
        <v>1348</v>
      </c>
      <c r="C21" s="427"/>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909"/>
      <c r="BA21" s="909"/>
      <c r="BB21" s="909"/>
      <c r="BC21" s="909"/>
      <c r="BD21" s="909"/>
      <c r="BE21" s="909"/>
      <c r="BF21" s="909"/>
      <c r="BG21" s="433"/>
      <c r="BH21" s="433"/>
      <c r="BI21" s="433"/>
      <c r="BJ21" s="433"/>
      <c r="BK21" s="433"/>
      <c r="BL21" s="433"/>
      <c r="BM21" s="433"/>
      <c r="BN21" s="433"/>
      <c r="BO21" s="433"/>
      <c r="BP21" s="433"/>
      <c r="BQ21" s="433"/>
      <c r="BR21" s="433"/>
      <c r="BS21" s="433"/>
      <c r="BT21" s="433"/>
      <c r="BU21" s="433"/>
      <c r="BV21" s="433"/>
    </row>
    <row r="22" spans="1:74" s="277" customFormat="1" ht="11.1" customHeight="1" x14ac:dyDescent="0.2">
      <c r="A22" s="436" t="s">
        <v>132</v>
      </c>
      <c r="B22" s="718" t="s">
        <v>1349</v>
      </c>
      <c r="C22" s="34">
        <v>52.532774033999999</v>
      </c>
      <c r="D22" s="34">
        <v>43.693880972000002</v>
      </c>
      <c r="E22" s="34">
        <v>38.218616445000002</v>
      </c>
      <c r="F22" s="34">
        <v>34.553562149999998</v>
      </c>
      <c r="G22" s="34">
        <v>38.843298312999998</v>
      </c>
      <c r="H22" s="34">
        <v>45.339655229999998</v>
      </c>
      <c r="I22" s="34">
        <v>53.059303763999999</v>
      </c>
      <c r="J22" s="34">
        <v>51.962850938000003</v>
      </c>
      <c r="K22" s="34">
        <v>40.842045900000002</v>
      </c>
      <c r="L22" s="34">
        <v>35.108945034000001</v>
      </c>
      <c r="M22" s="34">
        <v>35.986838069999997</v>
      </c>
      <c r="N22" s="34">
        <v>45.392050513999997</v>
      </c>
      <c r="O22" s="34">
        <v>39.092554401999998</v>
      </c>
      <c r="P22" s="34">
        <v>30.341058832000002</v>
      </c>
      <c r="Q22" s="34">
        <v>32.317523559999998</v>
      </c>
      <c r="R22" s="34">
        <v>26.062644030000001</v>
      </c>
      <c r="S22" s="34">
        <v>28.689242019999998</v>
      </c>
      <c r="T22" s="34">
        <v>36.729027989999999</v>
      </c>
      <c r="U22" s="34">
        <v>47.559796317999997</v>
      </c>
      <c r="V22" s="34">
        <v>47.049748575000002</v>
      </c>
      <c r="W22" s="34">
        <v>37.333333320000001</v>
      </c>
      <c r="X22" s="34">
        <v>32.707409722999998</v>
      </c>
      <c r="Y22" s="34">
        <v>32.790520649999998</v>
      </c>
      <c r="Z22" s="34">
        <v>35.221733356999998</v>
      </c>
      <c r="AA22" s="34">
        <v>45.650107875000003</v>
      </c>
      <c r="AB22" s="34">
        <v>29.198921990999999</v>
      </c>
      <c r="AC22" s="34">
        <v>25.646462998000001</v>
      </c>
      <c r="AD22" s="34">
        <v>24.27694602</v>
      </c>
      <c r="AE22" s="34">
        <v>29.250938770000001</v>
      </c>
      <c r="AF22" s="34">
        <v>37.46769372</v>
      </c>
      <c r="AG22" s="34">
        <v>43.518561235999996</v>
      </c>
      <c r="AH22" s="34">
        <v>42.474831504999997</v>
      </c>
      <c r="AI22" s="34">
        <v>34.485968370000002</v>
      </c>
      <c r="AJ22" s="34">
        <v>30.586618099999999</v>
      </c>
      <c r="AK22" s="34">
        <v>29.599145579999998</v>
      </c>
      <c r="AL22" s="34">
        <v>38.782489673999997</v>
      </c>
      <c r="AM22" s="34">
        <v>49.060488337999999</v>
      </c>
      <c r="AN22" s="34">
        <v>38.236135447999999</v>
      </c>
      <c r="AO22" s="34">
        <v>31.154847046</v>
      </c>
      <c r="AP22" s="34">
        <v>28.631193</v>
      </c>
      <c r="AQ22" s="34">
        <v>30.761279974000001</v>
      </c>
      <c r="AR22" s="34">
        <v>39.411925199999999</v>
      </c>
      <c r="AS22" s="34">
        <v>48.039382531000001</v>
      </c>
      <c r="AT22" s="34">
        <v>42.612866197000002</v>
      </c>
      <c r="AU22" s="34">
        <v>36.267017760000002</v>
      </c>
      <c r="AV22" s="34">
        <v>34.016102189000001</v>
      </c>
      <c r="AW22" s="34">
        <v>33.962876520000002</v>
      </c>
      <c r="AX22" s="34">
        <v>40.220854023999998</v>
      </c>
      <c r="AY22" s="34">
        <v>42.787374466000003</v>
      </c>
      <c r="AZ22" s="895">
        <v>34.080272716000003</v>
      </c>
      <c r="BA22" s="895">
        <v>28.141249874</v>
      </c>
      <c r="BB22" s="895">
        <v>25.083108899999999</v>
      </c>
      <c r="BC22" s="895">
        <v>28.290134592000001</v>
      </c>
      <c r="BD22" s="895">
        <v>34.5641143</v>
      </c>
      <c r="BE22" s="895">
        <v>45.386426989999997</v>
      </c>
      <c r="BF22" s="895">
        <v>43.659398699999997</v>
      </c>
      <c r="BG22" s="437">
        <v>35.694569999999999</v>
      </c>
      <c r="BH22" s="437">
        <v>30.873470000000001</v>
      </c>
      <c r="BI22" s="437">
        <v>31.848569999999999</v>
      </c>
      <c r="BJ22" s="437">
        <v>36.094320000000003</v>
      </c>
      <c r="BK22" s="437">
        <v>35.644120000000001</v>
      </c>
      <c r="BL22" s="437">
        <v>30.75178</v>
      </c>
      <c r="BM22" s="437">
        <v>28.369769999999999</v>
      </c>
      <c r="BN22" s="437">
        <v>23.67963</v>
      </c>
      <c r="BO22" s="437">
        <v>27.072890000000001</v>
      </c>
      <c r="BP22" s="437">
        <v>34.497439999999997</v>
      </c>
      <c r="BQ22" s="437">
        <v>41.038400000000003</v>
      </c>
      <c r="BR22" s="437">
        <v>42.18817</v>
      </c>
      <c r="BS22" s="437">
        <v>33.957389999999997</v>
      </c>
      <c r="BT22" s="437">
        <v>29.752579999999998</v>
      </c>
      <c r="BU22" s="437">
        <v>30.435749999999999</v>
      </c>
      <c r="BV22" s="437">
        <v>34.34487</v>
      </c>
    </row>
    <row r="23" spans="1:74" s="717" customFormat="1" ht="11.1" customHeight="1" x14ac:dyDescent="0.2">
      <c r="A23" s="716" t="s">
        <v>127</v>
      </c>
      <c r="B23" s="719" t="s">
        <v>1350</v>
      </c>
      <c r="C23" s="343">
        <v>1.432361014</v>
      </c>
      <c r="D23" s="343">
        <v>1.3087779879999999</v>
      </c>
      <c r="E23" s="343">
        <v>1.4117230119999999</v>
      </c>
      <c r="F23" s="343">
        <v>1.3183229999999999</v>
      </c>
      <c r="G23" s="343">
        <v>1.349243008</v>
      </c>
      <c r="H23" s="343">
        <v>1.28117499</v>
      </c>
      <c r="I23" s="343">
        <v>1.33444801</v>
      </c>
      <c r="J23" s="343">
        <v>1.33444801</v>
      </c>
      <c r="K23" s="343">
        <v>1.2634509899999999</v>
      </c>
      <c r="L23" s="343">
        <v>1.3725299909999999</v>
      </c>
      <c r="M23" s="343">
        <v>1.2877080000000001</v>
      </c>
      <c r="N23" s="343">
        <v>1.315065012</v>
      </c>
      <c r="O23" s="343">
        <v>1.3544059959999999</v>
      </c>
      <c r="P23" s="343">
        <v>1.2655879880000001</v>
      </c>
      <c r="Q23" s="343">
        <v>1.4052840019999999</v>
      </c>
      <c r="R23" s="343">
        <v>1.263009</v>
      </c>
      <c r="S23" s="343">
        <v>1.302344999</v>
      </c>
      <c r="T23" s="343">
        <v>1.28675199</v>
      </c>
      <c r="U23" s="343">
        <v>1.3439380089999999</v>
      </c>
      <c r="V23" s="343">
        <v>1.3501239970000001</v>
      </c>
      <c r="W23" s="343">
        <v>1.3034979900000001</v>
      </c>
      <c r="X23" s="343">
        <v>1.2780330010000001</v>
      </c>
      <c r="Y23" s="343">
        <v>1.3860489899999999</v>
      </c>
      <c r="Z23" s="343">
        <v>1.309509998</v>
      </c>
      <c r="AA23" s="343">
        <v>1.275529007</v>
      </c>
      <c r="AB23" s="343">
        <v>1.263871011</v>
      </c>
      <c r="AC23" s="343">
        <v>1.3278819930000001</v>
      </c>
      <c r="AD23" s="343">
        <v>1.227042</v>
      </c>
      <c r="AE23" s="343">
        <v>1.278251985</v>
      </c>
      <c r="AF23" s="343">
        <v>1.2329420099999999</v>
      </c>
      <c r="AG23" s="343">
        <v>1.325718999</v>
      </c>
      <c r="AH23" s="343">
        <v>1.349476004</v>
      </c>
      <c r="AI23" s="343">
        <v>1.253217</v>
      </c>
      <c r="AJ23" s="343">
        <v>1.3093500069999999</v>
      </c>
      <c r="AK23" s="343">
        <v>1.284996</v>
      </c>
      <c r="AL23" s="343">
        <v>1.371560001</v>
      </c>
      <c r="AM23" s="343">
        <v>1.2453000080000001</v>
      </c>
      <c r="AN23" s="343">
        <v>1.1282050079999999</v>
      </c>
      <c r="AO23" s="343">
        <v>1.2476579919999999</v>
      </c>
      <c r="AP23" s="343">
        <v>1.1910999900000001</v>
      </c>
      <c r="AQ23" s="343">
        <v>1.256857986</v>
      </c>
      <c r="AR23" s="343">
        <v>1.2677430000000001</v>
      </c>
      <c r="AS23" s="343">
        <v>1.238666008</v>
      </c>
      <c r="AT23" s="343">
        <v>1.2339700039999999</v>
      </c>
      <c r="AU23" s="343">
        <v>1.201746</v>
      </c>
      <c r="AV23" s="343">
        <v>1.2053480139999999</v>
      </c>
      <c r="AW23" s="343">
        <v>1.1710229999999999</v>
      </c>
      <c r="AX23" s="343">
        <v>1.2049209890000001</v>
      </c>
      <c r="AY23" s="343">
        <v>1.1545120129999999</v>
      </c>
      <c r="AZ23" s="873">
        <v>1.0850859879999999</v>
      </c>
      <c r="BA23" s="873">
        <v>1.1671199919999999</v>
      </c>
      <c r="BB23" s="873">
        <v>1.120968</v>
      </c>
      <c r="BC23" s="873">
        <v>1.1662323999999999</v>
      </c>
      <c r="BD23" s="873">
        <v>1.119953</v>
      </c>
      <c r="BE23" s="873">
        <v>1.245268</v>
      </c>
      <c r="BF23" s="873">
        <v>1.276302</v>
      </c>
      <c r="BG23" s="354">
        <v>1.225506</v>
      </c>
      <c r="BH23" s="354">
        <v>1.2576689999999999</v>
      </c>
      <c r="BI23" s="354">
        <v>1.26275</v>
      </c>
      <c r="BJ23" s="354">
        <v>1.3073170000000001</v>
      </c>
      <c r="BK23" s="354">
        <v>1.2196929999999999</v>
      </c>
      <c r="BL23" s="354">
        <v>1.1430739999999999</v>
      </c>
      <c r="BM23" s="354">
        <v>1.2577370000000001</v>
      </c>
      <c r="BN23" s="354">
        <v>1.2116549999999999</v>
      </c>
      <c r="BO23" s="354">
        <v>1.266119</v>
      </c>
      <c r="BP23" s="354">
        <v>1.2586710000000001</v>
      </c>
      <c r="BQ23" s="354">
        <v>1.280311</v>
      </c>
      <c r="BR23" s="354">
        <v>1.302772</v>
      </c>
      <c r="BS23" s="354">
        <v>1.242548</v>
      </c>
      <c r="BT23" s="354">
        <v>1.272464</v>
      </c>
      <c r="BU23" s="354">
        <v>1.270451</v>
      </c>
      <c r="BV23" s="354">
        <v>1.3132740000000001</v>
      </c>
    </row>
    <row r="24" spans="1:74" s="717" customFormat="1" ht="11.1" customHeight="1" x14ac:dyDescent="0.2">
      <c r="A24" s="810" t="s">
        <v>128</v>
      </c>
      <c r="B24" s="719" t="s">
        <v>1351</v>
      </c>
      <c r="C24" s="343">
        <v>48.804961011000003</v>
      </c>
      <c r="D24" s="343">
        <v>40.063279004000002</v>
      </c>
      <c r="E24" s="343">
        <v>34.498293455999999</v>
      </c>
      <c r="F24" s="343">
        <v>31.01163816</v>
      </c>
      <c r="G24" s="343">
        <v>35.263856312000001</v>
      </c>
      <c r="H24" s="343">
        <v>41.816830260000003</v>
      </c>
      <c r="I24" s="343">
        <v>49.556009760000002</v>
      </c>
      <c r="J24" s="343">
        <v>48.469140955999997</v>
      </c>
      <c r="K24" s="343">
        <v>37.409150910000001</v>
      </c>
      <c r="L24" s="343">
        <v>31.554040028999999</v>
      </c>
      <c r="M24" s="343">
        <v>32.503461059999999</v>
      </c>
      <c r="N24" s="343">
        <v>41.883044511999998</v>
      </c>
      <c r="O24" s="343">
        <v>35.568915408000002</v>
      </c>
      <c r="P24" s="343">
        <v>26.902883840000001</v>
      </c>
      <c r="Q24" s="343">
        <v>28.757982566999999</v>
      </c>
      <c r="R24" s="343">
        <v>22.89972801</v>
      </c>
      <c r="S24" s="343">
        <v>25.508736012</v>
      </c>
      <c r="T24" s="343">
        <v>33.578732010000003</v>
      </c>
      <c r="U24" s="343">
        <v>44.479539287999998</v>
      </c>
      <c r="V24" s="343">
        <v>43.954407564999997</v>
      </c>
      <c r="W24" s="343">
        <v>34.277138309999998</v>
      </c>
      <c r="X24" s="343">
        <v>29.617636716</v>
      </c>
      <c r="Y24" s="343">
        <v>29.583579660000002</v>
      </c>
      <c r="Z24" s="343">
        <v>32.076025344999998</v>
      </c>
      <c r="AA24" s="343">
        <v>42.462506865999998</v>
      </c>
      <c r="AB24" s="343">
        <v>26.017035988</v>
      </c>
      <c r="AC24" s="343">
        <v>22.422230001999999</v>
      </c>
      <c r="AD24" s="343">
        <v>21.281213009999998</v>
      </c>
      <c r="AE24" s="343">
        <v>26.198445774</v>
      </c>
      <c r="AF24" s="343">
        <v>34.447315709999998</v>
      </c>
      <c r="AG24" s="343">
        <v>40.470849215000001</v>
      </c>
      <c r="AH24" s="343">
        <v>39.397056489999997</v>
      </c>
      <c r="AI24" s="343">
        <v>31.50153237</v>
      </c>
      <c r="AJ24" s="343">
        <v>27.307751075999999</v>
      </c>
      <c r="AK24" s="343">
        <v>26.336124569999999</v>
      </c>
      <c r="AL24" s="343">
        <v>35.416149670999999</v>
      </c>
      <c r="AM24" s="343">
        <v>45.929194334000002</v>
      </c>
      <c r="AN24" s="343">
        <v>35.223533435999997</v>
      </c>
      <c r="AO24" s="343">
        <v>28.022226056000001</v>
      </c>
      <c r="AP24" s="343">
        <v>25.861280010000002</v>
      </c>
      <c r="AQ24" s="343">
        <v>27.931251999000001</v>
      </c>
      <c r="AR24" s="343">
        <v>36.563031209999998</v>
      </c>
      <c r="AS24" s="343">
        <v>45.139966512000001</v>
      </c>
      <c r="AT24" s="343">
        <v>39.721846186999997</v>
      </c>
      <c r="AU24" s="343">
        <v>33.40902474</v>
      </c>
      <c r="AV24" s="343">
        <v>31.007527172</v>
      </c>
      <c r="AW24" s="343">
        <v>30.97716351</v>
      </c>
      <c r="AX24" s="343">
        <v>37.208634027000002</v>
      </c>
      <c r="AY24" s="343">
        <v>39.866683457000001</v>
      </c>
      <c r="AZ24" s="873">
        <v>31.224302703999999</v>
      </c>
      <c r="BA24" s="873">
        <v>25.227902888999999</v>
      </c>
      <c r="BB24" s="873">
        <v>22.56964632</v>
      </c>
      <c r="BC24" s="873">
        <v>25.757088694</v>
      </c>
      <c r="BD24" s="873">
        <v>32.028967000000002</v>
      </c>
      <c r="BE24" s="873">
        <v>42.784219999999998</v>
      </c>
      <c r="BF24" s="873">
        <v>41.023049999999998</v>
      </c>
      <c r="BG24" s="354">
        <v>32.976779999999998</v>
      </c>
      <c r="BH24" s="354">
        <v>27.975989999999999</v>
      </c>
      <c r="BI24" s="354">
        <v>28.860790000000001</v>
      </c>
      <c r="BJ24" s="354">
        <v>33.16574</v>
      </c>
      <c r="BK24" s="354">
        <v>32.848520000000001</v>
      </c>
      <c r="BL24" s="354">
        <v>27.837070000000001</v>
      </c>
      <c r="BM24" s="354">
        <v>25.493639999999999</v>
      </c>
      <c r="BN24" s="354">
        <v>21.07769</v>
      </c>
      <c r="BO24" s="354">
        <v>24.464960000000001</v>
      </c>
      <c r="BP24" s="354">
        <v>31.852409999999999</v>
      </c>
      <c r="BQ24" s="354">
        <v>38.426600000000001</v>
      </c>
      <c r="BR24" s="354">
        <v>39.547649999999997</v>
      </c>
      <c r="BS24" s="354">
        <v>31.243130000000001</v>
      </c>
      <c r="BT24" s="354">
        <v>26.86234</v>
      </c>
      <c r="BU24" s="354">
        <v>27.460850000000001</v>
      </c>
      <c r="BV24" s="354">
        <v>31.434750000000001</v>
      </c>
    </row>
    <row r="25" spans="1:74" s="717" customFormat="1" ht="11.1" customHeight="1" x14ac:dyDescent="0.2">
      <c r="A25" s="716" t="s">
        <v>129</v>
      </c>
      <c r="B25" s="719" t="s">
        <v>1352</v>
      </c>
      <c r="C25" s="343">
        <v>2.2954520089999999</v>
      </c>
      <c r="D25" s="343">
        <v>2.32182398</v>
      </c>
      <c r="E25" s="343">
        <v>2.3085999770000001</v>
      </c>
      <c r="F25" s="343">
        <v>2.22360099</v>
      </c>
      <c r="G25" s="343">
        <v>2.2301989930000001</v>
      </c>
      <c r="H25" s="343">
        <v>2.24164998</v>
      </c>
      <c r="I25" s="343">
        <v>2.1688459940000002</v>
      </c>
      <c r="J25" s="343">
        <v>2.1592619719999999</v>
      </c>
      <c r="K25" s="343">
        <v>2.1694439999999999</v>
      </c>
      <c r="L25" s="343">
        <v>2.1823750139999998</v>
      </c>
      <c r="M25" s="343">
        <v>2.19566901</v>
      </c>
      <c r="N25" s="343">
        <v>2.1939409900000002</v>
      </c>
      <c r="O25" s="343">
        <v>2.169232998</v>
      </c>
      <c r="P25" s="343">
        <v>2.1725870039999999</v>
      </c>
      <c r="Q25" s="343">
        <v>2.154256991</v>
      </c>
      <c r="R25" s="343">
        <v>1.8999070199999999</v>
      </c>
      <c r="S25" s="343">
        <v>1.878161009</v>
      </c>
      <c r="T25" s="343">
        <v>1.8635439899999999</v>
      </c>
      <c r="U25" s="343">
        <v>1.7363190209999999</v>
      </c>
      <c r="V25" s="343">
        <v>1.745217013</v>
      </c>
      <c r="W25" s="343">
        <v>1.75269702</v>
      </c>
      <c r="X25" s="343">
        <v>1.811740006</v>
      </c>
      <c r="Y25" s="343">
        <v>1.820892</v>
      </c>
      <c r="Z25" s="343">
        <v>1.836198014</v>
      </c>
      <c r="AA25" s="343">
        <v>1.9120720019999999</v>
      </c>
      <c r="AB25" s="343">
        <v>1.918014992</v>
      </c>
      <c r="AC25" s="343">
        <v>1.8963510029999999</v>
      </c>
      <c r="AD25" s="343">
        <v>1.76869101</v>
      </c>
      <c r="AE25" s="343">
        <v>1.774241011</v>
      </c>
      <c r="AF25" s="343">
        <v>1.787436</v>
      </c>
      <c r="AG25" s="343">
        <v>1.7219930219999999</v>
      </c>
      <c r="AH25" s="343">
        <v>1.7282990110000001</v>
      </c>
      <c r="AI25" s="343">
        <v>1.7312190000000001</v>
      </c>
      <c r="AJ25" s="343">
        <v>1.969517017</v>
      </c>
      <c r="AK25" s="343">
        <v>1.9780250100000001</v>
      </c>
      <c r="AL25" s="343">
        <v>1.9947800019999999</v>
      </c>
      <c r="AM25" s="343">
        <v>1.8859939960000001</v>
      </c>
      <c r="AN25" s="343">
        <v>1.884397004</v>
      </c>
      <c r="AO25" s="343">
        <v>1.884962998</v>
      </c>
      <c r="AP25" s="343">
        <v>1.578813</v>
      </c>
      <c r="AQ25" s="343">
        <v>1.5731699889999999</v>
      </c>
      <c r="AR25" s="343">
        <v>1.58115099</v>
      </c>
      <c r="AS25" s="343">
        <v>1.660750011</v>
      </c>
      <c r="AT25" s="343">
        <v>1.657050006</v>
      </c>
      <c r="AU25" s="343">
        <v>1.6562470199999999</v>
      </c>
      <c r="AV25" s="343">
        <v>1.8032270029999999</v>
      </c>
      <c r="AW25" s="343">
        <v>1.8146900100000001</v>
      </c>
      <c r="AX25" s="343">
        <v>1.807299008</v>
      </c>
      <c r="AY25" s="343">
        <v>1.7661789960000001</v>
      </c>
      <c r="AZ25" s="873">
        <v>1.7708840239999999</v>
      </c>
      <c r="BA25" s="873">
        <v>1.7462269930000001</v>
      </c>
      <c r="BB25" s="873">
        <v>1.3924945799999999</v>
      </c>
      <c r="BC25" s="873">
        <v>1.366813498</v>
      </c>
      <c r="BD25" s="873">
        <v>1.4151933000000001</v>
      </c>
      <c r="BE25" s="873">
        <v>1.35694409</v>
      </c>
      <c r="BF25" s="873">
        <v>1.3600536999999999</v>
      </c>
      <c r="BG25" s="354">
        <v>1.4922770000000001</v>
      </c>
      <c r="BH25" s="354">
        <v>1.639813</v>
      </c>
      <c r="BI25" s="354">
        <v>1.7250380000000001</v>
      </c>
      <c r="BJ25" s="354">
        <v>1.621259</v>
      </c>
      <c r="BK25" s="354">
        <v>1.575915</v>
      </c>
      <c r="BL25" s="354">
        <v>1.771628</v>
      </c>
      <c r="BM25" s="354">
        <v>1.6183890000000001</v>
      </c>
      <c r="BN25" s="354">
        <v>1.3902779999999999</v>
      </c>
      <c r="BO25" s="354">
        <v>1.341818</v>
      </c>
      <c r="BP25" s="354">
        <v>1.3863570000000001</v>
      </c>
      <c r="BQ25" s="354">
        <v>1.3314889999999999</v>
      </c>
      <c r="BR25" s="354">
        <v>1.3377460000000001</v>
      </c>
      <c r="BS25" s="354">
        <v>1.4717089999999999</v>
      </c>
      <c r="BT25" s="354">
        <v>1.617777</v>
      </c>
      <c r="BU25" s="354">
        <v>1.7044440000000001</v>
      </c>
      <c r="BV25" s="354">
        <v>1.596838</v>
      </c>
    </row>
    <row r="26" spans="1:74" ht="11.1" customHeight="1" x14ac:dyDescent="0.2">
      <c r="A26" s="47" t="s">
        <v>130</v>
      </c>
      <c r="B26" s="724" t="s">
        <v>1353</v>
      </c>
      <c r="C26" s="343">
        <v>9.2073006999999998E-2</v>
      </c>
      <c r="D26" s="343">
        <v>9.0886992E-2</v>
      </c>
      <c r="E26" s="343">
        <v>6.0865989000000002E-2</v>
      </c>
      <c r="F26" s="343">
        <v>3.8550000000000001E-2</v>
      </c>
      <c r="G26" s="343">
        <v>4.0830999E-2</v>
      </c>
      <c r="H26" s="343">
        <v>6.3087989999999997E-2</v>
      </c>
      <c r="I26" s="343">
        <v>5.7117003999999999E-2</v>
      </c>
      <c r="J26" s="343">
        <v>5.9916985999999998E-2</v>
      </c>
      <c r="K26" s="343">
        <v>6.0362010000000001E-2</v>
      </c>
      <c r="L26" s="343">
        <v>6.9691999000000004E-2</v>
      </c>
      <c r="M26" s="343">
        <v>7.8812999999999994E-2</v>
      </c>
      <c r="N26" s="343">
        <v>8.7532002999999997E-2</v>
      </c>
      <c r="O26" s="343">
        <v>8.8192985000000002E-2</v>
      </c>
      <c r="P26" s="343">
        <v>7.6099996000000003E-2</v>
      </c>
      <c r="Q26" s="343">
        <v>6.7201986000000005E-2</v>
      </c>
      <c r="R26" s="343">
        <v>5.6417009999999997E-2</v>
      </c>
      <c r="S26" s="343">
        <v>4.4019999999999997E-2</v>
      </c>
      <c r="T26" s="343">
        <v>3.5154989999999997E-2</v>
      </c>
      <c r="U26" s="343">
        <v>3.9586007999999999E-2</v>
      </c>
      <c r="V26" s="343">
        <v>4.0903012000000002E-2</v>
      </c>
      <c r="W26" s="343">
        <v>4.182201E-2</v>
      </c>
      <c r="X26" s="343">
        <v>4.8719011E-2</v>
      </c>
      <c r="Y26" s="343">
        <v>5.9555009999999999E-2</v>
      </c>
      <c r="Z26" s="343">
        <v>7.0039012999999997E-2</v>
      </c>
      <c r="AA26" s="343">
        <v>9.8169993999999997E-2</v>
      </c>
      <c r="AB26" s="343">
        <v>7.2995986999999998E-2</v>
      </c>
      <c r="AC26" s="343">
        <v>5.7369003000000002E-2</v>
      </c>
      <c r="AD26" s="343">
        <v>4.9263000000000001E-2</v>
      </c>
      <c r="AE26" s="343">
        <v>2.9824014999999999E-2</v>
      </c>
      <c r="AF26" s="343">
        <v>4.2035999999999997E-2</v>
      </c>
      <c r="AG26" s="343">
        <v>2.8647006999999999E-2</v>
      </c>
      <c r="AH26" s="343">
        <v>3.1356995999999998E-2</v>
      </c>
      <c r="AI26" s="343">
        <v>3.1244999999999998E-2</v>
      </c>
      <c r="AJ26" s="343">
        <v>5.5097013E-2</v>
      </c>
      <c r="AK26" s="343">
        <v>6.5939999999999999E-2</v>
      </c>
      <c r="AL26" s="343">
        <v>7.1338998000000001E-2</v>
      </c>
      <c r="AM26" s="343">
        <v>8.6521992000000006E-2</v>
      </c>
      <c r="AN26" s="343">
        <v>7.4275991999999999E-2</v>
      </c>
      <c r="AO26" s="343">
        <v>6.5728990000000001E-2</v>
      </c>
      <c r="AP26" s="343">
        <v>4.6350990000000002E-2</v>
      </c>
      <c r="AQ26" s="343">
        <v>4.2826004000000001E-2</v>
      </c>
      <c r="AR26" s="343">
        <v>3.7118999999999999E-2</v>
      </c>
      <c r="AS26" s="343">
        <v>4.3252006000000003E-2</v>
      </c>
      <c r="AT26" s="343">
        <v>4.0733008000000001E-2</v>
      </c>
      <c r="AU26" s="343">
        <v>4.0145010000000002E-2</v>
      </c>
      <c r="AV26" s="343">
        <v>5.8884003999999997E-2</v>
      </c>
      <c r="AW26" s="343">
        <v>6.2397000000000001E-2</v>
      </c>
      <c r="AX26" s="343">
        <v>6.2014012E-2</v>
      </c>
      <c r="AY26" s="343">
        <v>9.1136000999999994E-2</v>
      </c>
      <c r="AZ26" s="873">
        <v>7.7621012000000003E-2</v>
      </c>
      <c r="BA26" s="873">
        <v>4.9391989999999997E-2</v>
      </c>
      <c r="BB26" s="873">
        <v>2.7694590000000002E-2</v>
      </c>
      <c r="BC26" s="873">
        <v>4.5647500000000001E-2</v>
      </c>
      <c r="BD26" s="873">
        <v>5.0046399999999998E-2</v>
      </c>
      <c r="BE26" s="873">
        <v>4.1499500000000002E-2</v>
      </c>
      <c r="BF26" s="873">
        <v>4.1047E-2</v>
      </c>
      <c r="BG26" s="354">
        <v>4.1663499999999999E-2</v>
      </c>
      <c r="BH26" s="354">
        <v>5.85373E-2</v>
      </c>
      <c r="BI26" s="354">
        <v>6.8932599999999997E-2</v>
      </c>
      <c r="BJ26" s="354">
        <v>8.5817400000000002E-2</v>
      </c>
      <c r="BK26" s="354">
        <v>0.1072654</v>
      </c>
      <c r="BL26" s="354">
        <v>0.10131759999999999</v>
      </c>
      <c r="BM26" s="354">
        <v>9.2691999999999997E-2</v>
      </c>
      <c r="BN26" s="354">
        <v>4.8658800000000002E-2</v>
      </c>
      <c r="BO26" s="354">
        <v>4.5149399999999999E-2</v>
      </c>
      <c r="BP26" s="354">
        <v>4.8198299999999999E-2</v>
      </c>
      <c r="BQ26" s="354">
        <v>4.4532700000000001E-2</v>
      </c>
      <c r="BR26" s="354">
        <v>4.4539000000000002E-2</v>
      </c>
      <c r="BS26" s="354">
        <v>4.5551500000000002E-2</v>
      </c>
      <c r="BT26" s="354">
        <v>6.2373699999999997E-2</v>
      </c>
      <c r="BU26" s="354">
        <v>7.3564900000000003E-2</v>
      </c>
      <c r="BV26" s="354">
        <v>9.0730199999999997E-2</v>
      </c>
    </row>
    <row r="27" spans="1:74" ht="11.1" customHeight="1" x14ac:dyDescent="0.2">
      <c r="A27" s="47" t="s">
        <v>131</v>
      </c>
      <c r="B27" s="724" t="s">
        <v>1354</v>
      </c>
      <c r="C27" s="343">
        <v>2.2033790020000001</v>
      </c>
      <c r="D27" s="343">
        <v>2.2309369879999998</v>
      </c>
      <c r="E27" s="343">
        <v>2.2477339879999998</v>
      </c>
      <c r="F27" s="343">
        <v>2.1850509900000001</v>
      </c>
      <c r="G27" s="343">
        <v>2.1893679939999999</v>
      </c>
      <c r="H27" s="343">
        <v>2.1785619899999999</v>
      </c>
      <c r="I27" s="343">
        <v>2.11172899</v>
      </c>
      <c r="J27" s="343">
        <v>2.0993449860000002</v>
      </c>
      <c r="K27" s="343">
        <v>2.10908199</v>
      </c>
      <c r="L27" s="343">
        <v>2.112683015</v>
      </c>
      <c r="M27" s="343">
        <v>2.1168560099999998</v>
      </c>
      <c r="N27" s="343">
        <v>2.106408987</v>
      </c>
      <c r="O27" s="343">
        <v>2.081040013</v>
      </c>
      <c r="P27" s="343">
        <v>2.096487008</v>
      </c>
      <c r="Q27" s="343">
        <v>2.0870550049999999</v>
      </c>
      <c r="R27" s="343">
        <v>1.84349001</v>
      </c>
      <c r="S27" s="343">
        <v>1.8341410090000001</v>
      </c>
      <c r="T27" s="343">
        <v>1.828389</v>
      </c>
      <c r="U27" s="343">
        <v>1.696733013</v>
      </c>
      <c r="V27" s="343">
        <v>1.704314001</v>
      </c>
      <c r="W27" s="343">
        <v>1.7108750100000001</v>
      </c>
      <c r="X27" s="343">
        <v>1.763020995</v>
      </c>
      <c r="Y27" s="343">
        <v>1.76133699</v>
      </c>
      <c r="Z27" s="343">
        <v>1.7661590009999999</v>
      </c>
      <c r="AA27" s="343">
        <v>1.8139020079999999</v>
      </c>
      <c r="AB27" s="343">
        <v>1.8450190049999999</v>
      </c>
      <c r="AC27" s="343">
        <v>1.8389819999999999</v>
      </c>
      <c r="AD27" s="343">
        <v>1.7194280099999999</v>
      </c>
      <c r="AE27" s="343">
        <v>1.744416996</v>
      </c>
      <c r="AF27" s="343">
        <v>1.7454000000000001</v>
      </c>
      <c r="AG27" s="343">
        <v>1.6933460149999999</v>
      </c>
      <c r="AH27" s="343">
        <v>1.6969420150000001</v>
      </c>
      <c r="AI27" s="343">
        <v>1.6999740000000001</v>
      </c>
      <c r="AJ27" s="343">
        <v>1.9144200039999999</v>
      </c>
      <c r="AK27" s="343">
        <v>1.91208501</v>
      </c>
      <c r="AL27" s="343">
        <v>1.9234410040000001</v>
      </c>
      <c r="AM27" s="343">
        <v>1.7994720040000001</v>
      </c>
      <c r="AN27" s="343">
        <v>1.810121012</v>
      </c>
      <c r="AO27" s="343">
        <v>1.819234008</v>
      </c>
      <c r="AP27" s="343">
        <v>1.5324620099999999</v>
      </c>
      <c r="AQ27" s="343">
        <v>1.530343985</v>
      </c>
      <c r="AR27" s="343">
        <v>1.5440319899999999</v>
      </c>
      <c r="AS27" s="343">
        <v>1.6174980050000001</v>
      </c>
      <c r="AT27" s="343">
        <v>1.6163169980000001</v>
      </c>
      <c r="AU27" s="343">
        <v>1.6161020100000001</v>
      </c>
      <c r="AV27" s="343">
        <v>1.7443429989999999</v>
      </c>
      <c r="AW27" s="343">
        <v>1.75229301</v>
      </c>
      <c r="AX27" s="343">
        <v>1.7452849960000001</v>
      </c>
      <c r="AY27" s="343">
        <v>1.6750429950000001</v>
      </c>
      <c r="AZ27" s="873">
        <v>1.6932630120000001</v>
      </c>
      <c r="BA27" s="873">
        <v>1.6968350029999999</v>
      </c>
      <c r="BB27" s="873">
        <v>1.3647999900000001</v>
      </c>
      <c r="BC27" s="873">
        <v>1.3211659979999999</v>
      </c>
      <c r="BD27" s="873">
        <v>1.3651470000000001</v>
      </c>
      <c r="BE27" s="873">
        <v>1.3154447</v>
      </c>
      <c r="BF27" s="873">
        <v>1.3190066</v>
      </c>
      <c r="BG27" s="354">
        <v>1.4506129999999999</v>
      </c>
      <c r="BH27" s="354">
        <v>1.5812759999999999</v>
      </c>
      <c r="BI27" s="354">
        <v>1.6561049999999999</v>
      </c>
      <c r="BJ27" s="354">
        <v>1.5354410000000001</v>
      </c>
      <c r="BK27" s="354">
        <v>1.46865</v>
      </c>
      <c r="BL27" s="354">
        <v>1.6703110000000001</v>
      </c>
      <c r="BM27" s="354">
        <v>1.5256970000000001</v>
      </c>
      <c r="BN27" s="354">
        <v>1.3416189999999999</v>
      </c>
      <c r="BO27" s="354">
        <v>1.2966679999999999</v>
      </c>
      <c r="BP27" s="354">
        <v>1.3381590000000001</v>
      </c>
      <c r="BQ27" s="354">
        <v>1.286956</v>
      </c>
      <c r="BR27" s="354">
        <v>1.293207</v>
      </c>
      <c r="BS27" s="354">
        <v>1.426158</v>
      </c>
      <c r="BT27" s="354">
        <v>1.555404</v>
      </c>
      <c r="BU27" s="354">
        <v>1.630879</v>
      </c>
      <c r="BV27" s="354">
        <v>1.506108</v>
      </c>
    </row>
    <row r="28" spans="1:74" ht="11.1" customHeight="1" x14ac:dyDescent="0.2">
      <c r="A28" s="46"/>
      <c r="B28" s="717"/>
      <c r="C28" s="427"/>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909"/>
      <c r="BA28" s="909"/>
      <c r="BB28" s="909"/>
      <c r="BC28" s="909"/>
      <c r="BD28" s="909"/>
      <c r="BE28" s="909"/>
      <c r="BF28" s="909"/>
      <c r="BG28" s="433"/>
      <c r="BH28" s="433"/>
      <c r="BI28" s="433"/>
      <c r="BJ28" s="433"/>
      <c r="BK28" s="433"/>
      <c r="BL28" s="433"/>
      <c r="BM28" s="433"/>
      <c r="BN28" s="433"/>
      <c r="BO28" s="433"/>
      <c r="BP28" s="433"/>
      <c r="BQ28" s="433"/>
      <c r="BR28" s="433"/>
      <c r="BS28" s="433"/>
      <c r="BT28" s="433"/>
      <c r="BU28" s="433"/>
      <c r="BV28" s="433"/>
    </row>
    <row r="29" spans="1:74" s="277" customFormat="1" ht="11.1" customHeight="1" x14ac:dyDescent="0.2">
      <c r="A29" s="436" t="s">
        <v>133</v>
      </c>
      <c r="B29" s="725" t="s">
        <v>94</v>
      </c>
      <c r="C29" s="34">
        <v>0.52227435617999995</v>
      </c>
      <c r="D29" s="34">
        <v>1.2397039510000001</v>
      </c>
      <c r="E29" s="34">
        <v>1.6225816897000001</v>
      </c>
      <c r="F29" s="34">
        <v>0.65230070920000005</v>
      </c>
      <c r="G29" s="34">
        <v>2.0114730781999999</v>
      </c>
      <c r="H29" s="34">
        <v>2.0091182182999998</v>
      </c>
      <c r="I29" s="34">
        <v>-0.79017928407000004</v>
      </c>
      <c r="J29" s="34">
        <v>-0.65819782009000005</v>
      </c>
      <c r="K29" s="34">
        <v>0.68951246808</v>
      </c>
      <c r="L29" s="34">
        <v>2.1691733328999998</v>
      </c>
      <c r="M29" s="34">
        <v>0.90202100186</v>
      </c>
      <c r="N29" s="34">
        <v>-1.0733780812</v>
      </c>
      <c r="O29" s="34">
        <v>1.5034970671000001</v>
      </c>
      <c r="P29" s="34">
        <v>0.54978040484000001</v>
      </c>
      <c r="Q29" s="34">
        <v>1.6989122683</v>
      </c>
      <c r="R29" s="34">
        <v>3.0651811425000002</v>
      </c>
      <c r="S29" s="34">
        <v>2.9938352792999998</v>
      </c>
      <c r="T29" s="34">
        <v>1.0019382450000001</v>
      </c>
      <c r="U29" s="34">
        <v>-0.55756938870999995</v>
      </c>
      <c r="V29" s="34">
        <v>0.35479487133999998</v>
      </c>
      <c r="W29" s="34">
        <v>2.9383743840999998</v>
      </c>
      <c r="X29" s="34">
        <v>1.6001720476000001</v>
      </c>
      <c r="Y29" s="34">
        <v>-0.53245802616000004</v>
      </c>
      <c r="Z29" s="34">
        <v>0.91663291379</v>
      </c>
      <c r="AA29" s="34">
        <v>0.22924646833000001</v>
      </c>
      <c r="AB29" s="34">
        <v>1.9590543513000001</v>
      </c>
      <c r="AC29" s="34">
        <v>1.2791093423</v>
      </c>
      <c r="AD29" s="34">
        <v>2.4743243033</v>
      </c>
      <c r="AE29" s="34">
        <v>0.70795856933000001</v>
      </c>
      <c r="AF29" s="34">
        <v>1.0642366133000001</v>
      </c>
      <c r="AG29" s="34">
        <v>-9.9881192435999994E-2</v>
      </c>
      <c r="AH29" s="34">
        <v>2.1091688383</v>
      </c>
      <c r="AI29" s="34">
        <v>1.6792999633000001</v>
      </c>
      <c r="AJ29" s="34">
        <v>0.14628624133000001</v>
      </c>
      <c r="AK29" s="34">
        <v>-0.50322125666999995</v>
      </c>
      <c r="AL29" s="34">
        <v>-1.3298213387</v>
      </c>
      <c r="AM29" s="34">
        <v>3.9480381016999999</v>
      </c>
      <c r="AN29" s="34">
        <v>1.0159890870999999</v>
      </c>
      <c r="AO29" s="34">
        <v>3.5349198034999998</v>
      </c>
      <c r="AP29" s="34">
        <v>2.3691605263</v>
      </c>
      <c r="AQ29" s="34">
        <v>2.7759321687999998</v>
      </c>
      <c r="AR29" s="34">
        <v>-7.5462052988999995E-2</v>
      </c>
      <c r="AS29" s="34">
        <v>-0.15943524967</v>
      </c>
      <c r="AT29" s="34">
        <v>2.1211663358999999</v>
      </c>
      <c r="AU29" s="34">
        <v>0.45864065664999998</v>
      </c>
      <c r="AV29" s="34">
        <v>4.2792826648E-2</v>
      </c>
      <c r="AW29" s="34">
        <v>-0.40204627151</v>
      </c>
      <c r="AX29" s="34">
        <v>-0.35327079007000001</v>
      </c>
      <c r="AY29" s="34">
        <v>1.2768525449999999</v>
      </c>
      <c r="AZ29" s="895">
        <v>-1.075935724</v>
      </c>
      <c r="BA29" s="895">
        <v>5.032600113</v>
      </c>
      <c r="BB29" s="895">
        <v>2.2680209142000001</v>
      </c>
      <c r="BC29" s="895">
        <v>2.1881705240999998</v>
      </c>
      <c r="BD29" s="895">
        <v>1.0963476649999999</v>
      </c>
      <c r="BE29" s="895">
        <v>-1.1327738536</v>
      </c>
      <c r="BF29" s="895">
        <v>-0.54029927544</v>
      </c>
      <c r="BG29" s="437">
        <v>0</v>
      </c>
      <c r="BH29" s="437">
        <v>0</v>
      </c>
      <c r="BI29" s="437">
        <v>0</v>
      </c>
      <c r="BJ29" s="437">
        <v>0</v>
      </c>
      <c r="BK29" s="437">
        <v>0</v>
      </c>
      <c r="BL29" s="437">
        <v>0</v>
      </c>
      <c r="BM29" s="437">
        <v>0</v>
      </c>
      <c r="BN29" s="437">
        <v>0</v>
      </c>
      <c r="BO29" s="437">
        <v>0</v>
      </c>
      <c r="BP29" s="437">
        <v>0</v>
      </c>
      <c r="BQ29" s="437">
        <v>0</v>
      </c>
      <c r="BR29" s="437">
        <v>0</v>
      </c>
      <c r="BS29" s="437">
        <v>0</v>
      </c>
      <c r="BT29" s="437">
        <v>0</v>
      </c>
      <c r="BU29" s="437">
        <v>0</v>
      </c>
      <c r="BV29" s="437">
        <v>0</v>
      </c>
    </row>
    <row r="30" spans="1:74" ht="11.1" customHeight="1" x14ac:dyDescent="0.2">
      <c r="A30" s="47"/>
      <c r="B30" s="717"/>
      <c r="C30" s="427"/>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909"/>
      <c r="BA30" s="909"/>
      <c r="BB30" s="909"/>
      <c r="BC30" s="909"/>
      <c r="BD30" s="909"/>
      <c r="BE30" s="909"/>
      <c r="BF30" s="909"/>
      <c r="BG30" s="433"/>
      <c r="BH30" s="433"/>
      <c r="BI30" s="433"/>
      <c r="BJ30" s="433"/>
      <c r="BK30" s="433"/>
      <c r="BL30" s="433"/>
      <c r="BM30" s="433"/>
      <c r="BN30" s="433"/>
      <c r="BO30" s="433"/>
      <c r="BP30" s="433"/>
      <c r="BQ30" s="433"/>
      <c r="BR30" s="433"/>
      <c r="BS30" s="433"/>
      <c r="BT30" s="433"/>
      <c r="BU30" s="433"/>
      <c r="BV30" s="433"/>
    </row>
    <row r="31" spans="1:74" s="277" customFormat="1" ht="11.1" customHeight="1" x14ac:dyDescent="0.2">
      <c r="A31" s="436" t="s">
        <v>1445</v>
      </c>
      <c r="B31" s="718" t="s">
        <v>1355</v>
      </c>
      <c r="C31" s="34">
        <v>108.01098259</v>
      </c>
      <c r="D31" s="34">
        <v>104.64785465999999</v>
      </c>
      <c r="E31" s="34">
        <v>109.96847753</v>
      </c>
      <c r="F31" s="34">
        <v>114.69899868</v>
      </c>
      <c r="G31" s="34">
        <v>117.04396429000001</v>
      </c>
      <c r="H31" s="34">
        <v>111.61850982999999</v>
      </c>
      <c r="I31" s="34">
        <v>103.83401236</v>
      </c>
      <c r="J31" s="34">
        <v>100.17729725</v>
      </c>
      <c r="K31" s="34">
        <v>104.16192488</v>
      </c>
      <c r="L31" s="34">
        <v>112.5275675</v>
      </c>
      <c r="M31" s="34">
        <v>118.54796143999999</v>
      </c>
      <c r="N31" s="34">
        <v>113.97314</v>
      </c>
      <c r="O31" s="34">
        <v>118.41516353999999</v>
      </c>
      <c r="P31" s="34">
        <v>126.03873428999999</v>
      </c>
      <c r="Q31" s="34">
        <v>135.87596847</v>
      </c>
      <c r="R31" s="34">
        <v>146.94551229999999</v>
      </c>
      <c r="S31" s="34">
        <v>155.87957797999999</v>
      </c>
      <c r="T31" s="34">
        <v>157.83261575</v>
      </c>
      <c r="U31" s="34">
        <v>151.91838480999999</v>
      </c>
      <c r="V31" s="34">
        <v>147.18245837000001</v>
      </c>
      <c r="W31" s="34">
        <v>147.53228566000001</v>
      </c>
      <c r="X31" s="34">
        <v>152.62551587999999</v>
      </c>
      <c r="Y31" s="34">
        <v>160.55431225999999</v>
      </c>
      <c r="Z31" s="34">
        <v>162.466148</v>
      </c>
      <c r="AA31" s="34">
        <v>153.09132066999999</v>
      </c>
      <c r="AB31" s="34">
        <v>158.20653633000001</v>
      </c>
      <c r="AC31" s="34">
        <v>164.37288000000001</v>
      </c>
      <c r="AD31" s="34">
        <v>167.62849066999999</v>
      </c>
      <c r="AE31" s="34">
        <v>168.63541333000001</v>
      </c>
      <c r="AF31" s="34">
        <v>163.92565200000001</v>
      </c>
      <c r="AG31" s="34">
        <v>156.00155466999999</v>
      </c>
      <c r="AH31" s="34">
        <v>150.30739532999999</v>
      </c>
      <c r="AI31" s="34">
        <v>151.034479</v>
      </c>
      <c r="AJ31" s="34">
        <v>156.05564867000001</v>
      </c>
      <c r="AK31" s="34">
        <v>159.22956733000001</v>
      </c>
      <c r="AL31" s="34">
        <v>155.79445100000001</v>
      </c>
      <c r="AM31" s="34">
        <v>140.85416541999999</v>
      </c>
      <c r="AN31" s="34">
        <v>134.94915664999999</v>
      </c>
      <c r="AO31" s="34">
        <v>139.74459479000001</v>
      </c>
      <c r="AP31" s="34">
        <v>144.11244786</v>
      </c>
      <c r="AQ31" s="34">
        <v>147.78589273</v>
      </c>
      <c r="AR31" s="34">
        <v>144.82375906999999</v>
      </c>
      <c r="AS31" s="34">
        <v>136.66796518999999</v>
      </c>
      <c r="AT31" s="34">
        <v>131.83234565000001</v>
      </c>
      <c r="AU31" s="34">
        <v>132.10598625</v>
      </c>
      <c r="AV31" s="34">
        <v>135.81159124999999</v>
      </c>
      <c r="AW31" s="34">
        <v>138.599549</v>
      </c>
      <c r="AX31" s="34">
        <v>136.19919100000001</v>
      </c>
      <c r="AY31" s="34">
        <v>130.36151000000001</v>
      </c>
      <c r="AZ31" s="895">
        <v>131.62896000000001</v>
      </c>
      <c r="BA31" s="895">
        <v>137.748458</v>
      </c>
      <c r="BB31" s="895">
        <v>142.84521659999999</v>
      </c>
      <c r="BC31" s="895">
        <v>146.37607840000001</v>
      </c>
      <c r="BD31" s="895">
        <v>145.62219999999999</v>
      </c>
      <c r="BE31" s="895">
        <v>135.8715</v>
      </c>
      <c r="BF31" s="895">
        <v>131.01349999999999</v>
      </c>
      <c r="BG31" s="437">
        <v>129.97399999999999</v>
      </c>
      <c r="BH31" s="437">
        <v>134.7723</v>
      </c>
      <c r="BI31" s="437">
        <v>137.74760000000001</v>
      </c>
      <c r="BJ31" s="437">
        <v>135.09460000000001</v>
      </c>
      <c r="BK31" s="437">
        <v>138.3416</v>
      </c>
      <c r="BL31" s="437">
        <v>139.6437</v>
      </c>
      <c r="BM31" s="437">
        <v>145.47669999999999</v>
      </c>
      <c r="BN31" s="437">
        <v>152.3074</v>
      </c>
      <c r="BO31" s="437">
        <v>158.8467</v>
      </c>
      <c r="BP31" s="437">
        <v>157.39609999999999</v>
      </c>
      <c r="BQ31" s="437">
        <v>151.24459999999999</v>
      </c>
      <c r="BR31" s="437">
        <v>146.44659999999999</v>
      </c>
      <c r="BS31" s="437">
        <v>145.70529999999999</v>
      </c>
      <c r="BT31" s="437">
        <v>149.6139</v>
      </c>
      <c r="BU31" s="437">
        <v>152.1061</v>
      </c>
      <c r="BV31" s="437">
        <v>149.20269999999999</v>
      </c>
    </row>
    <row r="32" spans="1:74" s="717" customFormat="1" ht="11.1" customHeight="1" x14ac:dyDescent="0.2">
      <c r="A32" s="716" t="s">
        <v>320</v>
      </c>
      <c r="B32" s="726" t="s">
        <v>1356</v>
      </c>
      <c r="C32" s="343">
        <v>19.113698594999999</v>
      </c>
      <c r="D32" s="343">
        <v>19.360085664</v>
      </c>
      <c r="E32" s="343">
        <v>19.674216527999999</v>
      </c>
      <c r="F32" s="343">
        <v>19.801024679000001</v>
      </c>
      <c r="G32" s="343">
        <v>20.199651292999999</v>
      </c>
      <c r="H32" s="343">
        <v>20.597043835000001</v>
      </c>
      <c r="I32" s="343">
        <v>20.439205363999999</v>
      </c>
      <c r="J32" s="343">
        <v>20.314604249999999</v>
      </c>
      <c r="K32" s="343">
        <v>20.445048881999998</v>
      </c>
      <c r="L32" s="343">
        <v>20.846109503000001</v>
      </c>
      <c r="M32" s="343">
        <v>21.029314441</v>
      </c>
      <c r="N32" s="343">
        <v>20.82</v>
      </c>
      <c r="O32" s="343">
        <v>21.421758535999999</v>
      </c>
      <c r="P32" s="343">
        <v>22.012443287</v>
      </c>
      <c r="Q32" s="343">
        <v>22.580980469</v>
      </c>
      <c r="R32" s="343">
        <v>23.116296296000002</v>
      </c>
      <c r="S32" s="343">
        <v>23.607316985000001</v>
      </c>
      <c r="T32" s="343">
        <v>24.04296875</v>
      </c>
      <c r="U32" s="343">
        <v>24.412177806999999</v>
      </c>
      <c r="V32" s="343">
        <v>24.703870370000001</v>
      </c>
      <c r="W32" s="343">
        <v>24.906972656000001</v>
      </c>
      <c r="X32" s="343">
        <v>25.010410879999998</v>
      </c>
      <c r="Y32" s="343">
        <v>25.003111256</v>
      </c>
      <c r="Z32" s="343">
        <v>24.873999999999999</v>
      </c>
      <c r="AA32" s="343">
        <v>24.719666666999998</v>
      </c>
      <c r="AB32" s="343">
        <v>24.565333333000002</v>
      </c>
      <c r="AC32" s="343">
        <v>24.411000000000001</v>
      </c>
      <c r="AD32" s="343">
        <v>24.256666667000001</v>
      </c>
      <c r="AE32" s="343">
        <v>24.102333333000001</v>
      </c>
      <c r="AF32" s="343">
        <v>23.948</v>
      </c>
      <c r="AG32" s="343">
        <v>23.793666667</v>
      </c>
      <c r="AH32" s="343">
        <v>23.639333333</v>
      </c>
      <c r="AI32" s="343">
        <v>23.484999999999999</v>
      </c>
      <c r="AJ32" s="343">
        <v>23.330666666999999</v>
      </c>
      <c r="AK32" s="343">
        <v>23.176333332999999</v>
      </c>
      <c r="AL32" s="343">
        <v>23.021999999999998</v>
      </c>
      <c r="AM32" s="343">
        <v>22.708993423999999</v>
      </c>
      <c r="AN32" s="343">
        <v>23.374803645</v>
      </c>
      <c r="AO32" s="343">
        <v>23.399061794000001</v>
      </c>
      <c r="AP32" s="343">
        <v>23.422805856</v>
      </c>
      <c r="AQ32" s="343">
        <v>23.446046725999999</v>
      </c>
      <c r="AR32" s="343">
        <v>23.468795067999999</v>
      </c>
      <c r="AS32" s="343">
        <v>23.050239191999999</v>
      </c>
      <c r="AT32" s="343">
        <v>22.389115654000001</v>
      </c>
      <c r="AU32" s="343">
        <v>21.916452247999999</v>
      </c>
      <c r="AV32" s="343">
        <v>21.971616248</v>
      </c>
      <c r="AW32" s="343">
        <v>21.997</v>
      </c>
      <c r="AX32" s="343">
        <v>22.01</v>
      </c>
      <c r="AY32" s="343">
        <v>21.742999999999999</v>
      </c>
      <c r="AZ32" s="873">
        <v>22.445</v>
      </c>
      <c r="BA32" s="873">
        <v>22.494</v>
      </c>
      <c r="BB32" s="873">
        <v>22.536000000000001</v>
      </c>
      <c r="BC32" s="873">
        <v>22.58</v>
      </c>
      <c r="BD32" s="873">
        <v>22.619</v>
      </c>
      <c r="BE32" s="873">
        <v>22.202000000000002</v>
      </c>
      <c r="BF32" s="873">
        <v>21.550740000000001</v>
      </c>
      <c r="BG32" s="354">
        <v>21.074680000000001</v>
      </c>
      <c r="BH32" s="354">
        <v>21.128150000000002</v>
      </c>
      <c r="BI32" s="354">
        <v>21.181819999999998</v>
      </c>
      <c r="BJ32" s="354">
        <v>21.223839999999999</v>
      </c>
      <c r="BK32" s="354">
        <v>20.973800000000001</v>
      </c>
      <c r="BL32" s="354">
        <v>21.681090000000001</v>
      </c>
      <c r="BM32" s="354">
        <v>21.732469999999999</v>
      </c>
      <c r="BN32" s="354">
        <v>21.775770000000001</v>
      </c>
      <c r="BO32" s="354">
        <v>21.825859999999999</v>
      </c>
      <c r="BP32" s="354">
        <v>21.872219999999999</v>
      </c>
      <c r="BQ32" s="354">
        <v>21.463629999999998</v>
      </c>
      <c r="BR32" s="354">
        <v>20.81747</v>
      </c>
      <c r="BS32" s="354">
        <v>20.347670000000001</v>
      </c>
      <c r="BT32" s="354">
        <v>20.404050000000002</v>
      </c>
      <c r="BU32" s="354">
        <v>20.46105</v>
      </c>
      <c r="BV32" s="354">
        <v>20.506129999999999</v>
      </c>
    </row>
    <row r="33" spans="1:74" s="717" customFormat="1" ht="11.1" customHeight="1" x14ac:dyDescent="0.2">
      <c r="A33" s="716" t="s">
        <v>321</v>
      </c>
      <c r="B33" s="726" t="s">
        <v>1357</v>
      </c>
      <c r="C33" s="343">
        <v>88.897283999999999</v>
      </c>
      <c r="D33" s="343">
        <v>85.287768999999997</v>
      </c>
      <c r="E33" s="343">
        <v>90.294261000000006</v>
      </c>
      <c r="F33" s="343">
        <v>94.897974000000005</v>
      </c>
      <c r="G33" s="343">
        <v>96.844313</v>
      </c>
      <c r="H33" s="343">
        <v>91.021466000000004</v>
      </c>
      <c r="I33" s="343">
        <v>83.394807</v>
      </c>
      <c r="J33" s="343">
        <v>79.862692999999993</v>
      </c>
      <c r="K33" s="343">
        <v>83.716875999999999</v>
      </c>
      <c r="L33" s="343">
        <v>91.681458000000006</v>
      </c>
      <c r="M33" s="343">
        <v>97.518647000000001</v>
      </c>
      <c r="N33" s="343">
        <v>93.153139999999993</v>
      </c>
      <c r="O33" s="343">
        <v>96.993404999999996</v>
      </c>
      <c r="P33" s="343">
        <v>104.026291</v>
      </c>
      <c r="Q33" s="343">
        <v>113.294988</v>
      </c>
      <c r="R33" s="343">
        <v>123.829216</v>
      </c>
      <c r="S33" s="343">
        <v>132.27226099999999</v>
      </c>
      <c r="T33" s="343">
        <v>133.789647</v>
      </c>
      <c r="U33" s="343">
        <v>127.506207</v>
      </c>
      <c r="V33" s="343">
        <v>122.478588</v>
      </c>
      <c r="W33" s="343">
        <v>122.62531300000001</v>
      </c>
      <c r="X33" s="343">
        <v>127.615105</v>
      </c>
      <c r="Y33" s="343">
        <v>135.55120099999999</v>
      </c>
      <c r="Z33" s="343">
        <v>137.59214800000001</v>
      </c>
      <c r="AA33" s="343">
        <v>128.37165400000001</v>
      </c>
      <c r="AB33" s="343">
        <v>133.64120299999999</v>
      </c>
      <c r="AC33" s="343">
        <v>139.96188000000001</v>
      </c>
      <c r="AD33" s="343">
        <v>143.371824</v>
      </c>
      <c r="AE33" s="343">
        <v>144.53308000000001</v>
      </c>
      <c r="AF33" s="343">
        <v>139.97765200000001</v>
      </c>
      <c r="AG33" s="343">
        <v>132.207888</v>
      </c>
      <c r="AH33" s="343">
        <v>126.66806200000001</v>
      </c>
      <c r="AI33" s="343">
        <v>127.54947900000001</v>
      </c>
      <c r="AJ33" s="343">
        <v>132.72498200000001</v>
      </c>
      <c r="AK33" s="343">
        <v>136.053234</v>
      </c>
      <c r="AL33" s="343">
        <v>132.77245099999999</v>
      </c>
      <c r="AM33" s="343">
        <v>118.145172</v>
      </c>
      <c r="AN33" s="343">
        <v>111.574353</v>
      </c>
      <c r="AO33" s="343">
        <v>116.345533</v>
      </c>
      <c r="AP33" s="343">
        <v>120.68964200000001</v>
      </c>
      <c r="AQ33" s="343">
        <v>124.33984599999999</v>
      </c>
      <c r="AR33" s="343">
        <v>121.354964</v>
      </c>
      <c r="AS33" s="343">
        <v>113.617726</v>
      </c>
      <c r="AT33" s="343">
        <v>109.44323</v>
      </c>
      <c r="AU33" s="343">
        <v>110.18953399999999</v>
      </c>
      <c r="AV33" s="343">
        <v>113.839975</v>
      </c>
      <c r="AW33" s="343">
        <v>116.602549</v>
      </c>
      <c r="AX33" s="343">
        <v>114.18919099999999</v>
      </c>
      <c r="AY33" s="343">
        <v>108.61851</v>
      </c>
      <c r="AZ33" s="873">
        <v>109.18396</v>
      </c>
      <c r="BA33" s="873">
        <v>115.254458</v>
      </c>
      <c r="BB33" s="873">
        <v>120.3092166</v>
      </c>
      <c r="BC33" s="873">
        <v>123.7960784</v>
      </c>
      <c r="BD33" s="873">
        <v>122.2310765</v>
      </c>
      <c r="BE33" s="873">
        <v>113.665558</v>
      </c>
      <c r="BF33" s="873">
        <v>109.46274579999999</v>
      </c>
      <c r="BG33" s="354">
        <v>108.8993</v>
      </c>
      <c r="BH33" s="354">
        <v>113.6442</v>
      </c>
      <c r="BI33" s="354">
        <v>116.5658</v>
      </c>
      <c r="BJ33" s="354">
        <v>113.8707</v>
      </c>
      <c r="BK33" s="354">
        <v>117.3678</v>
      </c>
      <c r="BL33" s="354">
        <v>117.96259999999999</v>
      </c>
      <c r="BM33" s="354">
        <v>123.74420000000001</v>
      </c>
      <c r="BN33" s="354">
        <v>130.5316</v>
      </c>
      <c r="BO33" s="354">
        <v>137.02090000000001</v>
      </c>
      <c r="BP33" s="354">
        <v>135.5239</v>
      </c>
      <c r="BQ33" s="354">
        <v>129.78100000000001</v>
      </c>
      <c r="BR33" s="354">
        <v>125.62909999999999</v>
      </c>
      <c r="BS33" s="354">
        <v>125.35769999999999</v>
      </c>
      <c r="BT33" s="354">
        <v>129.2098</v>
      </c>
      <c r="BU33" s="354">
        <v>131.64500000000001</v>
      </c>
      <c r="BV33" s="354">
        <v>128.69659999999999</v>
      </c>
    </row>
    <row r="34" spans="1:74" ht="11.1" customHeight="1" x14ac:dyDescent="0.2">
      <c r="A34" s="47" t="s">
        <v>39</v>
      </c>
      <c r="B34" s="719" t="s">
        <v>984</v>
      </c>
      <c r="C34" s="343">
        <v>84.541109000000006</v>
      </c>
      <c r="D34" s="343">
        <v>81.034187000000003</v>
      </c>
      <c r="E34" s="343">
        <v>86.143270000000001</v>
      </c>
      <c r="F34" s="343">
        <v>90.746359999999996</v>
      </c>
      <c r="G34" s="343">
        <v>92.692076</v>
      </c>
      <c r="H34" s="343">
        <v>86.868606</v>
      </c>
      <c r="I34" s="343">
        <v>79.171988999999996</v>
      </c>
      <c r="J34" s="343">
        <v>75.569913999999997</v>
      </c>
      <c r="K34" s="343">
        <v>79.354139000000004</v>
      </c>
      <c r="L34" s="343">
        <v>87.342115000000007</v>
      </c>
      <c r="M34" s="343">
        <v>93.202696000000003</v>
      </c>
      <c r="N34" s="343">
        <v>88.860583000000005</v>
      </c>
      <c r="O34" s="343">
        <v>92.713750000000005</v>
      </c>
      <c r="P34" s="343">
        <v>99.759538000000006</v>
      </c>
      <c r="Q34" s="343">
        <v>109.04113700000001</v>
      </c>
      <c r="R34" s="343">
        <v>119.46028</v>
      </c>
      <c r="S34" s="343">
        <v>127.78824</v>
      </c>
      <c r="T34" s="343">
        <v>129.190541</v>
      </c>
      <c r="U34" s="343">
        <v>122.916276</v>
      </c>
      <c r="V34" s="343">
        <v>117.89783300000001</v>
      </c>
      <c r="W34" s="343">
        <v>118.05373299999999</v>
      </c>
      <c r="X34" s="343">
        <v>123.046131</v>
      </c>
      <c r="Y34" s="343">
        <v>130.98483400000001</v>
      </c>
      <c r="Z34" s="343">
        <v>133.02838700000001</v>
      </c>
      <c r="AA34" s="343">
        <v>123.854271</v>
      </c>
      <c r="AB34" s="343">
        <v>129.170199</v>
      </c>
      <c r="AC34" s="343">
        <v>135.53725399999999</v>
      </c>
      <c r="AD34" s="343">
        <v>138.83927399999999</v>
      </c>
      <c r="AE34" s="343">
        <v>139.892605</v>
      </c>
      <c r="AF34" s="343">
        <v>135.229253</v>
      </c>
      <c r="AG34" s="343">
        <v>127.37750200000001</v>
      </c>
      <c r="AH34" s="343">
        <v>121.755689</v>
      </c>
      <c r="AI34" s="343">
        <v>122.555119</v>
      </c>
      <c r="AJ34" s="343">
        <v>127.74657000000001</v>
      </c>
      <c r="AK34" s="343">
        <v>131.09076999999999</v>
      </c>
      <c r="AL34" s="343">
        <v>127.825935</v>
      </c>
      <c r="AM34" s="343">
        <v>113.290268</v>
      </c>
      <c r="AN34" s="343">
        <v>106.80279299999999</v>
      </c>
      <c r="AO34" s="343">
        <v>111.65731599999999</v>
      </c>
      <c r="AP34" s="343">
        <v>115.91934500000001</v>
      </c>
      <c r="AQ34" s="343">
        <v>119.48746800000001</v>
      </c>
      <c r="AR34" s="343">
        <v>116.420506</v>
      </c>
      <c r="AS34" s="343">
        <v>108.73090500000001</v>
      </c>
      <c r="AT34" s="343">
        <v>104.604045</v>
      </c>
      <c r="AU34" s="343">
        <v>105.397986</v>
      </c>
      <c r="AV34" s="343">
        <v>109.066423</v>
      </c>
      <c r="AW34" s="343">
        <v>111.846991</v>
      </c>
      <c r="AX34" s="343">
        <v>109.451629</v>
      </c>
      <c r="AY34" s="343">
        <v>104.018411</v>
      </c>
      <c r="AZ34" s="873">
        <v>104.72132499999999</v>
      </c>
      <c r="BA34" s="873">
        <v>110.929286</v>
      </c>
      <c r="BB34" s="873">
        <v>116.49414400000001</v>
      </c>
      <c r="BC34" s="873">
        <v>119.89662300000001</v>
      </c>
      <c r="BD34" s="873">
        <v>118.251741</v>
      </c>
      <c r="BE34" s="873">
        <v>109.5797</v>
      </c>
      <c r="BF34" s="873">
        <v>105.2688</v>
      </c>
      <c r="BG34" s="354">
        <v>104.5956</v>
      </c>
      <c r="BH34" s="354">
        <v>109.35809999999999</v>
      </c>
      <c r="BI34" s="354">
        <v>112.29470000000001</v>
      </c>
      <c r="BJ34" s="354">
        <v>109.61579999999999</v>
      </c>
      <c r="BK34" s="354">
        <v>113.29770000000001</v>
      </c>
      <c r="BL34" s="354">
        <v>114.0772</v>
      </c>
      <c r="BM34" s="354">
        <v>120.0462</v>
      </c>
      <c r="BN34" s="354">
        <v>126.7383</v>
      </c>
      <c r="BO34" s="354">
        <v>133.13229999999999</v>
      </c>
      <c r="BP34" s="354">
        <v>131.53829999999999</v>
      </c>
      <c r="BQ34" s="354">
        <v>125.6913</v>
      </c>
      <c r="BR34" s="354">
        <v>121.4353</v>
      </c>
      <c r="BS34" s="354">
        <v>121.0595</v>
      </c>
      <c r="BT34" s="354">
        <v>124.9349</v>
      </c>
      <c r="BU34" s="354">
        <v>127.39190000000001</v>
      </c>
      <c r="BV34" s="354">
        <v>124.4665</v>
      </c>
    </row>
    <row r="35" spans="1:74" ht="11.1" customHeight="1" x14ac:dyDescent="0.2">
      <c r="A35" s="47" t="s">
        <v>37</v>
      </c>
      <c r="B35" s="719" t="s">
        <v>1358</v>
      </c>
      <c r="C35" s="343">
        <v>2.5509149999999998</v>
      </c>
      <c r="D35" s="343">
        <v>2.4775260000000001</v>
      </c>
      <c r="E35" s="343">
        <v>2.404137</v>
      </c>
      <c r="F35" s="343">
        <v>2.3941300000000001</v>
      </c>
      <c r="G35" s="343">
        <v>2.3841230000000002</v>
      </c>
      <c r="H35" s="343">
        <v>2.3741159999999999</v>
      </c>
      <c r="I35" s="343">
        <v>2.4258920000000002</v>
      </c>
      <c r="J35" s="343">
        <v>2.4776690000000001</v>
      </c>
      <c r="K35" s="343">
        <v>2.5294449999999999</v>
      </c>
      <c r="L35" s="343">
        <v>2.519412</v>
      </c>
      <c r="M35" s="343">
        <v>2.5093800000000002</v>
      </c>
      <c r="N35" s="343">
        <v>2.4993470000000002</v>
      </c>
      <c r="O35" s="343">
        <v>2.4800499999999999</v>
      </c>
      <c r="P35" s="343">
        <v>2.4607519999999998</v>
      </c>
      <c r="Q35" s="343">
        <v>2.4414549999999999</v>
      </c>
      <c r="R35" s="343">
        <v>2.5459350000000001</v>
      </c>
      <c r="S35" s="343">
        <v>2.6504159999999999</v>
      </c>
      <c r="T35" s="343">
        <v>2.754896</v>
      </c>
      <c r="U35" s="343">
        <v>2.7529810000000001</v>
      </c>
      <c r="V35" s="343">
        <v>2.7510650000000001</v>
      </c>
      <c r="W35" s="343">
        <v>2.7491500000000002</v>
      </c>
      <c r="X35" s="343">
        <v>2.7871769999999998</v>
      </c>
      <c r="Y35" s="343">
        <v>2.8252030000000001</v>
      </c>
      <c r="Z35" s="343">
        <v>2.8632300000000002</v>
      </c>
      <c r="AA35" s="343">
        <v>2.857386</v>
      </c>
      <c r="AB35" s="343">
        <v>2.8515419999999998</v>
      </c>
      <c r="AC35" s="343">
        <v>2.8456980000000001</v>
      </c>
      <c r="AD35" s="343">
        <v>2.9158339999999998</v>
      </c>
      <c r="AE35" s="343">
        <v>2.9859689999999999</v>
      </c>
      <c r="AF35" s="343">
        <v>3.0561050000000001</v>
      </c>
      <c r="AG35" s="343">
        <v>3.0943489999999998</v>
      </c>
      <c r="AH35" s="343">
        <v>3.132593</v>
      </c>
      <c r="AI35" s="343">
        <v>3.1708370000000001</v>
      </c>
      <c r="AJ35" s="343">
        <v>3.1630419999999999</v>
      </c>
      <c r="AK35" s="343">
        <v>3.1552470000000001</v>
      </c>
      <c r="AL35" s="343">
        <v>3.1474519999999999</v>
      </c>
      <c r="AM35" s="343">
        <v>3.0664829999999998</v>
      </c>
      <c r="AN35" s="343">
        <v>2.9987699999999999</v>
      </c>
      <c r="AO35" s="343">
        <v>2.9310559999999999</v>
      </c>
      <c r="AP35" s="343">
        <v>2.9575939999999998</v>
      </c>
      <c r="AQ35" s="343">
        <v>2.9841329999999999</v>
      </c>
      <c r="AR35" s="343">
        <v>3.0106709999999999</v>
      </c>
      <c r="AS35" s="343">
        <v>2.970952</v>
      </c>
      <c r="AT35" s="343">
        <v>2.9312339999999999</v>
      </c>
      <c r="AU35" s="343">
        <v>2.8915150000000001</v>
      </c>
      <c r="AV35" s="343">
        <v>2.8670179999999998</v>
      </c>
      <c r="AW35" s="343">
        <v>2.8425220000000002</v>
      </c>
      <c r="AX35" s="343">
        <v>2.818025</v>
      </c>
      <c r="AY35" s="343">
        <v>2.82037</v>
      </c>
      <c r="AZ35" s="873">
        <v>2.8227150000000001</v>
      </c>
      <c r="BA35" s="873">
        <v>2.8250600000000001</v>
      </c>
      <c r="BB35" s="873">
        <v>2.5399859999999999</v>
      </c>
      <c r="BC35" s="873">
        <v>2.5810949999999999</v>
      </c>
      <c r="BD35" s="873">
        <v>2.6221399999999999</v>
      </c>
      <c r="BE35" s="873">
        <v>2.6824970000000001</v>
      </c>
      <c r="BF35" s="873">
        <v>2.7427769999999998</v>
      </c>
      <c r="BG35" s="354">
        <v>2.8028499999999998</v>
      </c>
      <c r="BH35" s="354">
        <v>2.8096320000000001</v>
      </c>
      <c r="BI35" s="354">
        <v>2.8163019999999999</v>
      </c>
      <c r="BJ35" s="354">
        <v>2.8230379999999999</v>
      </c>
      <c r="BK35" s="354">
        <v>2.7129720000000002</v>
      </c>
      <c r="BL35" s="354">
        <v>2.6026729999999998</v>
      </c>
      <c r="BM35" s="354">
        <v>2.489312</v>
      </c>
      <c r="BN35" s="354">
        <v>2.5306220000000001</v>
      </c>
      <c r="BO35" s="354">
        <v>2.5718580000000002</v>
      </c>
      <c r="BP35" s="354">
        <v>2.6130230000000001</v>
      </c>
      <c r="BQ35" s="354">
        <v>2.6735060000000002</v>
      </c>
      <c r="BR35" s="354">
        <v>2.7339060000000002</v>
      </c>
      <c r="BS35" s="354">
        <v>2.794098</v>
      </c>
      <c r="BT35" s="354">
        <v>2.8009979999999999</v>
      </c>
      <c r="BU35" s="354">
        <v>2.8077860000000001</v>
      </c>
      <c r="BV35" s="354">
        <v>2.8146420000000001</v>
      </c>
    </row>
    <row r="36" spans="1:74" ht="11.1" customHeight="1" x14ac:dyDescent="0.2">
      <c r="A36" s="47" t="s">
        <v>38</v>
      </c>
      <c r="B36" s="719" t="s">
        <v>1350</v>
      </c>
      <c r="C36" s="343">
        <v>1.635589</v>
      </c>
      <c r="D36" s="343">
        <v>1.612679</v>
      </c>
      <c r="E36" s="343">
        <v>1.5897699999999999</v>
      </c>
      <c r="F36" s="343">
        <v>1.599945</v>
      </c>
      <c r="G36" s="343">
        <v>1.61012</v>
      </c>
      <c r="H36" s="343">
        <v>1.620295</v>
      </c>
      <c r="I36" s="343">
        <v>1.6289720000000001</v>
      </c>
      <c r="J36" s="343">
        <v>1.6376500000000001</v>
      </c>
      <c r="K36" s="343">
        <v>1.6463270000000001</v>
      </c>
      <c r="L36" s="343">
        <v>1.6397550000000001</v>
      </c>
      <c r="M36" s="343">
        <v>1.633184</v>
      </c>
      <c r="N36" s="343">
        <v>1.6266119999999999</v>
      </c>
      <c r="O36" s="343">
        <v>1.6345609999999999</v>
      </c>
      <c r="P36" s="343">
        <v>1.6425110000000001</v>
      </c>
      <c r="Q36" s="343">
        <v>1.65046</v>
      </c>
      <c r="R36" s="343">
        <v>1.6616089999999999</v>
      </c>
      <c r="S36" s="343">
        <v>1.672757</v>
      </c>
      <c r="T36" s="343">
        <v>1.6839059999999999</v>
      </c>
      <c r="U36" s="343">
        <v>1.6741140000000001</v>
      </c>
      <c r="V36" s="343">
        <v>1.6643220000000001</v>
      </c>
      <c r="W36" s="343">
        <v>1.6545300000000001</v>
      </c>
      <c r="X36" s="343">
        <v>1.6201540000000001</v>
      </c>
      <c r="Y36" s="343">
        <v>1.585777</v>
      </c>
      <c r="Z36" s="343">
        <v>1.551401</v>
      </c>
      <c r="AA36" s="343">
        <v>1.5167379999999999</v>
      </c>
      <c r="AB36" s="343">
        <v>1.4820739999999999</v>
      </c>
      <c r="AC36" s="343">
        <v>1.447411</v>
      </c>
      <c r="AD36" s="343">
        <v>1.4856549999999999</v>
      </c>
      <c r="AE36" s="343">
        <v>1.5239</v>
      </c>
      <c r="AF36" s="343">
        <v>1.562144</v>
      </c>
      <c r="AG36" s="343">
        <v>1.6081650000000001</v>
      </c>
      <c r="AH36" s="343">
        <v>1.6541870000000001</v>
      </c>
      <c r="AI36" s="343">
        <v>1.7002079999999999</v>
      </c>
      <c r="AJ36" s="343">
        <v>1.687046</v>
      </c>
      <c r="AK36" s="343">
        <v>1.6738839999999999</v>
      </c>
      <c r="AL36" s="343">
        <v>1.660722</v>
      </c>
      <c r="AM36" s="343">
        <v>1.66021</v>
      </c>
      <c r="AN36" s="343">
        <v>1.654711</v>
      </c>
      <c r="AO36" s="343">
        <v>1.649213</v>
      </c>
      <c r="AP36" s="343">
        <v>1.7043360000000001</v>
      </c>
      <c r="AQ36" s="343">
        <v>1.75946</v>
      </c>
      <c r="AR36" s="343">
        <v>1.8145830000000001</v>
      </c>
      <c r="AS36" s="343">
        <v>1.7964389999999999</v>
      </c>
      <c r="AT36" s="343">
        <v>1.7782960000000001</v>
      </c>
      <c r="AU36" s="343">
        <v>1.7601519999999999</v>
      </c>
      <c r="AV36" s="343">
        <v>1.7709239999999999</v>
      </c>
      <c r="AW36" s="343">
        <v>1.7816970000000001</v>
      </c>
      <c r="AX36" s="343">
        <v>1.7924690000000001</v>
      </c>
      <c r="AY36" s="343">
        <v>1.6596679999999999</v>
      </c>
      <c r="AZ36" s="873">
        <v>1.5268660000000001</v>
      </c>
      <c r="BA36" s="873">
        <v>1.3940650000000001</v>
      </c>
      <c r="BB36" s="873">
        <v>1.149073</v>
      </c>
      <c r="BC36" s="873">
        <v>1.1944809999999999</v>
      </c>
      <c r="BD36" s="873">
        <v>1.23543</v>
      </c>
      <c r="BE36" s="873">
        <v>1.2786999999999999</v>
      </c>
      <c r="BF36" s="873">
        <v>1.323693</v>
      </c>
      <c r="BG36" s="354">
        <v>1.370716</v>
      </c>
      <c r="BH36" s="354">
        <v>1.351817</v>
      </c>
      <c r="BI36" s="354">
        <v>1.334379</v>
      </c>
      <c r="BJ36" s="354">
        <v>1.3162039999999999</v>
      </c>
      <c r="BK36" s="354">
        <v>1.255336</v>
      </c>
      <c r="BL36" s="354">
        <v>1.195065</v>
      </c>
      <c r="BM36" s="354">
        <v>1.136093</v>
      </c>
      <c r="BN36" s="354">
        <v>1.193225</v>
      </c>
      <c r="BO36" s="354">
        <v>1.251212</v>
      </c>
      <c r="BP36" s="354">
        <v>1.3107249999999999</v>
      </c>
      <c r="BQ36" s="354">
        <v>1.3537969999999999</v>
      </c>
      <c r="BR36" s="354">
        <v>1.3972359999999999</v>
      </c>
      <c r="BS36" s="354">
        <v>1.4414070000000001</v>
      </c>
      <c r="BT36" s="354">
        <v>1.4194249999999999</v>
      </c>
      <c r="BU36" s="354">
        <v>1.398048</v>
      </c>
      <c r="BV36" s="354">
        <v>1.375918</v>
      </c>
    </row>
    <row r="37" spans="1:74" ht="11.1" customHeight="1" x14ac:dyDescent="0.2">
      <c r="A37" s="47" t="s">
        <v>113</v>
      </c>
      <c r="B37" s="719" t="s">
        <v>1359</v>
      </c>
      <c r="C37" s="343">
        <v>0.16967099999999999</v>
      </c>
      <c r="D37" s="343">
        <v>0.16337699999999999</v>
      </c>
      <c r="E37" s="343">
        <v>0.157084</v>
      </c>
      <c r="F37" s="343">
        <v>0.15753900000000001</v>
      </c>
      <c r="G37" s="343">
        <v>0.157994</v>
      </c>
      <c r="H37" s="343">
        <v>0.15844900000000001</v>
      </c>
      <c r="I37" s="343">
        <v>0.16795399999999999</v>
      </c>
      <c r="J37" s="343">
        <v>0.17746000000000001</v>
      </c>
      <c r="K37" s="343">
        <v>0.18696499999999999</v>
      </c>
      <c r="L37" s="343">
        <v>0.180176</v>
      </c>
      <c r="M37" s="343">
        <v>0.17338700000000001</v>
      </c>
      <c r="N37" s="343">
        <v>0.166598</v>
      </c>
      <c r="O37" s="343">
        <v>0.165044</v>
      </c>
      <c r="P37" s="343">
        <v>0.16349</v>
      </c>
      <c r="Q37" s="343">
        <v>0.161936</v>
      </c>
      <c r="R37" s="343">
        <v>0.16139200000000001</v>
      </c>
      <c r="S37" s="343">
        <v>0.16084799999999999</v>
      </c>
      <c r="T37" s="343">
        <v>0.160304</v>
      </c>
      <c r="U37" s="343">
        <v>0.16283600000000001</v>
      </c>
      <c r="V37" s="343">
        <v>0.16536799999999999</v>
      </c>
      <c r="W37" s="343">
        <v>0.16789999999999999</v>
      </c>
      <c r="X37" s="343">
        <v>0.16164300000000001</v>
      </c>
      <c r="Y37" s="343">
        <v>0.155387</v>
      </c>
      <c r="Z37" s="343">
        <v>0.14913000000000001</v>
      </c>
      <c r="AA37" s="343">
        <v>0.143259</v>
      </c>
      <c r="AB37" s="343">
        <v>0.13738800000000001</v>
      </c>
      <c r="AC37" s="343">
        <v>0.131517</v>
      </c>
      <c r="AD37" s="343">
        <v>0.13106100000000001</v>
      </c>
      <c r="AE37" s="343">
        <v>0.130606</v>
      </c>
      <c r="AF37" s="343">
        <v>0.13014999999999999</v>
      </c>
      <c r="AG37" s="343">
        <v>0.12787200000000001</v>
      </c>
      <c r="AH37" s="343">
        <v>0.12559300000000001</v>
      </c>
      <c r="AI37" s="343">
        <v>0.12331499999999999</v>
      </c>
      <c r="AJ37" s="343">
        <v>0.12832399999999999</v>
      </c>
      <c r="AK37" s="343">
        <v>0.13333300000000001</v>
      </c>
      <c r="AL37" s="343">
        <v>0.13834199999999999</v>
      </c>
      <c r="AM37" s="343">
        <v>0.12821099999999999</v>
      </c>
      <c r="AN37" s="343">
        <v>0.118079</v>
      </c>
      <c r="AO37" s="343">
        <v>0.107948</v>
      </c>
      <c r="AP37" s="343">
        <v>0.108367</v>
      </c>
      <c r="AQ37" s="343">
        <v>0.10878500000000001</v>
      </c>
      <c r="AR37" s="343">
        <v>0.109204</v>
      </c>
      <c r="AS37" s="343">
        <v>0.11942999999999999</v>
      </c>
      <c r="AT37" s="343">
        <v>0.12965499999999999</v>
      </c>
      <c r="AU37" s="343">
        <v>0.13988100000000001</v>
      </c>
      <c r="AV37" s="343">
        <v>0.13561000000000001</v>
      </c>
      <c r="AW37" s="343">
        <v>0.13133900000000001</v>
      </c>
      <c r="AX37" s="343">
        <v>0.12706799999999999</v>
      </c>
      <c r="AY37" s="343">
        <v>0.120061</v>
      </c>
      <c r="AZ37" s="873">
        <v>0.113054</v>
      </c>
      <c r="BA37" s="873">
        <v>0.106047</v>
      </c>
      <c r="BB37" s="873">
        <v>0.1260136</v>
      </c>
      <c r="BC37" s="873">
        <v>0.1238794</v>
      </c>
      <c r="BD37" s="873">
        <v>0.1217655</v>
      </c>
      <c r="BE37" s="873">
        <v>0.12466099999999999</v>
      </c>
      <c r="BF37" s="873">
        <v>0.1274758</v>
      </c>
      <c r="BG37" s="354">
        <v>0.1300974</v>
      </c>
      <c r="BH37" s="354">
        <v>0.1246351</v>
      </c>
      <c r="BI37" s="354">
        <v>0.1203559</v>
      </c>
      <c r="BJ37" s="354">
        <v>0.1156572</v>
      </c>
      <c r="BK37" s="354">
        <v>0.1017499</v>
      </c>
      <c r="BL37" s="354">
        <v>8.7616799999999995E-2</v>
      </c>
      <c r="BM37" s="354">
        <v>7.2595400000000004E-2</v>
      </c>
      <c r="BN37" s="354">
        <v>6.9390499999999994E-2</v>
      </c>
      <c r="BO37" s="354">
        <v>6.5517800000000001E-2</v>
      </c>
      <c r="BP37" s="354">
        <v>6.1812800000000001E-2</v>
      </c>
      <c r="BQ37" s="354">
        <v>6.2355399999999998E-2</v>
      </c>
      <c r="BR37" s="354">
        <v>6.2676099999999998E-2</v>
      </c>
      <c r="BS37" s="354">
        <v>6.2648300000000004E-2</v>
      </c>
      <c r="BT37" s="354">
        <v>5.4477999999999999E-2</v>
      </c>
      <c r="BU37" s="354">
        <v>4.7267400000000001E-2</v>
      </c>
      <c r="BV37" s="354">
        <v>3.9525499999999998E-2</v>
      </c>
    </row>
    <row r="38" spans="1:74" ht="11.1" customHeight="1" x14ac:dyDescent="0.2">
      <c r="A38" s="47"/>
      <c r="B38" s="717"/>
      <c r="C38" s="428"/>
      <c r="D38" s="428"/>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910"/>
      <c r="BA38" s="910"/>
      <c r="BB38" s="910"/>
      <c r="BC38" s="910"/>
      <c r="BD38" s="910"/>
      <c r="BE38" s="910"/>
      <c r="BF38" s="910"/>
      <c r="BG38" s="434"/>
      <c r="BH38" s="434"/>
      <c r="BI38" s="434"/>
      <c r="BJ38" s="434"/>
      <c r="BK38" s="434"/>
      <c r="BL38" s="434"/>
      <c r="BM38" s="434"/>
      <c r="BN38" s="434"/>
      <c r="BO38" s="434"/>
      <c r="BP38" s="434"/>
      <c r="BQ38" s="434"/>
      <c r="BR38" s="434"/>
      <c r="BS38" s="434"/>
      <c r="BT38" s="434"/>
      <c r="BU38" s="434"/>
      <c r="BV38" s="434"/>
    </row>
    <row r="39" spans="1:74" ht="11.1" customHeight="1" x14ac:dyDescent="0.2">
      <c r="A39" s="47"/>
      <c r="B39" s="277" t="s">
        <v>1360</v>
      </c>
      <c r="C39" s="428"/>
      <c r="D39" s="428"/>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428"/>
      <c r="AT39" s="428"/>
      <c r="AU39" s="428"/>
      <c r="AV39" s="428"/>
      <c r="AW39" s="428"/>
      <c r="AX39" s="428"/>
      <c r="AY39" s="428"/>
      <c r="AZ39" s="910"/>
      <c r="BA39" s="910"/>
      <c r="BB39" s="910"/>
      <c r="BC39" s="910"/>
      <c r="BD39" s="910"/>
      <c r="BE39" s="910"/>
      <c r="BF39" s="910"/>
      <c r="BG39" s="434"/>
      <c r="BH39" s="434"/>
      <c r="BI39" s="434"/>
      <c r="BJ39" s="434"/>
      <c r="BK39" s="434"/>
      <c r="BL39" s="434"/>
      <c r="BM39" s="434"/>
      <c r="BN39" s="434"/>
      <c r="BO39" s="434"/>
      <c r="BP39" s="434"/>
      <c r="BQ39" s="434"/>
      <c r="BR39" s="434"/>
      <c r="BS39" s="434"/>
      <c r="BT39" s="434"/>
      <c r="BU39" s="434"/>
      <c r="BV39" s="434"/>
    </row>
    <row r="40" spans="1:74" ht="11.1" customHeight="1" x14ac:dyDescent="0.2">
      <c r="A40" s="47" t="s">
        <v>36</v>
      </c>
      <c r="B40" s="726" t="s">
        <v>1361</v>
      </c>
      <c r="C40" s="429">
        <v>6.11</v>
      </c>
      <c r="D40" s="429">
        <v>6.11</v>
      </c>
      <c r="E40" s="429">
        <v>6.11</v>
      </c>
      <c r="F40" s="429">
        <v>6.11</v>
      </c>
      <c r="G40" s="429">
        <v>6.11</v>
      </c>
      <c r="H40" s="429">
        <v>6.11</v>
      </c>
      <c r="I40" s="429">
        <v>6.11</v>
      </c>
      <c r="J40" s="429">
        <v>6.11</v>
      </c>
      <c r="K40" s="429">
        <v>6.11</v>
      </c>
      <c r="L40" s="429">
        <v>6.11</v>
      </c>
      <c r="M40" s="429">
        <v>6.11</v>
      </c>
      <c r="N40" s="429">
        <v>6.11</v>
      </c>
      <c r="O40" s="429">
        <v>5.66</v>
      </c>
      <c r="P40" s="429">
        <v>5.66</v>
      </c>
      <c r="Q40" s="429">
        <v>5.66</v>
      </c>
      <c r="R40" s="429">
        <v>5.66</v>
      </c>
      <c r="S40" s="429">
        <v>5.66</v>
      </c>
      <c r="T40" s="429">
        <v>5.66</v>
      </c>
      <c r="U40" s="429">
        <v>5.66</v>
      </c>
      <c r="V40" s="429">
        <v>5.66</v>
      </c>
      <c r="W40" s="429">
        <v>5.66</v>
      </c>
      <c r="X40" s="429">
        <v>5.66</v>
      </c>
      <c r="Y40" s="429">
        <v>5.66</v>
      </c>
      <c r="Z40" s="429">
        <v>5.66</v>
      </c>
      <c r="AA40" s="429">
        <v>5.23</v>
      </c>
      <c r="AB40" s="429">
        <v>5.23</v>
      </c>
      <c r="AC40" s="429">
        <v>5.23</v>
      </c>
      <c r="AD40" s="429">
        <v>5.23</v>
      </c>
      <c r="AE40" s="429">
        <v>5.23</v>
      </c>
      <c r="AF40" s="429">
        <v>5.23</v>
      </c>
      <c r="AG40" s="429">
        <v>5.23</v>
      </c>
      <c r="AH40" s="429">
        <v>5.23</v>
      </c>
      <c r="AI40" s="429">
        <v>5.23</v>
      </c>
      <c r="AJ40" s="429">
        <v>5.23</v>
      </c>
      <c r="AK40" s="429">
        <v>5.23</v>
      </c>
      <c r="AL40" s="429">
        <v>5.23</v>
      </c>
      <c r="AM40" s="429">
        <v>6.27</v>
      </c>
      <c r="AN40" s="429">
        <v>6.27</v>
      </c>
      <c r="AO40" s="429">
        <v>6.27</v>
      </c>
      <c r="AP40" s="429">
        <v>6.27</v>
      </c>
      <c r="AQ40" s="429">
        <v>6.27</v>
      </c>
      <c r="AR40" s="429">
        <v>6.27</v>
      </c>
      <c r="AS40" s="429">
        <v>6.27</v>
      </c>
      <c r="AT40" s="429">
        <v>6.27</v>
      </c>
      <c r="AU40" s="429">
        <v>6.27</v>
      </c>
      <c r="AV40" s="429">
        <v>6.27</v>
      </c>
      <c r="AW40" s="429">
        <v>6.27</v>
      </c>
      <c r="AX40" s="429">
        <v>6.27</v>
      </c>
      <c r="AY40" s="429">
        <v>5.76</v>
      </c>
      <c r="AZ40" s="871">
        <v>5.76</v>
      </c>
      <c r="BA40" s="871">
        <v>5.76</v>
      </c>
      <c r="BB40" s="871">
        <v>5.76</v>
      </c>
      <c r="BC40" s="871">
        <v>5.76</v>
      </c>
      <c r="BD40" s="871">
        <v>5.76</v>
      </c>
      <c r="BE40" s="871">
        <v>5.76</v>
      </c>
      <c r="BF40" s="871">
        <v>5.76</v>
      </c>
      <c r="BG40" s="352">
        <v>5.76</v>
      </c>
      <c r="BH40" s="352">
        <v>5.76</v>
      </c>
      <c r="BI40" s="352">
        <v>5.76</v>
      </c>
      <c r="BJ40" s="352">
        <v>5.76</v>
      </c>
      <c r="BK40" s="352">
        <v>5.6810799999999997</v>
      </c>
      <c r="BL40" s="352">
        <v>5.6810799999999997</v>
      </c>
      <c r="BM40" s="352">
        <v>5.6810799999999997</v>
      </c>
      <c r="BN40" s="352">
        <v>5.6810799999999997</v>
      </c>
      <c r="BO40" s="352">
        <v>5.6810799999999997</v>
      </c>
      <c r="BP40" s="352">
        <v>5.6810799999999997</v>
      </c>
      <c r="BQ40" s="352">
        <v>5.6810799999999997</v>
      </c>
      <c r="BR40" s="352">
        <v>5.6810799999999997</v>
      </c>
      <c r="BS40" s="352">
        <v>5.6810799999999997</v>
      </c>
      <c r="BT40" s="352">
        <v>5.6810799999999997</v>
      </c>
      <c r="BU40" s="352">
        <v>5.6810799999999997</v>
      </c>
      <c r="BV40" s="352">
        <v>5.6810799999999997</v>
      </c>
    </row>
    <row r="41" spans="1:74" ht="11.1" customHeight="1" x14ac:dyDescent="0.2">
      <c r="A41" s="47" t="s">
        <v>299</v>
      </c>
      <c r="B41" s="726" t="s">
        <v>1455</v>
      </c>
      <c r="C41" s="429">
        <v>8.01</v>
      </c>
      <c r="D41" s="429">
        <v>7.0554285714000002</v>
      </c>
      <c r="E41" s="429">
        <v>7.6950000000000003</v>
      </c>
      <c r="F41" s="429">
        <v>7.5535714285999997</v>
      </c>
      <c r="G41" s="429">
        <v>7.9122857143000003</v>
      </c>
      <c r="H41" s="429">
        <v>7.5718571428999999</v>
      </c>
      <c r="I41" s="429">
        <v>7.718</v>
      </c>
      <c r="J41" s="429">
        <v>7.7018571428999998</v>
      </c>
      <c r="K41" s="429">
        <v>7.2921428571</v>
      </c>
      <c r="L41" s="429">
        <v>7.4114285714000001</v>
      </c>
      <c r="M41" s="429">
        <v>6.7658571428999998</v>
      </c>
      <c r="N41" s="429">
        <v>7.1765714286</v>
      </c>
      <c r="O41" s="429">
        <v>7.1617142856999996</v>
      </c>
      <c r="P41" s="429">
        <v>6.6514285714000003</v>
      </c>
      <c r="Q41" s="429">
        <v>7.4139999999999997</v>
      </c>
      <c r="R41" s="429">
        <v>7.0225714286000001</v>
      </c>
      <c r="S41" s="429">
        <v>7.6597142856999998</v>
      </c>
      <c r="T41" s="429">
        <v>7.4831428570999998</v>
      </c>
      <c r="U41" s="429">
        <v>7.4104285713999998</v>
      </c>
      <c r="V41" s="429">
        <v>7.6945714285999998</v>
      </c>
      <c r="W41" s="429">
        <v>7.4050000000000002</v>
      </c>
      <c r="X41" s="429">
        <v>7.5311428570999999</v>
      </c>
      <c r="Y41" s="429">
        <v>7.2525714285999996</v>
      </c>
      <c r="Z41" s="429">
        <v>7.5141428571000004</v>
      </c>
      <c r="AA41" s="429">
        <v>7.4967142857000004</v>
      </c>
      <c r="AB41" s="429">
        <v>7.1101428570999996</v>
      </c>
      <c r="AC41" s="429">
        <v>7.6087285714000004</v>
      </c>
      <c r="AD41" s="429">
        <v>7.3711428570999997</v>
      </c>
      <c r="AE41" s="429">
        <v>7.6485714286000004</v>
      </c>
      <c r="AF41" s="429">
        <v>7.3421428570999998</v>
      </c>
      <c r="AG41" s="429">
        <v>7.6138032786999998</v>
      </c>
      <c r="AH41" s="429">
        <v>7.7690000000000001</v>
      </c>
      <c r="AI41" s="429">
        <v>7.3328571429</v>
      </c>
      <c r="AJ41" s="429">
        <v>7.2217142857000001</v>
      </c>
      <c r="AK41" s="429">
        <v>7.0304285713999999</v>
      </c>
      <c r="AL41" s="429">
        <v>7.3677142857</v>
      </c>
      <c r="AM41" s="429">
        <v>7.2977142856999997</v>
      </c>
      <c r="AN41" s="429">
        <v>6.6471428571000004</v>
      </c>
      <c r="AO41" s="429">
        <v>7.3965714285999997</v>
      </c>
      <c r="AP41" s="429">
        <v>7.2455714285999999</v>
      </c>
      <c r="AQ41" s="429">
        <v>7.7002857142999996</v>
      </c>
      <c r="AR41" s="429">
        <v>7.6398571429000004</v>
      </c>
      <c r="AS41" s="429">
        <v>7.8730000000000002</v>
      </c>
      <c r="AT41" s="429">
        <v>7.8885714285999997</v>
      </c>
      <c r="AU41" s="429">
        <v>7.5761428570999998</v>
      </c>
      <c r="AV41" s="429">
        <v>7.7038571428999996</v>
      </c>
      <c r="AW41" s="429">
        <v>7.4976354680000004</v>
      </c>
      <c r="AX41" s="429">
        <v>7.633</v>
      </c>
      <c r="AY41" s="429">
        <v>7.7742857143000004</v>
      </c>
      <c r="AZ41" s="871">
        <v>7.2110000000000003</v>
      </c>
      <c r="BA41" s="871">
        <v>7.9337142856999998</v>
      </c>
      <c r="BB41" s="871">
        <v>7.8929999999999998</v>
      </c>
      <c r="BC41" s="871">
        <v>8.0566995073999994</v>
      </c>
      <c r="BD41" s="871">
        <v>7.9512857143</v>
      </c>
      <c r="BE41" s="871">
        <v>8.1914285713999995</v>
      </c>
      <c r="BF41" s="871">
        <v>8.1093251231999997</v>
      </c>
      <c r="BG41" s="352">
        <v>7.8420820000000004</v>
      </c>
      <c r="BH41" s="352">
        <v>7.8495299999999997</v>
      </c>
      <c r="BI41" s="352">
        <v>7.6931979999999998</v>
      </c>
      <c r="BJ41" s="352">
        <v>7.8843189999999996</v>
      </c>
      <c r="BK41" s="352">
        <v>7.8984249999999996</v>
      </c>
      <c r="BL41" s="352">
        <v>7.3450290000000003</v>
      </c>
      <c r="BM41" s="352">
        <v>8.0319789999999998</v>
      </c>
      <c r="BN41" s="352">
        <v>7.9826290000000002</v>
      </c>
      <c r="BO41" s="352">
        <v>8.2478549999999995</v>
      </c>
      <c r="BP41" s="352">
        <v>8.1858240000000002</v>
      </c>
      <c r="BQ41" s="352">
        <v>8.4149770000000004</v>
      </c>
      <c r="BR41" s="352">
        <v>8.501322</v>
      </c>
      <c r="BS41" s="352">
        <v>8.2006440000000005</v>
      </c>
      <c r="BT41" s="352">
        <v>8.20472</v>
      </c>
      <c r="BU41" s="352">
        <v>8.0207770000000007</v>
      </c>
      <c r="BV41" s="352">
        <v>8.1939989999999998</v>
      </c>
    </row>
    <row r="42" spans="1:74" ht="11.1" customHeight="1" x14ac:dyDescent="0.2">
      <c r="A42" s="47" t="s">
        <v>253</v>
      </c>
      <c r="B42" s="727" t="s">
        <v>1362</v>
      </c>
      <c r="C42" s="431">
        <v>2.1999997519000001</v>
      </c>
      <c r="D42" s="431">
        <v>2.1699923609999998</v>
      </c>
      <c r="E42" s="431">
        <v>2.1519612245999999</v>
      </c>
      <c r="F42" s="431">
        <v>2.1814958866</v>
      </c>
      <c r="G42" s="431">
        <v>2.2321288404000001</v>
      </c>
      <c r="H42" s="431">
        <v>2.3155552371999999</v>
      </c>
      <c r="I42" s="431">
        <v>2.4693298204</v>
      </c>
      <c r="J42" s="431">
        <v>2.5065243406</v>
      </c>
      <c r="K42" s="431">
        <v>2.5078223408000002</v>
      </c>
      <c r="L42" s="431">
        <v>2.4609091750999998</v>
      </c>
      <c r="M42" s="431">
        <v>2.4777312747</v>
      </c>
      <c r="N42" s="431">
        <v>2.6450427794000002</v>
      </c>
      <c r="O42" s="431">
        <v>2.5903686218000002</v>
      </c>
      <c r="P42" s="431">
        <v>2.5892527438999999</v>
      </c>
      <c r="Q42" s="431">
        <v>2.4979914435000001</v>
      </c>
      <c r="R42" s="431">
        <v>2.4713572313999999</v>
      </c>
      <c r="S42" s="431">
        <v>2.5092990619000002</v>
      </c>
      <c r="T42" s="431">
        <v>2.4623011391</v>
      </c>
      <c r="U42" s="431">
        <v>2.4738063500999998</v>
      </c>
      <c r="V42" s="431">
        <v>2.4908998937</v>
      </c>
      <c r="W42" s="431">
        <v>2.5303277523999999</v>
      </c>
      <c r="X42" s="431">
        <v>2.5308087511999999</v>
      </c>
      <c r="Y42" s="431">
        <v>2.5057355774999999</v>
      </c>
      <c r="Z42" s="431">
        <v>2.4743834294</v>
      </c>
      <c r="AA42" s="431">
        <v>2.4806339994000002</v>
      </c>
      <c r="AB42" s="431">
        <v>2.4818840379</v>
      </c>
      <c r="AC42" s="431">
        <v>2.4990102975999999</v>
      </c>
      <c r="AD42" s="431">
        <v>2.5358311646999998</v>
      </c>
      <c r="AE42" s="431">
        <v>2.5624787641000002</v>
      </c>
      <c r="AF42" s="431">
        <v>2.5077763424000001</v>
      </c>
      <c r="AG42" s="431">
        <v>2.4719804123000002</v>
      </c>
      <c r="AH42" s="431">
        <v>2.4424824922999999</v>
      </c>
      <c r="AI42" s="431">
        <v>2.4158504054000001</v>
      </c>
      <c r="AJ42" s="431">
        <v>2.4734106157000002</v>
      </c>
      <c r="AK42" s="431">
        <v>2.4189353316000002</v>
      </c>
      <c r="AL42" s="431">
        <v>2.4001598331</v>
      </c>
      <c r="AM42" s="431">
        <v>2.4074516031000002</v>
      </c>
      <c r="AN42" s="431">
        <v>2.4218919803999999</v>
      </c>
      <c r="AO42" s="431">
        <v>2.4480426473999999</v>
      </c>
      <c r="AP42" s="431">
        <v>2.4750664440999999</v>
      </c>
      <c r="AQ42" s="431">
        <v>2.4976897628999999</v>
      </c>
      <c r="AR42" s="431">
        <v>2.4556935038000001</v>
      </c>
      <c r="AS42" s="431">
        <v>2.4038538293</v>
      </c>
      <c r="AT42" s="431">
        <v>2.4052350316000002</v>
      </c>
      <c r="AU42" s="431">
        <v>2.4085215382</v>
      </c>
      <c r="AV42" s="431">
        <v>2.3886597709999999</v>
      </c>
      <c r="AW42" s="431">
        <v>2.3943675542</v>
      </c>
      <c r="AX42" s="431">
        <v>2.3848649649999998</v>
      </c>
      <c r="AY42" s="431">
        <v>2.4454179549999999</v>
      </c>
      <c r="AZ42" s="885">
        <v>2.3940255168000002</v>
      </c>
      <c r="BA42" s="885">
        <v>2.4122786872000002</v>
      </c>
      <c r="BB42" s="885">
        <v>2.4173443012</v>
      </c>
      <c r="BC42" s="885">
        <v>2.4327200469000001</v>
      </c>
      <c r="BD42" s="885">
        <v>2.5142710737999998</v>
      </c>
      <c r="BE42" s="885">
        <v>2.5112209999999999</v>
      </c>
      <c r="BF42" s="885">
        <v>2.4974470000000002</v>
      </c>
      <c r="BG42" s="378">
        <v>2.48373</v>
      </c>
      <c r="BH42" s="378">
        <v>2.463889</v>
      </c>
      <c r="BI42" s="378">
        <v>2.4630320000000001</v>
      </c>
      <c r="BJ42" s="378">
        <v>2.477897</v>
      </c>
      <c r="BK42" s="378">
        <v>2.4789560000000002</v>
      </c>
      <c r="BL42" s="378">
        <v>2.4717929999999999</v>
      </c>
      <c r="BM42" s="378">
        <v>2.475908</v>
      </c>
      <c r="BN42" s="378">
        <v>2.4838239999999998</v>
      </c>
      <c r="BO42" s="378">
        <v>2.488607</v>
      </c>
      <c r="BP42" s="378">
        <v>2.470688</v>
      </c>
      <c r="BQ42" s="378">
        <v>2.4677630000000002</v>
      </c>
      <c r="BR42" s="378">
        <v>2.4702540000000002</v>
      </c>
      <c r="BS42" s="378">
        <v>2.4607510000000001</v>
      </c>
      <c r="BT42" s="378">
        <v>2.4462519999999999</v>
      </c>
      <c r="BU42" s="378">
        <v>2.4440849999999998</v>
      </c>
      <c r="BV42" s="378">
        <v>2.4554779999999998</v>
      </c>
    </row>
    <row r="43" spans="1:74" s="177" customFormat="1" ht="12" customHeight="1" x14ac:dyDescent="0.2">
      <c r="A43" s="176"/>
      <c r="B43" s="1067" t="s">
        <v>1411</v>
      </c>
      <c r="C43" s="1068"/>
      <c r="D43" s="1068"/>
      <c r="E43" s="1068"/>
      <c r="F43" s="1068"/>
      <c r="G43" s="1068"/>
      <c r="H43" s="1068"/>
      <c r="I43" s="1068"/>
      <c r="J43" s="1068"/>
      <c r="K43" s="1068"/>
      <c r="L43" s="1068"/>
      <c r="M43" s="1068"/>
      <c r="N43" s="1068"/>
      <c r="O43" s="1068"/>
      <c r="P43" s="1068"/>
      <c r="Q43" s="1058"/>
      <c r="R43" s="776"/>
      <c r="AY43" s="666"/>
      <c r="AZ43" s="666"/>
      <c r="BA43" s="666"/>
      <c r="BB43" s="666"/>
      <c r="BC43" s="666"/>
      <c r="BD43" s="666"/>
      <c r="BE43" s="666"/>
      <c r="BF43" s="666"/>
      <c r="BG43" s="666"/>
      <c r="BH43" s="666"/>
      <c r="BI43" s="666"/>
      <c r="BJ43" s="209"/>
    </row>
    <row r="44" spans="1:74" s="177" customFormat="1" ht="12" customHeight="1" x14ac:dyDescent="0.2">
      <c r="A44" s="176"/>
      <c r="B44" s="1060" t="s">
        <v>1412</v>
      </c>
      <c r="C44" s="1068"/>
      <c r="D44" s="1068"/>
      <c r="E44" s="1068"/>
      <c r="F44" s="1068"/>
      <c r="G44" s="1068"/>
      <c r="H44" s="1068"/>
      <c r="I44" s="1068"/>
      <c r="J44" s="1068"/>
      <c r="K44" s="1068"/>
      <c r="L44" s="1068"/>
      <c r="M44" s="1068"/>
      <c r="N44" s="1068"/>
      <c r="O44" s="1068"/>
      <c r="P44" s="1068"/>
      <c r="Q44" s="1058"/>
      <c r="R44" s="776"/>
      <c r="AY44" s="666"/>
      <c r="AZ44" s="666"/>
      <c r="BA44" s="666"/>
      <c r="BB44" s="666"/>
      <c r="BC44" s="666"/>
      <c r="BD44" s="666"/>
      <c r="BE44" s="666"/>
      <c r="BF44" s="666"/>
      <c r="BG44" s="666"/>
      <c r="BH44" s="666"/>
      <c r="BI44" s="666"/>
      <c r="BJ44" s="209"/>
    </row>
    <row r="45" spans="1:74" s="177" customFormat="1" ht="12" customHeight="1" x14ac:dyDescent="0.2">
      <c r="A45" s="176"/>
      <c r="B45" s="1067" t="s">
        <v>1413</v>
      </c>
      <c r="C45" s="1068"/>
      <c r="D45" s="1068"/>
      <c r="E45" s="1068"/>
      <c r="F45" s="1068"/>
      <c r="G45" s="1068"/>
      <c r="H45" s="1068"/>
      <c r="I45" s="1068"/>
      <c r="J45" s="1068"/>
      <c r="K45" s="1068"/>
      <c r="L45" s="1068"/>
      <c r="M45" s="1068"/>
      <c r="N45" s="1068"/>
      <c r="O45" s="1068"/>
      <c r="P45" s="1068"/>
      <c r="Q45" s="1058"/>
      <c r="R45" s="776"/>
      <c r="AY45" s="666"/>
      <c r="AZ45" s="666"/>
      <c r="BA45" s="666"/>
      <c r="BB45" s="666"/>
      <c r="BC45" s="666"/>
      <c r="BD45" s="666"/>
      <c r="BE45" s="666"/>
      <c r="BF45" s="666"/>
      <c r="BG45" s="666"/>
      <c r="BH45" s="666"/>
      <c r="BI45" s="666"/>
      <c r="BJ45" s="209"/>
    </row>
    <row r="46" spans="1:74" s="177" customFormat="1" ht="12" customHeight="1" x14ac:dyDescent="0.2">
      <c r="A46" s="176"/>
      <c r="B46" s="1067" t="s">
        <v>1414</v>
      </c>
      <c r="C46" s="1068"/>
      <c r="D46" s="1068"/>
      <c r="E46" s="1068"/>
      <c r="F46" s="1068"/>
      <c r="G46" s="1068"/>
      <c r="H46" s="1068"/>
      <c r="I46" s="1068"/>
      <c r="J46" s="1068"/>
      <c r="K46" s="1068"/>
      <c r="L46" s="1068"/>
      <c r="M46" s="1068"/>
      <c r="N46" s="1068"/>
      <c r="O46" s="1068"/>
      <c r="P46" s="1068"/>
      <c r="Q46" s="1058"/>
      <c r="R46" s="776"/>
      <c r="AY46" s="666"/>
      <c r="AZ46" s="666"/>
      <c r="BA46" s="666"/>
      <c r="BB46" s="666"/>
      <c r="BC46" s="666"/>
      <c r="BD46" s="666"/>
      <c r="BE46" s="666"/>
      <c r="BF46" s="666"/>
      <c r="BG46" s="666"/>
      <c r="BH46" s="666"/>
      <c r="BI46" s="666"/>
      <c r="BJ46" s="209"/>
    </row>
    <row r="47" spans="1:74" s="116" customFormat="1" ht="12" customHeight="1" x14ac:dyDescent="0.2">
      <c r="A47" s="47"/>
      <c r="B47" s="773" t="s">
        <v>808</v>
      </c>
      <c r="C47" s="773"/>
      <c r="D47" s="773"/>
      <c r="E47" s="773"/>
      <c r="F47" s="773"/>
      <c r="G47" s="773"/>
      <c r="H47" s="774"/>
      <c r="I47" s="773"/>
      <c r="J47" s="773"/>
      <c r="K47" s="773"/>
      <c r="L47" s="773"/>
      <c r="M47" s="773"/>
      <c r="N47" s="773"/>
      <c r="O47" s="773"/>
      <c r="P47" s="773"/>
      <c r="Q47" s="773"/>
      <c r="R47" s="775"/>
      <c r="AY47" s="667"/>
      <c r="AZ47" s="667"/>
      <c r="BA47" s="667"/>
      <c r="BB47" s="667"/>
      <c r="BC47" s="667"/>
      <c r="BD47" s="667"/>
      <c r="BE47" s="667"/>
      <c r="BF47" s="667"/>
      <c r="BG47" s="667"/>
      <c r="BH47" s="667"/>
      <c r="BI47" s="667"/>
      <c r="BJ47" s="208"/>
    </row>
    <row r="48" spans="1:74" s="336" customFormat="1" ht="12" customHeight="1" x14ac:dyDescent="0.25">
      <c r="A48" s="335"/>
      <c r="B48" s="971" t="str">
        <f>Dates!$G$2</f>
        <v>EIA completed modeling and analysis for this report on Thursday, September 3, 2026.</v>
      </c>
      <c r="C48" s="972"/>
      <c r="D48" s="972"/>
      <c r="E48" s="972"/>
      <c r="F48" s="972"/>
      <c r="G48" s="972"/>
      <c r="H48" s="972"/>
      <c r="I48" s="972"/>
      <c r="J48" s="972"/>
      <c r="K48" s="972"/>
      <c r="L48" s="972"/>
      <c r="M48" s="972"/>
      <c r="N48" s="972"/>
      <c r="O48" s="972"/>
      <c r="P48" s="972"/>
      <c r="Q48" s="972"/>
      <c r="R48" s="776"/>
      <c r="AY48" s="339"/>
      <c r="AZ48" s="339"/>
      <c r="BA48" s="339"/>
      <c r="BB48" s="339"/>
      <c r="BC48" s="339"/>
      <c r="BD48" s="339"/>
      <c r="BE48" s="339"/>
      <c r="BF48" s="339"/>
      <c r="BG48" s="339"/>
      <c r="BH48" s="339"/>
      <c r="BI48" s="339"/>
    </row>
    <row r="49" spans="1:74" s="177" customFormat="1" ht="12" customHeight="1" x14ac:dyDescent="0.25">
      <c r="A49" s="176"/>
      <c r="B49" s="973" t="s">
        <v>481</v>
      </c>
      <c r="C49" s="974"/>
      <c r="D49" s="974"/>
      <c r="E49" s="974"/>
      <c r="F49" s="974"/>
      <c r="G49" s="974"/>
      <c r="H49" s="974"/>
      <c r="I49" s="974"/>
      <c r="J49" s="974"/>
      <c r="K49" s="974"/>
      <c r="L49" s="974"/>
      <c r="M49" s="974"/>
      <c r="N49" s="974"/>
      <c r="O49" s="974"/>
      <c r="P49" s="974"/>
      <c r="Q49" s="974"/>
      <c r="R49" s="776"/>
      <c r="AY49" s="666"/>
      <c r="AZ49" s="666"/>
      <c r="BA49" s="666"/>
      <c r="BB49" s="666"/>
      <c r="BC49" s="666"/>
      <c r="BD49" s="666"/>
      <c r="BE49" s="666"/>
      <c r="BF49" s="666"/>
      <c r="BG49" s="666"/>
      <c r="BH49" s="666"/>
      <c r="BI49" s="666"/>
      <c r="BJ49" s="209"/>
    </row>
    <row r="50" spans="1:74" s="177" customFormat="1" ht="12" customHeight="1" x14ac:dyDescent="0.25">
      <c r="A50" s="176"/>
      <c r="B50" s="1007" t="s">
        <v>1402</v>
      </c>
      <c r="C50" s="974"/>
      <c r="D50" s="974"/>
      <c r="E50" s="974"/>
      <c r="F50" s="974"/>
      <c r="G50" s="974"/>
      <c r="H50" s="974"/>
      <c r="I50" s="974"/>
      <c r="J50" s="974"/>
      <c r="K50" s="974"/>
      <c r="L50" s="974"/>
      <c r="M50" s="974"/>
      <c r="N50" s="974"/>
      <c r="O50" s="974"/>
      <c r="P50" s="974"/>
      <c r="Q50" s="974"/>
      <c r="R50" s="776"/>
      <c r="AY50" s="666"/>
      <c r="AZ50" s="666"/>
      <c r="BA50" s="666"/>
      <c r="BB50" s="666"/>
      <c r="BC50" s="666"/>
      <c r="BD50" s="666"/>
      <c r="BE50" s="666"/>
      <c r="BF50" s="666"/>
      <c r="BG50" s="666"/>
      <c r="BH50" s="666"/>
      <c r="BI50" s="666"/>
      <c r="BJ50" s="209"/>
    </row>
    <row r="51" spans="1:74" s="177" customFormat="1" ht="12" customHeight="1" x14ac:dyDescent="0.2">
      <c r="A51" s="176"/>
      <c r="B51" s="999" t="s">
        <v>821</v>
      </c>
      <c r="C51" s="999"/>
      <c r="D51" s="999"/>
      <c r="E51" s="999"/>
      <c r="F51" s="999"/>
      <c r="G51" s="999"/>
      <c r="H51" s="999"/>
      <c r="I51" s="999"/>
      <c r="J51" s="999"/>
      <c r="K51" s="999"/>
      <c r="L51" s="999"/>
      <c r="M51" s="999"/>
      <c r="N51" s="999"/>
      <c r="O51" s="999"/>
      <c r="P51" s="999"/>
      <c r="Q51" s="999"/>
      <c r="R51" s="999"/>
      <c r="AY51" s="666"/>
      <c r="AZ51" s="666"/>
      <c r="BA51" s="666"/>
      <c r="BB51" s="666"/>
      <c r="BC51" s="666"/>
      <c r="BD51" s="666"/>
      <c r="BE51" s="666"/>
      <c r="BF51" s="666"/>
      <c r="BG51" s="666"/>
      <c r="BH51" s="666"/>
      <c r="BI51" s="666"/>
      <c r="BJ51" s="209"/>
    </row>
    <row r="52" spans="1:74" s="177" customFormat="1" ht="12" customHeight="1" x14ac:dyDescent="0.25">
      <c r="A52" s="176"/>
      <c r="B52" s="1002" t="s">
        <v>1598</v>
      </c>
      <c r="C52" s="1003"/>
      <c r="D52" s="1003"/>
      <c r="E52" s="1003"/>
      <c r="F52" s="1003"/>
      <c r="G52" s="1003"/>
      <c r="H52" s="1003"/>
      <c r="I52" s="1003"/>
      <c r="J52" s="1003"/>
      <c r="K52" s="1003"/>
      <c r="L52" s="1003"/>
      <c r="M52" s="1003"/>
      <c r="N52" s="1003"/>
      <c r="O52" s="1003"/>
      <c r="P52" s="1003"/>
      <c r="Q52" s="1004"/>
      <c r="R52" s="776"/>
      <c r="AY52" s="666"/>
      <c r="AZ52" s="666"/>
      <c r="BA52" s="666"/>
      <c r="BB52" s="666"/>
      <c r="BC52" s="666"/>
      <c r="BD52" s="666"/>
      <c r="BE52" s="666"/>
      <c r="BF52" s="666"/>
      <c r="BG52" s="666"/>
      <c r="BH52" s="666"/>
      <c r="BI52" s="666"/>
      <c r="BJ52" s="209"/>
    </row>
    <row r="53" spans="1:74" s="178" customFormat="1" ht="12" customHeight="1" x14ac:dyDescent="0.25">
      <c r="A53" s="158"/>
      <c r="B53" s="1002" t="s">
        <v>489</v>
      </c>
      <c r="C53" s="1004"/>
      <c r="D53" s="1004"/>
      <c r="E53" s="1004"/>
      <c r="F53" s="1004"/>
      <c r="G53" s="1004"/>
      <c r="H53" s="1004"/>
      <c r="I53" s="1004"/>
      <c r="J53" s="1004"/>
      <c r="K53" s="1004"/>
      <c r="L53" s="1004"/>
      <c r="M53" s="1004"/>
      <c r="N53" s="1004"/>
      <c r="O53" s="1004"/>
      <c r="P53" s="1004"/>
      <c r="Q53" s="1004"/>
      <c r="R53" s="776"/>
      <c r="AY53" s="666"/>
      <c r="AZ53" s="666"/>
      <c r="BA53" s="666"/>
      <c r="BB53" s="666"/>
      <c r="BC53" s="666"/>
      <c r="BD53" s="666"/>
      <c r="BE53" s="666"/>
      <c r="BF53" s="666"/>
      <c r="BG53" s="666"/>
      <c r="BH53" s="666"/>
      <c r="BI53" s="666"/>
      <c r="BJ53" s="210"/>
    </row>
    <row r="54" spans="1:74" ht="13.2" x14ac:dyDescent="0.25">
      <c r="A54" s="158"/>
      <c r="B54" s="1009" t="s">
        <v>823</v>
      </c>
      <c r="C54" s="1004"/>
      <c r="D54" s="1004"/>
      <c r="E54" s="1004"/>
      <c r="F54" s="1004"/>
      <c r="G54" s="1004"/>
      <c r="H54" s="1004"/>
      <c r="I54" s="1004"/>
      <c r="J54" s="1004"/>
      <c r="K54" s="1004"/>
      <c r="L54" s="1004"/>
      <c r="M54" s="1004"/>
      <c r="N54" s="1004"/>
      <c r="O54" s="1004"/>
      <c r="P54" s="1004"/>
      <c r="Q54" s="1004"/>
      <c r="R54" s="717"/>
      <c r="BD54" s="667"/>
      <c r="BE54" s="667"/>
      <c r="BF54" s="667"/>
      <c r="BK54" s="143"/>
      <c r="BL54" s="143"/>
      <c r="BM54" s="143"/>
      <c r="BN54" s="143"/>
      <c r="BO54" s="143"/>
      <c r="BP54" s="143"/>
      <c r="BQ54" s="143"/>
      <c r="BR54" s="143"/>
      <c r="BS54" s="143"/>
      <c r="BT54" s="143"/>
      <c r="BU54" s="143"/>
      <c r="BV54" s="143"/>
    </row>
    <row r="55" spans="1:74" x14ac:dyDescent="0.2">
      <c r="BD55" s="667"/>
      <c r="BE55" s="667"/>
      <c r="BF55" s="667"/>
      <c r="BK55" s="143"/>
      <c r="BL55" s="143"/>
      <c r="BM55" s="143"/>
      <c r="BN55" s="143"/>
      <c r="BO55" s="143"/>
      <c r="BP55" s="143"/>
      <c r="BQ55" s="143"/>
      <c r="BR55" s="143"/>
      <c r="BS55" s="143"/>
      <c r="BT55" s="143"/>
      <c r="BU55" s="143"/>
      <c r="BV55" s="143"/>
    </row>
    <row r="56" spans="1:74" x14ac:dyDescent="0.2">
      <c r="BD56" s="667"/>
      <c r="BE56" s="667"/>
      <c r="BF56" s="667"/>
      <c r="BK56" s="143"/>
      <c r="BL56" s="143"/>
      <c r="BM56" s="143"/>
      <c r="BN56" s="143"/>
      <c r="BO56" s="143"/>
      <c r="BP56" s="143"/>
      <c r="BQ56" s="143"/>
      <c r="BR56" s="143"/>
      <c r="BS56" s="143"/>
      <c r="BT56" s="143"/>
      <c r="BU56" s="143"/>
      <c r="BV56" s="143"/>
    </row>
    <row r="57" spans="1:74" x14ac:dyDescent="0.2">
      <c r="BD57" s="667"/>
      <c r="BE57" s="667"/>
      <c r="BF57" s="667"/>
      <c r="BK57" s="143"/>
      <c r="BL57" s="143"/>
      <c r="BM57" s="143"/>
      <c r="BN57" s="143"/>
      <c r="BO57" s="143"/>
      <c r="BP57" s="143"/>
      <c r="BQ57" s="143"/>
      <c r="BR57" s="143"/>
      <c r="BS57" s="143"/>
      <c r="BT57" s="143"/>
      <c r="BU57" s="143"/>
      <c r="BV57" s="143"/>
    </row>
    <row r="58" spans="1:74" x14ac:dyDescent="0.2">
      <c r="BD58" s="667"/>
      <c r="BE58" s="667"/>
      <c r="BF58" s="667"/>
      <c r="BK58" s="143"/>
      <c r="BL58" s="143"/>
      <c r="BM58" s="143"/>
      <c r="BN58" s="143"/>
      <c r="BO58" s="143"/>
      <c r="BP58" s="143"/>
      <c r="BQ58" s="143"/>
      <c r="BR58" s="143"/>
      <c r="BS58" s="143"/>
      <c r="BT58" s="143"/>
      <c r="BU58" s="143"/>
      <c r="BV58" s="143"/>
    </row>
    <row r="59" spans="1:74" x14ac:dyDescent="0.2">
      <c r="BD59" s="667"/>
      <c r="BE59" s="667"/>
      <c r="BF59" s="667"/>
      <c r="BK59" s="143"/>
      <c r="BL59" s="143"/>
      <c r="BM59" s="143"/>
      <c r="BN59" s="143"/>
      <c r="BO59" s="143"/>
      <c r="BP59" s="143"/>
      <c r="BQ59" s="143"/>
      <c r="BR59" s="143"/>
      <c r="BS59" s="143"/>
      <c r="BT59" s="143"/>
      <c r="BU59" s="143"/>
      <c r="BV59" s="143"/>
    </row>
    <row r="60" spans="1:74" x14ac:dyDescent="0.2">
      <c r="BD60" s="667"/>
      <c r="BE60" s="667"/>
      <c r="BF60" s="667"/>
      <c r="BK60" s="143"/>
      <c r="BL60" s="143"/>
      <c r="BM60" s="143"/>
      <c r="BN60" s="143"/>
      <c r="BO60" s="143"/>
      <c r="BP60" s="143"/>
      <c r="BQ60" s="143"/>
      <c r="BR60" s="143"/>
      <c r="BS60" s="143"/>
      <c r="BT60" s="143"/>
      <c r="BU60" s="143"/>
      <c r="BV60" s="143"/>
    </row>
    <row r="61" spans="1:74" x14ac:dyDescent="0.2">
      <c r="BD61" s="667"/>
      <c r="BE61" s="667"/>
      <c r="BF61" s="667"/>
      <c r="BK61" s="143"/>
      <c r="BL61" s="143"/>
      <c r="BM61" s="143"/>
      <c r="BN61" s="143"/>
      <c r="BO61" s="143"/>
      <c r="BP61" s="143"/>
      <c r="BQ61" s="143"/>
      <c r="BR61" s="143"/>
      <c r="BS61" s="143"/>
      <c r="BT61" s="143"/>
      <c r="BU61" s="143"/>
      <c r="BV61" s="143"/>
    </row>
    <row r="62" spans="1:74" x14ac:dyDescent="0.2">
      <c r="BD62" s="667"/>
      <c r="BE62" s="667"/>
      <c r="BF62" s="667"/>
      <c r="BK62" s="143"/>
      <c r="BL62" s="143"/>
      <c r="BM62" s="143"/>
      <c r="BN62" s="143"/>
      <c r="BO62" s="143"/>
      <c r="BP62" s="143"/>
      <c r="BQ62" s="143"/>
      <c r="BR62" s="143"/>
      <c r="BS62" s="143"/>
      <c r="BT62" s="143"/>
      <c r="BU62" s="143"/>
      <c r="BV62" s="143"/>
    </row>
    <row r="63" spans="1:74" x14ac:dyDescent="0.2">
      <c r="BD63" s="667"/>
      <c r="BE63" s="667"/>
      <c r="BF63" s="667"/>
      <c r="BK63" s="143"/>
      <c r="BL63" s="143"/>
      <c r="BM63" s="143"/>
      <c r="BN63" s="143"/>
      <c r="BO63" s="143"/>
      <c r="BP63" s="143"/>
      <c r="BQ63" s="143"/>
      <c r="BR63" s="143"/>
      <c r="BS63" s="143"/>
      <c r="BT63" s="143"/>
      <c r="BU63" s="143"/>
      <c r="BV63" s="143"/>
    </row>
    <row r="64" spans="1:74" x14ac:dyDescent="0.2">
      <c r="BK64" s="143"/>
      <c r="BL64" s="143"/>
      <c r="BM64" s="143"/>
      <c r="BN64" s="143"/>
      <c r="BO64" s="143"/>
      <c r="BP64" s="143"/>
      <c r="BQ64" s="143"/>
      <c r="BR64" s="143"/>
      <c r="BS64" s="143"/>
      <c r="BT64" s="143"/>
      <c r="BU64" s="143"/>
      <c r="BV64" s="143"/>
    </row>
    <row r="65" spans="63:74" x14ac:dyDescent="0.2">
      <c r="BK65" s="143"/>
      <c r="BL65" s="143"/>
      <c r="BM65" s="143"/>
      <c r="BN65" s="143"/>
      <c r="BO65" s="143"/>
      <c r="BP65" s="143"/>
      <c r="BQ65" s="143"/>
      <c r="BR65" s="143"/>
      <c r="BS65" s="143"/>
      <c r="BT65" s="143"/>
      <c r="BU65" s="143"/>
      <c r="BV65" s="143"/>
    </row>
    <row r="66" spans="63:74" x14ac:dyDescent="0.2">
      <c r="BK66" s="143"/>
      <c r="BL66" s="143"/>
      <c r="BM66" s="143"/>
      <c r="BN66" s="143"/>
      <c r="BO66" s="143"/>
      <c r="BP66" s="143"/>
      <c r="BQ66" s="143"/>
      <c r="BR66" s="143"/>
      <c r="BS66" s="143"/>
      <c r="BT66" s="143"/>
      <c r="BU66" s="143"/>
      <c r="BV66" s="143"/>
    </row>
    <row r="67" spans="63:74" x14ac:dyDescent="0.2">
      <c r="BK67" s="143"/>
      <c r="BL67" s="143"/>
      <c r="BM67" s="143"/>
      <c r="BN67" s="143"/>
      <c r="BO67" s="143"/>
      <c r="BP67" s="143"/>
      <c r="BQ67" s="143"/>
      <c r="BR67" s="143"/>
      <c r="BS67" s="143"/>
      <c r="BT67" s="143"/>
      <c r="BU67" s="143"/>
      <c r="BV67" s="143"/>
    </row>
    <row r="68" spans="63:74" x14ac:dyDescent="0.2">
      <c r="BK68" s="143"/>
      <c r="BL68" s="143"/>
      <c r="BM68" s="143"/>
      <c r="BN68" s="143"/>
      <c r="BO68" s="143"/>
      <c r="BP68" s="143"/>
      <c r="BQ68" s="143"/>
      <c r="BR68" s="143"/>
      <c r="BS68" s="143"/>
      <c r="BT68" s="143"/>
      <c r="BU68" s="143"/>
      <c r="BV68" s="143"/>
    </row>
    <row r="69" spans="63:74" x14ac:dyDescent="0.2">
      <c r="BK69" s="143"/>
      <c r="BL69" s="143"/>
      <c r="BM69" s="143"/>
      <c r="BN69" s="143"/>
      <c r="BO69" s="143"/>
      <c r="BP69" s="143"/>
      <c r="BQ69" s="143"/>
      <c r="BR69" s="143"/>
      <c r="BS69" s="143"/>
      <c r="BT69" s="143"/>
      <c r="BU69" s="143"/>
      <c r="BV69" s="143"/>
    </row>
    <row r="70" spans="63:74" x14ac:dyDescent="0.2">
      <c r="BK70" s="143"/>
      <c r="BL70" s="143"/>
      <c r="BM70" s="143"/>
      <c r="BN70" s="143"/>
      <c r="BO70" s="143"/>
      <c r="BP70" s="143"/>
      <c r="BQ70" s="143"/>
      <c r="BR70" s="143"/>
      <c r="BS70" s="143"/>
      <c r="BT70" s="143"/>
      <c r="BU70" s="143"/>
      <c r="BV70" s="143"/>
    </row>
    <row r="71" spans="63:74" x14ac:dyDescent="0.2">
      <c r="BK71" s="143"/>
      <c r="BL71" s="143"/>
      <c r="BM71" s="143"/>
      <c r="BN71" s="143"/>
      <c r="BO71" s="143"/>
      <c r="BP71" s="143"/>
      <c r="BQ71" s="143"/>
      <c r="BR71" s="143"/>
      <c r="BS71" s="143"/>
      <c r="BT71" s="143"/>
      <c r="BU71" s="143"/>
      <c r="BV71" s="143"/>
    </row>
    <row r="72" spans="63:74" x14ac:dyDescent="0.2">
      <c r="BK72" s="143"/>
      <c r="BL72" s="143"/>
      <c r="BM72" s="143"/>
      <c r="BN72" s="143"/>
      <c r="BO72" s="143"/>
      <c r="BP72" s="143"/>
      <c r="BQ72" s="143"/>
      <c r="BR72" s="143"/>
      <c r="BS72" s="143"/>
      <c r="BT72" s="143"/>
      <c r="BU72" s="143"/>
      <c r="BV72" s="143"/>
    </row>
    <row r="73" spans="63:74" x14ac:dyDescent="0.2">
      <c r="BK73" s="143"/>
      <c r="BL73" s="143"/>
      <c r="BM73" s="143"/>
      <c r="BN73" s="143"/>
      <c r="BO73" s="143"/>
      <c r="BP73" s="143"/>
      <c r="BQ73" s="143"/>
      <c r="BR73" s="143"/>
      <c r="BS73" s="143"/>
      <c r="BT73" s="143"/>
      <c r="BU73" s="143"/>
      <c r="BV73" s="143"/>
    </row>
    <row r="74" spans="63:74" x14ac:dyDescent="0.2">
      <c r="BK74" s="143"/>
      <c r="BL74" s="143"/>
      <c r="BM74" s="143"/>
      <c r="BN74" s="143"/>
      <c r="BO74" s="143"/>
      <c r="BP74" s="143"/>
      <c r="BQ74" s="143"/>
      <c r="BR74" s="143"/>
      <c r="BS74" s="143"/>
      <c r="BT74" s="143"/>
      <c r="BU74" s="143"/>
      <c r="BV74" s="143"/>
    </row>
    <row r="75" spans="63:74" x14ac:dyDescent="0.2">
      <c r="BK75" s="143"/>
      <c r="BL75" s="143"/>
      <c r="BM75" s="143"/>
      <c r="BN75" s="143"/>
      <c r="BO75" s="143"/>
      <c r="BP75" s="143"/>
      <c r="BQ75" s="143"/>
      <c r="BR75" s="143"/>
      <c r="BS75" s="143"/>
      <c r="BT75" s="143"/>
      <c r="BU75" s="143"/>
      <c r="BV75" s="143"/>
    </row>
    <row r="76" spans="63:74" x14ac:dyDescent="0.2">
      <c r="BK76" s="143"/>
      <c r="BL76" s="143"/>
      <c r="BM76" s="143"/>
      <c r="BN76" s="143"/>
      <c r="BO76" s="143"/>
      <c r="BP76" s="143"/>
      <c r="BQ76" s="143"/>
      <c r="BR76" s="143"/>
      <c r="BS76" s="143"/>
      <c r="BT76" s="143"/>
      <c r="BU76" s="143"/>
      <c r="BV76" s="143"/>
    </row>
    <row r="77" spans="63:74" x14ac:dyDescent="0.2">
      <c r="BK77" s="143"/>
      <c r="BL77" s="143"/>
      <c r="BM77" s="143"/>
      <c r="BN77" s="143"/>
      <c r="BO77" s="143"/>
      <c r="BP77" s="143"/>
      <c r="BQ77" s="143"/>
      <c r="BR77" s="143"/>
      <c r="BS77" s="143"/>
      <c r="BT77" s="143"/>
      <c r="BU77" s="143"/>
      <c r="BV77" s="143"/>
    </row>
    <row r="78" spans="63:74" x14ac:dyDescent="0.2">
      <c r="BK78" s="143"/>
      <c r="BL78" s="143"/>
      <c r="BM78" s="143"/>
      <c r="BN78" s="143"/>
      <c r="BO78" s="143"/>
      <c r="BP78" s="143"/>
      <c r="BQ78" s="143"/>
      <c r="BR78" s="143"/>
      <c r="BS78" s="143"/>
      <c r="BT78" s="143"/>
      <c r="BU78" s="143"/>
      <c r="BV78" s="143"/>
    </row>
    <row r="79" spans="63:74" x14ac:dyDescent="0.2">
      <c r="BK79" s="143"/>
      <c r="BL79" s="143"/>
      <c r="BM79" s="143"/>
      <c r="BN79" s="143"/>
      <c r="BO79" s="143"/>
      <c r="BP79" s="143"/>
      <c r="BQ79" s="143"/>
      <c r="BR79" s="143"/>
      <c r="BS79" s="143"/>
      <c r="BT79" s="143"/>
      <c r="BU79" s="143"/>
      <c r="BV79" s="143"/>
    </row>
    <row r="80" spans="63:74" x14ac:dyDescent="0.2">
      <c r="BK80" s="143"/>
      <c r="BL80" s="143"/>
      <c r="BM80" s="143"/>
      <c r="BN80" s="143"/>
      <c r="BO80" s="143"/>
      <c r="BP80" s="143"/>
      <c r="BQ80" s="143"/>
      <c r="BR80" s="143"/>
      <c r="BS80" s="143"/>
      <c r="BT80" s="143"/>
      <c r="BU80" s="143"/>
      <c r="BV80" s="143"/>
    </row>
    <row r="81" spans="63:74" x14ac:dyDescent="0.2">
      <c r="BK81" s="143"/>
      <c r="BL81" s="143"/>
      <c r="BM81" s="143"/>
      <c r="BN81" s="143"/>
      <c r="BO81" s="143"/>
      <c r="BP81" s="143"/>
      <c r="BQ81" s="143"/>
      <c r="BR81" s="143"/>
      <c r="BS81" s="143"/>
      <c r="BT81" s="143"/>
      <c r="BU81" s="143"/>
      <c r="BV81" s="143"/>
    </row>
    <row r="82" spans="63:74" x14ac:dyDescent="0.2">
      <c r="BK82" s="143"/>
      <c r="BL82" s="143"/>
      <c r="BM82" s="143"/>
      <c r="BN82" s="143"/>
      <c r="BO82" s="143"/>
      <c r="BP82" s="143"/>
      <c r="BQ82" s="143"/>
      <c r="BR82" s="143"/>
      <c r="BS82" s="143"/>
      <c r="BT82" s="143"/>
      <c r="BU82" s="143"/>
      <c r="BV82" s="143"/>
    </row>
    <row r="83" spans="63:74" x14ac:dyDescent="0.2">
      <c r="BK83" s="143"/>
      <c r="BL83" s="143"/>
      <c r="BM83" s="143"/>
      <c r="BN83" s="143"/>
      <c r="BO83" s="143"/>
      <c r="BP83" s="143"/>
      <c r="BQ83" s="143"/>
      <c r="BR83" s="143"/>
      <c r="BS83" s="143"/>
      <c r="BT83" s="143"/>
      <c r="BU83" s="143"/>
      <c r="BV83" s="143"/>
    </row>
    <row r="84" spans="63:74" x14ac:dyDescent="0.2">
      <c r="BK84" s="143"/>
      <c r="BL84" s="143"/>
      <c r="BM84" s="143"/>
      <c r="BN84" s="143"/>
      <c r="BO84" s="143"/>
      <c r="BP84" s="143"/>
      <c r="BQ84" s="143"/>
      <c r="BR84" s="143"/>
      <c r="BS84" s="143"/>
      <c r="BT84" s="143"/>
      <c r="BU84" s="143"/>
      <c r="BV84" s="143"/>
    </row>
    <row r="85" spans="63:74" x14ac:dyDescent="0.2">
      <c r="BK85" s="143"/>
      <c r="BL85" s="143"/>
      <c r="BM85" s="143"/>
      <c r="BN85" s="143"/>
      <c r="BO85" s="143"/>
      <c r="BP85" s="143"/>
      <c r="BQ85" s="143"/>
      <c r="BR85" s="143"/>
      <c r="BS85" s="143"/>
      <c r="BT85" s="143"/>
      <c r="BU85" s="143"/>
      <c r="BV85" s="143"/>
    </row>
    <row r="86" spans="63:74" x14ac:dyDescent="0.2">
      <c r="BK86" s="143"/>
      <c r="BL86" s="143"/>
      <c r="BM86" s="143"/>
      <c r="BN86" s="143"/>
      <c r="BO86" s="143"/>
      <c r="BP86" s="143"/>
      <c r="BQ86" s="143"/>
      <c r="BR86" s="143"/>
      <c r="BS86" s="143"/>
      <c r="BT86" s="143"/>
      <c r="BU86" s="143"/>
      <c r="BV86" s="143"/>
    </row>
    <row r="87" spans="63:74" x14ac:dyDescent="0.2">
      <c r="BK87" s="143"/>
      <c r="BL87" s="143"/>
      <c r="BM87" s="143"/>
      <c r="BN87" s="143"/>
      <c r="BO87" s="143"/>
      <c r="BP87" s="143"/>
      <c r="BQ87" s="143"/>
      <c r="BR87" s="143"/>
      <c r="BS87" s="143"/>
      <c r="BT87" s="143"/>
      <c r="BU87" s="143"/>
      <c r="BV87" s="143"/>
    </row>
    <row r="88" spans="63:74" x14ac:dyDescent="0.2">
      <c r="BK88" s="143"/>
      <c r="BL88" s="143"/>
      <c r="BM88" s="143"/>
      <c r="BN88" s="143"/>
      <c r="BO88" s="143"/>
      <c r="BP88" s="143"/>
      <c r="BQ88" s="143"/>
      <c r="BR88" s="143"/>
      <c r="BS88" s="143"/>
      <c r="BT88" s="143"/>
      <c r="BU88" s="143"/>
      <c r="BV88" s="143"/>
    </row>
    <row r="89" spans="63:74" x14ac:dyDescent="0.2">
      <c r="BK89" s="143"/>
      <c r="BL89" s="143"/>
      <c r="BM89" s="143"/>
      <c r="BN89" s="143"/>
      <c r="BO89" s="143"/>
      <c r="BP89" s="143"/>
      <c r="BQ89" s="143"/>
      <c r="BR89" s="143"/>
      <c r="BS89" s="143"/>
      <c r="BT89" s="143"/>
      <c r="BU89" s="143"/>
      <c r="BV89" s="143"/>
    </row>
    <row r="90" spans="63:74" x14ac:dyDescent="0.2">
      <c r="BK90" s="143"/>
      <c r="BL90" s="143"/>
      <c r="BM90" s="143"/>
      <c r="BN90" s="143"/>
      <c r="BO90" s="143"/>
      <c r="BP90" s="143"/>
      <c r="BQ90" s="143"/>
      <c r="BR90" s="143"/>
      <c r="BS90" s="143"/>
      <c r="BT90" s="143"/>
      <c r="BU90" s="143"/>
      <c r="BV90" s="143"/>
    </row>
    <row r="91" spans="63:74" x14ac:dyDescent="0.2">
      <c r="BK91" s="143"/>
      <c r="BL91" s="143"/>
      <c r="BM91" s="143"/>
      <c r="BN91" s="143"/>
      <c r="BO91" s="143"/>
      <c r="BP91" s="143"/>
      <c r="BQ91" s="143"/>
      <c r="BR91" s="143"/>
      <c r="BS91" s="143"/>
      <c r="BT91" s="143"/>
      <c r="BU91" s="143"/>
      <c r="BV91" s="143"/>
    </row>
    <row r="92" spans="63:74" x14ac:dyDescent="0.2">
      <c r="BK92" s="143"/>
      <c r="BL92" s="143"/>
      <c r="BM92" s="143"/>
      <c r="BN92" s="143"/>
      <c r="BO92" s="143"/>
      <c r="BP92" s="143"/>
      <c r="BQ92" s="143"/>
      <c r="BR92" s="143"/>
      <c r="BS92" s="143"/>
      <c r="BT92" s="143"/>
      <c r="BU92" s="143"/>
      <c r="BV92" s="143"/>
    </row>
    <row r="93" spans="63:74" x14ac:dyDescent="0.2">
      <c r="BK93" s="143"/>
      <c r="BL93" s="143"/>
      <c r="BM93" s="143"/>
      <c r="BN93" s="143"/>
      <c r="BO93" s="143"/>
      <c r="BP93" s="143"/>
      <c r="BQ93" s="143"/>
      <c r="BR93" s="143"/>
      <c r="BS93" s="143"/>
      <c r="BT93" s="143"/>
      <c r="BU93" s="143"/>
      <c r="BV93" s="143"/>
    </row>
    <row r="94" spans="63:74" x14ac:dyDescent="0.2">
      <c r="BK94" s="143"/>
      <c r="BL94" s="143"/>
      <c r="BM94" s="143"/>
      <c r="BN94" s="143"/>
      <c r="BO94" s="143"/>
      <c r="BP94" s="143"/>
      <c r="BQ94" s="143"/>
      <c r="BR94" s="143"/>
      <c r="BS94" s="143"/>
      <c r="BT94" s="143"/>
      <c r="BU94" s="143"/>
      <c r="BV94" s="143"/>
    </row>
    <row r="95" spans="63:74" x14ac:dyDescent="0.2">
      <c r="BK95" s="143"/>
      <c r="BL95" s="143"/>
      <c r="BM95" s="143"/>
      <c r="BN95" s="143"/>
      <c r="BO95" s="143"/>
      <c r="BP95" s="143"/>
      <c r="BQ95" s="143"/>
      <c r="BR95" s="143"/>
      <c r="BS95" s="143"/>
      <c r="BT95" s="143"/>
      <c r="BU95" s="143"/>
      <c r="BV95" s="143"/>
    </row>
    <row r="96" spans="63:74" x14ac:dyDescent="0.2">
      <c r="BK96" s="143"/>
      <c r="BL96" s="143"/>
      <c r="BM96" s="143"/>
      <c r="BN96" s="143"/>
      <c r="BO96" s="143"/>
      <c r="BP96" s="143"/>
      <c r="BQ96" s="143"/>
      <c r="BR96" s="143"/>
      <c r="BS96" s="143"/>
      <c r="BT96" s="143"/>
      <c r="BU96" s="143"/>
      <c r="BV96" s="143"/>
    </row>
    <row r="97" spans="63:74" x14ac:dyDescent="0.2">
      <c r="BK97" s="143"/>
      <c r="BL97" s="143"/>
      <c r="BM97" s="143"/>
      <c r="BN97" s="143"/>
      <c r="BO97" s="143"/>
      <c r="BP97" s="143"/>
      <c r="BQ97" s="143"/>
      <c r="BR97" s="143"/>
      <c r="BS97" s="143"/>
      <c r="BT97" s="143"/>
      <c r="BU97" s="143"/>
      <c r="BV97" s="143"/>
    </row>
    <row r="98" spans="63:74" x14ac:dyDescent="0.2">
      <c r="BK98" s="143"/>
      <c r="BL98" s="143"/>
      <c r="BM98" s="143"/>
      <c r="BN98" s="143"/>
      <c r="BO98" s="143"/>
      <c r="BP98" s="143"/>
      <c r="BQ98" s="143"/>
      <c r="BR98" s="143"/>
      <c r="BS98" s="143"/>
      <c r="BT98" s="143"/>
      <c r="BU98" s="143"/>
      <c r="BV98" s="143"/>
    </row>
    <row r="99" spans="63:74" x14ac:dyDescent="0.2">
      <c r="BK99" s="143"/>
      <c r="BL99" s="143"/>
      <c r="BM99" s="143"/>
      <c r="BN99" s="143"/>
      <c r="BO99" s="143"/>
      <c r="BP99" s="143"/>
      <c r="BQ99" s="143"/>
      <c r="BR99" s="143"/>
      <c r="BS99" s="143"/>
      <c r="BT99" s="143"/>
      <c r="BU99" s="143"/>
      <c r="BV99" s="143"/>
    </row>
    <row r="100" spans="63:74" x14ac:dyDescent="0.2">
      <c r="BK100" s="143"/>
      <c r="BL100" s="143"/>
      <c r="BM100" s="143"/>
      <c r="BN100" s="143"/>
      <c r="BO100" s="143"/>
      <c r="BP100" s="143"/>
      <c r="BQ100" s="143"/>
      <c r="BR100" s="143"/>
      <c r="BS100" s="143"/>
      <c r="BT100" s="143"/>
      <c r="BU100" s="143"/>
      <c r="BV100" s="143"/>
    </row>
    <row r="101" spans="63:74" x14ac:dyDescent="0.2">
      <c r="BK101" s="143"/>
      <c r="BL101" s="143"/>
      <c r="BM101" s="143"/>
      <c r="BN101" s="143"/>
      <c r="BO101" s="143"/>
      <c r="BP101" s="143"/>
      <c r="BQ101" s="143"/>
      <c r="BR101" s="143"/>
      <c r="BS101" s="143"/>
      <c r="BT101" s="143"/>
      <c r="BU101" s="143"/>
      <c r="BV101" s="143"/>
    </row>
    <row r="102" spans="63:74" x14ac:dyDescent="0.2">
      <c r="BK102" s="143"/>
      <c r="BL102" s="143"/>
      <c r="BM102" s="143"/>
      <c r="BN102" s="143"/>
      <c r="BO102" s="143"/>
      <c r="BP102" s="143"/>
      <c r="BQ102" s="143"/>
      <c r="BR102" s="143"/>
      <c r="BS102" s="143"/>
      <c r="BT102" s="143"/>
      <c r="BU102" s="143"/>
      <c r="BV102" s="143"/>
    </row>
    <row r="103" spans="63:74" x14ac:dyDescent="0.2">
      <c r="BK103" s="143"/>
      <c r="BL103" s="143"/>
      <c r="BM103" s="143"/>
      <c r="BN103" s="143"/>
      <c r="BO103" s="143"/>
      <c r="BP103" s="143"/>
      <c r="BQ103" s="143"/>
      <c r="BR103" s="143"/>
      <c r="BS103" s="143"/>
      <c r="BT103" s="143"/>
      <c r="BU103" s="143"/>
      <c r="BV103" s="143"/>
    </row>
    <row r="104" spans="63:74" x14ac:dyDescent="0.2">
      <c r="BK104" s="143"/>
      <c r="BL104" s="143"/>
      <c r="BM104" s="143"/>
      <c r="BN104" s="143"/>
      <c r="BO104" s="143"/>
      <c r="BP104" s="143"/>
      <c r="BQ104" s="143"/>
      <c r="BR104" s="143"/>
      <c r="BS104" s="143"/>
      <c r="BT104" s="143"/>
      <c r="BU104" s="143"/>
      <c r="BV104" s="143"/>
    </row>
    <row r="105" spans="63:74" x14ac:dyDescent="0.2">
      <c r="BK105" s="143"/>
      <c r="BL105" s="143"/>
      <c r="BM105" s="143"/>
      <c r="BN105" s="143"/>
      <c r="BO105" s="143"/>
      <c r="BP105" s="143"/>
      <c r="BQ105" s="143"/>
      <c r="BR105" s="143"/>
      <c r="BS105" s="143"/>
      <c r="BT105" s="143"/>
      <c r="BU105" s="143"/>
      <c r="BV105" s="143"/>
    </row>
    <row r="106" spans="63:74" x14ac:dyDescent="0.2">
      <c r="BK106" s="143"/>
      <c r="BL106" s="143"/>
      <c r="BM106" s="143"/>
      <c r="BN106" s="143"/>
      <c r="BO106" s="143"/>
      <c r="BP106" s="143"/>
      <c r="BQ106" s="143"/>
      <c r="BR106" s="143"/>
      <c r="BS106" s="143"/>
      <c r="BT106" s="143"/>
      <c r="BU106" s="143"/>
      <c r="BV106" s="143"/>
    </row>
    <row r="107" spans="63:74" x14ac:dyDescent="0.2">
      <c r="BK107" s="143"/>
      <c r="BL107" s="143"/>
      <c r="BM107" s="143"/>
      <c r="BN107" s="143"/>
      <c r="BO107" s="143"/>
      <c r="BP107" s="143"/>
      <c r="BQ107" s="143"/>
      <c r="BR107" s="143"/>
      <c r="BS107" s="143"/>
      <c r="BT107" s="143"/>
      <c r="BU107" s="143"/>
      <c r="BV107" s="143"/>
    </row>
    <row r="108" spans="63:74" x14ac:dyDescent="0.2">
      <c r="BK108" s="143"/>
      <c r="BL108" s="143"/>
      <c r="BM108" s="143"/>
      <c r="BN108" s="143"/>
      <c r="BO108" s="143"/>
      <c r="BP108" s="143"/>
      <c r="BQ108" s="143"/>
      <c r="BR108" s="143"/>
      <c r="BS108" s="143"/>
      <c r="BT108" s="143"/>
      <c r="BU108" s="143"/>
      <c r="BV108" s="143"/>
    </row>
    <row r="109" spans="63:74" x14ac:dyDescent="0.2">
      <c r="BK109" s="143"/>
      <c r="BL109" s="143"/>
      <c r="BM109" s="143"/>
      <c r="BN109" s="143"/>
      <c r="BO109" s="143"/>
      <c r="BP109" s="143"/>
      <c r="BQ109" s="143"/>
      <c r="BR109" s="143"/>
      <c r="BS109" s="143"/>
      <c r="BT109" s="143"/>
      <c r="BU109" s="143"/>
      <c r="BV109" s="143"/>
    </row>
    <row r="110" spans="63:74" x14ac:dyDescent="0.2">
      <c r="BK110" s="143"/>
      <c r="BL110" s="143"/>
      <c r="BM110" s="143"/>
      <c r="BN110" s="143"/>
      <c r="BO110" s="143"/>
      <c r="BP110" s="143"/>
      <c r="BQ110" s="143"/>
      <c r="BR110" s="143"/>
      <c r="BS110" s="143"/>
      <c r="BT110" s="143"/>
      <c r="BU110" s="143"/>
      <c r="BV110" s="143"/>
    </row>
    <row r="111" spans="63:74" x14ac:dyDescent="0.2">
      <c r="BK111" s="143"/>
      <c r="BL111" s="143"/>
      <c r="BM111" s="143"/>
      <c r="BN111" s="143"/>
      <c r="BO111" s="143"/>
      <c r="BP111" s="143"/>
      <c r="BQ111" s="143"/>
      <c r="BR111" s="143"/>
      <c r="BS111" s="143"/>
      <c r="BT111" s="143"/>
      <c r="BU111" s="143"/>
      <c r="BV111" s="143"/>
    </row>
    <row r="112" spans="63:74" x14ac:dyDescent="0.2">
      <c r="BK112" s="143"/>
      <c r="BL112" s="143"/>
      <c r="BM112" s="143"/>
      <c r="BN112" s="143"/>
      <c r="BO112" s="143"/>
      <c r="BP112" s="143"/>
      <c r="BQ112" s="143"/>
      <c r="BR112" s="143"/>
      <c r="BS112" s="143"/>
      <c r="BT112" s="143"/>
      <c r="BU112" s="143"/>
      <c r="BV112" s="143"/>
    </row>
    <row r="113" spans="63:74" x14ac:dyDescent="0.2">
      <c r="BK113" s="143"/>
      <c r="BL113" s="143"/>
      <c r="BM113" s="143"/>
      <c r="BN113" s="143"/>
      <c r="BO113" s="143"/>
      <c r="BP113" s="143"/>
      <c r="BQ113" s="143"/>
      <c r="BR113" s="143"/>
      <c r="BS113" s="143"/>
      <c r="BT113" s="143"/>
      <c r="BU113" s="143"/>
      <c r="BV113" s="143"/>
    </row>
    <row r="114" spans="63:74" x14ac:dyDescent="0.2">
      <c r="BK114" s="143"/>
      <c r="BL114" s="143"/>
      <c r="BM114" s="143"/>
      <c r="BN114" s="143"/>
      <c r="BO114" s="143"/>
      <c r="BP114" s="143"/>
      <c r="BQ114" s="143"/>
      <c r="BR114" s="143"/>
      <c r="BS114" s="143"/>
      <c r="BT114" s="143"/>
      <c r="BU114" s="143"/>
      <c r="BV114" s="143"/>
    </row>
    <row r="115" spans="63:74" x14ac:dyDescent="0.2">
      <c r="BK115" s="143"/>
      <c r="BL115" s="143"/>
      <c r="BM115" s="143"/>
      <c r="BN115" s="143"/>
      <c r="BO115" s="143"/>
      <c r="BP115" s="143"/>
      <c r="BQ115" s="143"/>
      <c r="BR115" s="143"/>
      <c r="BS115" s="143"/>
      <c r="BT115" s="143"/>
      <c r="BU115" s="143"/>
      <c r="BV115" s="143"/>
    </row>
    <row r="116" spans="63:74" x14ac:dyDescent="0.2">
      <c r="BK116" s="143"/>
      <c r="BL116" s="143"/>
      <c r="BM116" s="143"/>
      <c r="BN116" s="143"/>
      <c r="BO116" s="143"/>
      <c r="BP116" s="143"/>
      <c r="BQ116" s="143"/>
      <c r="BR116" s="143"/>
      <c r="BS116" s="143"/>
      <c r="BT116" s="143"/>
      <c r="BU116" s="143"/>
      <c r="BV116" s="143"/>
    </row>
    <row r="117" spans="63:74" x14ac:dyDescent="0.2">
      <c r="BK117" s="143"/>
      <c r="BL117" s="143"/>
      <c r="BM117" s="143"/>
      <c r="BN117" s="143"/>
      <c r="BO117" s="143"/>
      <c r="BP117" s="143"/>
      <c r="BQ117" s="143"/>
      <c r="BR117" s="143"/>
      <c r="BS117" s="143"/>
      <c r="BT117" s="143"/>
      <c r="BU117" s="143"/>
      <c r="BV117" s="143"/>
    </row>
    <row r="118" spans="63:74" x14ac:dyDescent="0.2">
      <c r="BK118" s="143"/>
      <c r="BL118" s="143"/>
      <c r="BM118" s="143"/>
      <c r="BN118" s="143"/>
      <c r="BO118" s="143"/>
      <c r="BP118" s="143"/>
      <c r="BQ118" s="143"/>
      <c r="BR118" s="143"/>
      <c r="BS118" s="143"/>
      <c r="BT118" s="143"/>
      <c r="BU118" s="143"/>
      <c r="BV118" s="143"/>
    </row>
    <row r="119" spans="63:74" x14ac:dyDescent="0.2">
      <c r="BK119" s="143"/>
      <c r="BL119" s="143"/>
      <c r="BM119" s="143"/>
      <c r="BN119" s="143"/>
      <c r="BO119" s="143"/>
      <c r="BP119" s="143"/>
      <c r="BQ119" s="143"/>
      <c r="BR119" s="143"/>
      <c r="BS119" s="143"/>
      <c r="BT119" s="143"/>
      <c r="BU119" s="143"/>
      <c r="BV119" s="143"/>
    </row>
    <row r="120" spans="63:74" x14ac:dyDescent="0.2">
      <c r="BK120" s="143"/>
      <c r="BL120" s="143"/>
      <c r="BM120" s="143"/>
      <c r="BN120" s="143"/>
      <c r="BO120" s="143"/>
      <c r="BP120" s="143"/>
      <c r="BQ120" s="143"/>
      <c r="BR120" s="143"/>
      <c r="BS120" s="143"/>
      <c r="BT120" s="143"/>
      <c r="BU120" s="143"/>
      <c r="BV120" s="143"/>
    </row>
    <row r="121" spans="63:74" x14ac:dyDescent="0.2">
      <c r="BK121" s="143"/>
      <c r="BL121" s="143"/>
      <c r="BM121" s="143"/>
      <c r="BN121" s="143"/>
      <c r="BO121" s="143"/>
      <c r="BP121" s="143"/>
      <c r="BQ121" s="143"/>
      <c r="BR121" s="143"/>
      <c r="BS121" s="143"/>
      <c r="BT121" s="143"/>
      <c r="BU121" s="143"/>
      <c r="BV121" s="143"/>
    </row>
    <row r="122" spans="63:74" x14ac:dyDescent="0.2">
      <c r="BK122" s="143"/>
      <c r="BL122" s="143"/>
      <c r="BM122" s="143"/>
      <c r="BN122" s="143"/>
      <c r="BO122" s="143"/>
      <c r="BP122" s="143"/>
      <c r="BQ122" s="143"/>
      <c r="BR122" s="143"/>
      <c r="BS122" s="143"/>
      <c r="BT122" s="143"/>
      <c r="BU122" s="143"/>
      <c r="BV122" s="143"/>
    </row>
    <row r="123" spans="63:74" x14ac:dyDescent="0.2">
      <c r="BK123" s="143"/>
      <c r="BL123" s="143"/>
      <c r="BM123" s="143"/>
      <c r="BN123" s="143"/>
      <c r="BO123" s="143"/>
      <c r="BP123" s="143"/>
      <c r="BQ123" s="143"/>
      <c r="BR123" s="143"/>
      <c r="BS123" s="143"/>
      <c r="BT123" s="143"/>
      <c r="BU123" s="143"/>
      <c r="BV123" s="143"/>
    </row>
    <row r="124" spans="63:74" x14ac:dyDescent="0.2">
      <c r="BK124" s="143"/>
      <c r="BL124" s="143"/>
      <c r="BM124" s="143"/>
      <c r="BN124" s="143"/>
      <c r="BO124" s="143"/>
      <c r="BP124" s="143"/>
      <c r="BQ124" s="143"/>
      <c r="BR124" s="143"/>
      <c r="BS124" s="143"/>
      <c r="BT124" s="143"/>
      <c r="BU124" s="143"/>
      <c r="BV124" s="143"/>
    </row>
    <row r="125" spans="63:74" x14ac:dyDescent="0.2">
      <c r="BK125" s="143"/>
      <c r="BL125" s="143"/>
      <c r="BM125" s="143"/>
      <c r="BN125" s="143"/>
      <c r="BO125" s="143"/>
      <c r="BP125" s="143"/>
      <c r="BQ125" s="143"/>
      <c r="BR125" s="143"/>
      <c r="BS125" s="143"/>
      <c r="BT125" s="143"/>
      <c r="BU125" s="143"/>
      <c r="BV125" s="143"/>
    </row>
    <row r="126" spans="63:74" x14ac:dyDescent="0.2">
      <c r="BK126" s="143"/>
      <c r="BL126" s="143"/>
      <c r="BM126" s="143"/>
      <c r="BN126" s="143"/>
      <c r="BO126" s="143"/>
      <c r="BP126" s="143"/>
      <c r="BQ126" s="143"/>
      <c r="BR126" s="143"/>
      <c r="BS126" s="143"/>
      <c r="BT126" s="143"/>
      <c r="BU126" s="143"/>
      <c r="BV126" s="143"/>
    </row>
    <row r="127" spans="63:74" x14ac:dyDescent="0.2">
      <c r="BK127" s="143"/>
      <c r="BL127" s="143"/>
      <c r="BM127" s="143"/>
      <c r="BN127" s="143"/>
      <c r="BO127" s="143"/>
      <c r="BP127" s="143"/>
      <c r="BQ127" s="143"/>
      <c r="BR127" s="143"/>
      <c r="BS127" s="143"/>
      <c r="BT127" s="143"/>
      <c r="BU127" s="143"/>
      <c r="BV127" s="143"/>
    </row>
    <row r="128" spans="63:74" x14ac:dyDescent="0.2">
      <c r="BK128" s="143"/>
      <c r="BL128" s="143"/>
      <c r="BM128" s="143"/>
      <c r="BN128" s="143"/>
      <c r="BO128" s="143"/>
      <c r="BP128" s="143"/>
      <c r="BQ128" s="143"/>
      <c r="BR128" s="143"/>
      <c r="BS128" s="143"/>
      <c r="BT128" s="143"/>
      <c r="BU128" s="143"/>
      <c r="BV128" s="143"/>
    </row>
    <row r="129" spans="63:74" x14ac:dyDescent="0.2">
      <c r="BK129" s="143"/>
      <c r="BL129" s="143"/>
      <c r="BM129" s="143"/>
      <c r="BN129" s="143"/>
      <c r="BO129" s="143"/>
      <c r="BP129" s="143"/>
      <c r="BQ129" s="143"/>
      <c r="BR129" s="143"/>
      <c r="BS129" s="143"/>
      <c r="BT129" s="143"/>
      <c r="BU129" s="143"/>
      <c r="BV129" s="143"/>
    </row>
    <row r="130" spans="63:74" x14ac:dyDescent="0.2">
      <c r="BK130" s="143"/>
      <c r="BL130" s="143"/>
      <c r="BM130" s="143"/>
      <c r="BN130" s="143"/>
      <c r="BO130" s="143"/>
      <c r="BP130" s="143"/>
      <c r="BQ130" s="143"/>
      <c r="BR130" s="143"/>
      <c r="BS130" s="143"/>
      <c r="BT130" s="143"/>
      <c r="BU130" s="143"/>
      <c r="BV130" s="143"/>
    </row>
    <row r="131" spans="63:74" x14ac:dyDescent="0.2">
      <c r="BK131" s="143"/>
      <c r="BL131" s="143"/>
      <c r="BM131" s="143"/>
      <c r="BN131" s="143"/>
      <c r="BO131" s="143"/>
      <c r="BP131" s="143"/>
      <c r="BQ131" s="143"/>
      <c r="BR131" s="143"/>
      <c r="BS131" s="143"/>
      <c r="BT131" s="143"/>
      <c r="BU131" s="143"/>
      <c r="BV131" s="143"/>
    </row>
    <row r="132" spans="63:74" x14ac:dyDescent="0.2">
      <c r="BK132" s="143"/>
      <c r="BL132" s="143"/>
      <c r="BM132" s="143"/>
      <c r="BN132" s="143"/>
      <c r="BO132" s="143"/>
      <c r="BP132" s="143"/>
      <c r="BQ132" s="143"/>
      <c r="BR132" s="143"/>
      <c r="BS132" s="143"/>
      <c r="BT132" s="143"/>
      <c r="BU132" s="143"/>
      <c r="BV132" s="143"/>
    </row>
    <row r="133" spans="63:74" x14ac:dyDescent="0.2">
      <c r="BK133" s="143"/>
      <c r="BL133" s="143"/>
      <c r="BM133" s="143"/>
      <c r="BN133" s="143"/>
      <c r="BO133" s="143"/>
      <c r="BP133" s="143"/>
      <c r="BQ133" s="143"/>
      <c r="BR133" s="143"/>
      <c r="BS133" s="143"/>
      <c r="BT133" s="143"/>
      <c r="BU133" s="143"/>
      <c r="BV133" s="143"/>
    </row>
    <row r="134" spans="63:74" x14ac:dyDescent="0.2">
      <c r="BK134" s="143"/>
      <c r="BL134" s="143"/>
      <c r="BM134" s="143"/>
      <c r="BN134" s="143"/>
      <c r="BO134" s="143"/>
      <c r="BP134" s="143"/>
      <c r="BQ134" s="143"/>
      <c r="BR134" s="143"/>
      <c r="BS134" s="143"/>
      <c r="BT134" s="143"/>
      <c r="BU134" s="143"/>
      <c r="BV134" s="143"/>
    </row>
    <row r="135" spans="63:74" x14ac:dyDescent="0.2">
      <c r="BK135" s="143"/>
      <c r="BL135" s="143"/>
      <c r="BM135" s="143"/>
      <c r="BN135" s="143"/>
      <c r="BO135" s="143"/>
      <c r="BP135" s="143"/>
      <c r="BQ135" s="143"/>
      <c r="BR135" s="143"/>
      <c r="BS135" s="143"/>
      <c r="BT135" s="143"/>
      <c r="BU135" s="143"/>
      <c r="BV135" s="143"/>
    </row>
    <row r="136" spans="63:74" x14ac:dyDescent="0.2">
      <c r="BK136" s="143"/>
      <c r="BL136" s="143"/>
      <c r="BM136" s="143"/>
      <c r="BN136" s="143"/>
      <c r="BO136" s="143"/>
      <c r="BP136" s="143"/>
      <c r="BQ136" s="143"/>
      <c r="BR136" s="143"/>
      <c r="BS136" s="143"/>
      <c r="BT136" s="143"/>
      <c r="BU136" s="143"/>
      <c r="BV136" s="143"/>
    </row>
    <row r="137" spans="63:74" x14ac:dyDescent="0.2">
      <c r="BK137" s="143"/>
      <c r="BL137" s="143"/>
      <c r="BM137" s="143"/>
      <c r="BN137" s="143"/>
      <c r="BO137" s="143"/>
      <c r="BP137" s="143"/>
      <c r="BQ137" s="143"/>
      <c r="BR137" s="143"/>
      <c r="BS137" s="143"/>
      <c r="BT137" s="143"/>
      <c r="BU137" s="143"/>
      <c r="BV137" s="143"/>
    </row>
    <row r="138" spans="63:74" x14ac:dyDescent="0.2">
      <c r="BK138" s="143"/>
      <c r="BL138" s="143"/>
      <c r="BM138" s="143"/>
      <c r="BN138" s="143"/>
      <c r="BO138" s="143"/>
      <c r="BP138" s="143"/>
      <c r="BQ138" s="143"/>
      <c r="BR138" s="143"/>
      <c r="BS138" s="143"/>
      <c r="BT138" s="143"/>
      <c r="BU138" s="143"/>
      <c r="BV138" s="143"/>
    </row>
    <row r="139" spans="63:74" x14ac:dyDescent="0.2">
      <c r="BK139" s="143"/>
      <c r="BL139" s="143"/>
      <c r="BM139" s="143"/>
      <c r="BN139" s="143"/>
      <c r="BO139" s="143"/>
      <c r="BP139" s="143"/>
      <c r="BQ139" s="143"/>
      <c r="BR139" s="143"/>
      <c r="BS139" s="143"/>
      <c r="BT139" s="143"/>
      <c r="BU139" s="143"/>
      <c r="BV139" s="143"/>
    </row>
    <row r="140" spans="63:74" x14ac:dyDescent="0.2">
      <c r="BK140" s="143"/>
      <c r="BL140" s="143"/>
      <c r="BM140" s="143"/>
      <c r="BN140" s="143"/>
      <c r="BO140" s="143"/>
      <c r="BP140" s="143"/>
      <c r="BQ140" s="143"/>
      <c r="BR140" s="143"/>
      <c r="BS140" s="143"/>
      <c r="BT140" s="143"/>
      <c r="BU140" s="143"/>
      <c r="BV140" s="143"/>
    </row>
    <row r="141" spans="63:74" x14ac:dyDescent="0.2">
      <c r="BK141" s="143"/>
      <c r="BL141" s="143"/>
      <c r="BM141" s="143"/>
      <c r="BN141" s="143"/>
      <c r="BO141" s="143"/>
      <c r="BP141" s="143"/>
      <c r="BQ141" s="143"/>
      <c r="BR141" s="143"/>
      <c r="BS141" s="143"/>
      <c r="BT141" s="143"/>
      <c r="BU141" s="143"/>
      <c r="BV141" s="143"/>
    </row>
  </sheetData>
  <mergeCells count="19">
    <mergeCell ref="AM3:AX3"/>
    <mergeCell ref="AY3:BJ3"/>
    <mergeCell ref="BK3:BV3"/>
    <mergeCell ref="B1:AL1"/>
    <mergeCell ref="C3:N3"/>
    <mergeCell ref="O3:Z3"/>
    <mergeCell ref="AA3:AL3"/>
    <mergeCell ref="B54:Q54"/>
    <mergeCell ref="B53:Q53"/>
    <mergeCell ref="B46:Q46"/>
    <mergeCell ref="B49:Q49"/>
    <mergeCell ref="A1:A2"/>
    <mergeCell ref="B43:Q43"/>
    <mergeCell ref="B44:Q44"/>
    <mergeCell ref="B45:Q45"/>
    <mergeCell ref="B52:Q52"/>
    <mergeCell ref="B50:Q50"/>
    <mergeCell ref="B48:Q48"/>
    <mergeCell ref="B51:R51"/>
  </mergeCells>
  <phoneticPr fontId="7" type="noConversion"/>
  <hyperlinks>
    <hyperlink ref="A1:A2" location="Contents!A1" display="Table of Contents" xr:uid="{00000000-0004-0000-0D00-000000000000}"/>
  </hyperlinks>
  <pageMargins left="0.25" right="0.25" top="0.25" bottom="0.25" header="0.5" footer="0.5"/>
  <pageSetup scale="8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ransitionEntry="1" codeName="Sheet15">
    <pageSetUpPr fitToPage="1"/>
  </sheetPr>
  <dimension ref="A1:BV168"/>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11" defaultRowHeight="10.199999999999999" x14ac:dyDescent="0.2"/>
  <cols>
    <col min="1" max="1" width="11.5546875" style="49" customWidth="1"/>
    <col min="2" max="2" width="47.5546875" style="49" customWidth="1"/>
    <col min="3" max="50" width="6.5546875" style="49" customWidth="1"/>
    <col min="51" max="55" width="6.5546875" style="828" customWidth="1"/>
    <col min="56" max="58" width="6.5546875" style="668" customWidth="1"/>
    <col min="59" max="61" width="6.5546875" style="828" customWidth="1"/>
    <col min="62" max="62" width="6.5546875" style="142" customWidth="1"/>
    <col min="63" max="74" width="6.5546875" style="49" customWidth="1"/>
    <col min="75" max="16384" width="11" style="49"/>
  </cols>
  <sheetData>
    <row r="1" spans="1:74" ht="15.6" customHeight="1" x14ac:dyDescent="0.25">
      <c r="A1" s="987" t="s">
        <v>477</v>
      </c>
      <c r="B1" s="1077" t="s">
        <v>479</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ht="14.1" customHeight="1"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19"/>
      <c r="B5" s="732" t="s">
        <v>1363</v>
      </c>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911"/>
      <c r="BA5" s="911"/>
      <c r="BB5" s="911"/>
      <c r="BC5" s="911"/>
      <c r="BD5" s="960"/>
      <c r="BE5" s="960"/>
      <c r="BF5" s="960"/>
      <c r="BG5" s="863"/>
      <c r="BH5" s="863"/>
      <c r="BI5" s="863"/>
      <c r="BJ5" s="442"/>
      <c r="BK5" s="442"/>
      <c r="BL5" s="442"/>
      <c r="BM5" s="442"/>
      <c r="BN5" s="442"/>
      <c r="BO5" s="442"/>
      <c r="BP5" s="442"/>
      <c r="BQ5" s="442"/>
      <c r="BR5" s="442"/>
      <c r="BS5" s="442"/>
      <c r="BT5" s="442"/>
      <c r="BU5" s="442"/>
      <c r="BV5" s="442"/>
    </row>
    <row r="6" spans="1:74" s="278" customFormat="1" ht="11.1" customHeight="1" x14ac:dyDescent="0.2">
      <c r="A6" s="448" t="s">
        <v>577</v>
      </c>
      <c r="B6" s="449" t="s">
        <v>999</v>
      </c>
      <c r="C6" s="107">
        <v>376.76323463</v>
      </c>
      <c r="D6" s="107">
        <v>326.13137196999998</v>
      </c>
      <c r="E6" s="107">
        <v>326.52651565000002</v>
      </c>
      <c r="F6" s="107">
        <v>306.48985590000001</v>
      </c>
      <c r="G6" s="107">
        <v>344.95031024999997</v>
      </c>
      <c r="H6" s="107">
        <v>383.51821374000002</v>
      </c>
      <c r="I6" s="107">
        <v>428.43937832</v>
      </c>
      <c r="J6" s="107">
        <v>418.04623185999998</v>
      </c>
      <c r="K6" s="107">
        <v>355.49233647</v>
      </c>
      <c r="L6" s="107">
        <v>316.83702846</v>
      </c>
      <c r="M6" s="107">
        <v>324.4070049</v>
      </c>
      <c r="N6" s="107">
        <v>364.27806243999999</v>
      </c>
      <c r="O6" s="107">
        <v>351.23565294000002</v>
      </c>
      <c r="P6" s="107">
        <v>312.86591353</v>
      </c>
      <c r="Q6" s="107">
        <v>334.26653418000001</v>
      </c>
      <c r="R6" s="107">
        <v>303.81597939</v>
      </c>
      <c r="S6" s="107">
        <v>330.09843304999998</v>
      </c>
      <c r="T6" s="107">
        <v>360.92317743000001</v>
      </c>
      <c r="U6" s="107">
        <v>426.68593514000003</v>
      </c>
      <c r="V6" s="107">
        <v>424.28871121999998</v>
      </c>
      <c r="W6" s="107">
        <v>360.57577404</v>
      </c>
      <c r="X6" s="107">
        <v>326.92317556</v>
      </c>
      <c r="Y6" s="107">
        <v>321.42499104000001</v>
      </c>
      <c r="Z6" s="107">
        <v>349.07036341999998</v>
      </c>
      <c r="AA6" s="107">
        <v>382.85869931000002</v>
      </c>
      <c r="AB6" s="107">
        <v>322.37473740000001</v>
      </c>
      <c r="AC6" s="107">
        <v>324.58954019999999</v>
      </c>
      <c r="AD6" s="107">
        <v>310.31651145000001</v>
      </c>
      <c r="AE6" s="107">
        <v>348.53032972</v>
      </c>
      <c r="AF6" s="107">
        <v>393.05352807000003</v>
      </c>
      <c r="AG6" s="107">
        <v>431.80319324999999</v>
      </c>
      <c r="AH6" s="107">
        <v>425.28318870999999</v>
      </c>
      <c r="AI6" s="107">
        <v>361.49881734000002</v>
      </c>
      <c r="AJ6" s="107">
        <v>335.87079241999999</v>
      </c>
      <c r="AK6" s="107">
        <v>322.89390875999999</v>
      </c>
      <c r="AL6" s="107">
        <v>363.37849173000001</v>
      </c>
      <c r="AM6" s="107">
        <v>405.18606720999998</v>
      </c>
      <c r="AN6" s="107">
        <v>340.47875506000003</v>
      </c>
      <c r="AO6" s="107">
        <v>334.44006164000001</v>
      </c>
      <c r="AP6" s="107">
        <v>322.14659492999999</v>
      </c>
      <c r="AQ6" s="107">
        <v>346.36798018000002</v>
      </c>
      <c r="AR6" s="107">
        <v>395.09189514000002</v>
      </c>
      <c r="AS6" s="107">
        <v>447.19803497999999</v>
      </c>
      <c r="AT6" s="107">
        <v>421.34251884000003</v>
      </c>
      <c r="AU6" s="107">
        <v>369.44220933000003</v>
      </c>
      <c r="AV6" s="107">
        <v>344.66943283000001</v>
      </c>
      <c r="AW6" s="107">
        <v>333.94722152999998</v>
      </c>
      <c r="AX6" s="107">
        <v>381.54891458999998</v>
      </c>
      <c r="AY6" s="107">
        <v>398.83966716999998</v>
      </c>
      <c r="AZ6" s="635">
        <v>343.19962807000002</v>
      </c>
      <c r="BA6" s="635">
        <v>348.75830839999998</v>
      </c>
      <c r="BB6" s="635">
        <v>330.20223485999998</v>
      </c>
      <c r="BC6" s="635">
        <v>354.77205755</v>
      </c>
      <c r="BD6" s="635">
        <v>402.81749516000002</v>
      </c>
      <c r="BE6" s="635">
        <v>451.88569999999999</v>
      </c>
      <c r="BF6" s="635">
        <v>448.21910000000003</v>
      </c>
      <c r="BG6" s="396">
        <v>382.99790000000002</v>
      </c>
      <c r="BH6" s="396">
        <v>349.70150000000001</v>
      </c>
      <c r="BI6" s="396">
        <v>340.91329999999999</v>
      </c>
      <c r="BJ6" s="396">
        <v>381.35480000000001</v>
      </c>
      <c r="BK6" s="396">
        <v>392.38350000000003</v>
      </c>
      <c r="BL6" s="396">
        <v>342.20510000000002</v>
      </c>
      <c r="BM6" s="396">
        <v>356.47340000000003</v>
      </c>
      <c r="BN6" s="396">
        <v>332.61509999999998</v>
      </c>
      <c r="BO6" s="396">
        <v>363.12419999999997</v>
      </c>
      <c r="BP6" s="396">
        <v>415.1361</v>
      </c>
      <c r="BQ6" s="396">
        <v>461.94170000000003</v>
      </c>
      <c r="BR6" s="396">
        <v>459.37169999999998</v>
      </c>
      <c r="BS6" s="396">
        <v>391.32619999999997</v>
      </c>
      <c r="BT6" s="396">
        <v>358.13720000000001</v>
      </c>
      <c r="BU6" s="396">
        <v>348.74880000000002</v>
      </c>
      <c r="BV6" s="396">
        <v>389.32040000000001</v>
      </c>
    </row>
    <row r="7" spans="1:74" s="278" customFormat="1" ht="11.1" customHeight="1" x14ac:dyDescent="0.2">
      <c r="A7" s="450" t="s">
        <v>574</v>
      </c>
      <c r="B7" s="729" t="s">
        <v>997</v>
      </c>
      <c r="C7" s="107">
        <v>373.76570463000002</v>
      </c>
      <c r="D7" s="107">
        <v>324.31077198999998</v>
      </c>
      <c r="E7" s="107">
        <v>324.53048064000001</v>
      </c>
      <c r="F7" s="107">
        <v>303.99364889999998</v>
      </c>
      <c r="G7" s="107">
        <v>342.18364224999999</v>
      </c>
      <c r="H7" s="107">
        <v>379.13382374999998</v>
      </c>
      <c r="I7" s="107">
        <v>422.97498234</v>
      </c>
      <c r="J7" s="107">
        <v>412.13319486</v>
      </c>
      <c r="K7" s="107">
        <v>351.65494446000002</v>
      </c>
      <c r="L7" s="107">
        <v>313.94899144999999</v>
      </c>
      <c r="M7" s="107">
        <v>321.78034688999998</v>
      </c>
      <c r="N7" s="107">
        <v>360.25703145</v>
      </c>
      <c r="O7" s="107">
        <v>347.95030193000002</v>
      </c>
      <c r="P7" s="107">
        <v>310.92167652000001</v>
      </c>
      <c r="Q7" s="107">
        <v>331.70447217999998</v>
      </c>
      <c r="R7" s="107">
        <v>301.90318037999998</v>
      </c>
      <c r="S7" s="107">
        <v>327.47393904</v>
      </c>
      <c r="T7" s="107">
        <v>359.23362942</v>
      </c>
      <c r="U7" s="107">
        <v>425.45453113000002</v>
      </c>
      <c r="V7" s="107">
        <v>422.90452123</v>
      </c>
      <c r="W7" s="107">
        <v>360.48955805999998</v>
      </c>
      <c r="X7" s="107">
        <v>326.71829157000002</v>
      </c>
      <c r="Y7" s="107">
        <v>320.78475902999998</v>
      </c>
      <c r="Z7" s="107">
        <v>347.73161841000001</v>
      </c>
      <c r="AA7" s="107">
        <v>381.12190131</v>
      </c>
      <c r="AB7" s="107">
        <v>322.2143504</v>
      </c>
      <c r="AC7" s="107">
        <v>324.93809921000002</v>
      </c>
      <c r="AD7" s="107">
        <v>310.77962345999998</v>
      </c>
      <c r="AE7" s="107">
        <v>348.48515773000003</v>
      </c>
      <c r="AF7" s="107">
        <v>391.63198808999999</v>
      </c>
      <c r="AG7" s="107">
        <v>429.31664124000002</v>
      </c>
      <c r="AH7" s="107">
        <v>423.12692371999998</v>
      </c>
      <c r="AI7" s="107">
        <v>359.39657136</v>
      </c>
      <c r="AJ7" s="107">
        <v>333.98011842</v>
      </c>
      <c r="AK7" s="107">
        <v>322.35087077999998</v>
      </c>
      <c r="AL7" s="107">
        <v>361.29205173000003</v>
      </c>
      <c r="AM7" s="107">
        <v>402.34540120999998</v>
      </c>
      <c r="AN7" s="107">
        <v>338.59167006000001</v>
      </c>
      <c r="AO7" s="107">
        <v>333.62894263999999</v>
      </c>
      <c r="AP7" s="107">
        <v>320.47790493000002</v>
      </c>
      <c r="AQ7" s="107">
        <v>344.03396515999998</v>
      </c>
      <c r="AR7" s="107">
        <v>393.28483313999999</v>
      </c>
      <c r="AS7" s="107">
        <v>446.31952597999998</v>
      </c>
      <c r="AT7" s="107">
        <v>420.24183482000001</v>
      </c>
      <c r="AU7" s="107">
        <v>368.14484433000001</v>
      </c>
      <c r="AV7" s="107">
        <v>345.25327083000002</v>
      </c>
      <c r="AW7" s="107">
        <v>334.98560355000001</v>
      </c>
      <c r="AX7" s="107">
        <v>382.19380759000001</v>
      </c>
      <c r="AY7" s="107">
        <v>399.52918215</v>
      </c>
      <c r="AZ7" s="635">
        <v>342.80061504999998</v>
      </c>
      <c r="BA7" s="635">
        <v>348.75632939000002</v>
      </c>
      <c r="BB7" s="635">
        <v>330.70651944000002</v>
      </c>
      <c r="BC7" s="635">
        <v>354.69052570999997</v>
      </c>
      <c r="BD7" s="635">
        <v>399.67128516000002</v>
      </c>
      <c r="BE7" s="635">
        <v>448.37220000000002</v>
      </c>
      <c r="BF7" s="635">
        <v>445.37790000000001</v>
      </c>
      <c r="BG7" s="396">
        <v>380.9366</v>
      </c>
      <c r="BH7" s="396">
        <v>348.86630000000002</v>
      </c>
      <c r="BI7" s="396">
        <v>340.06459999999998</v>
      </c>
      <c r="BJ7" s="396">
        <v>380.21129999999999</v>
      </c>
      <c r="BK7" s="396">
        <v>390.95350000000002</v>
      </c>
      <c r="BL7" s="396">
        <v>341.25170000000003</v>
      </c>
      <c r="BM7" s="396">
        <v>356.04149999999998</v>
      </c>
      <c r="BN7" s="396">
        <v>332.2296</v>
      </c>
      <c r="BO7" s="396">
        <v>361.89449999999999</v>
      </c>
      <c r="BP7" s="396">
        <v>413.54349999999999</v>
      </c>
      <c r="BQ7" s="396">
        <v>459.57319999999999</v>
      </c>
      <c r="BR7" s="396">
        <v>456.67020000000002</v>
      </c>
      <c r="BS7" s="396">
        <v>389.51490000000001</v>
      </c>
      <c r="BT7" s="396">
        <v>357.66770000000002</v>
      </c>
      <c r="BU7" s="396">
        <v>348.2602</v>
      </c>
      <c r="BV7" s="396">
        <v>388.59160000000003</v>
      </c>
    </row>
    <row r="8" spans="1:74" ht="11.1" customHeight="1" x14ac:dyDescent="0.2">
      <c r="A8" s="319" t="s">
        <v>575</v>
      </c>
      <c r="B8" s="728" t="s">
        <v>984</v>
      </c>
      <c r="C8" s="386">
        <v>359.85543845000001</v>
      </c>
      <c r="D8" s="386">
        <v>312.1577494</v>
      </c>
      <c r="E8" s="386">
        <v>311.52967391999999</v>
      </c>
      <c r="F8" s="386">
        <v>291.81409103999999</v>
      </c>
      <c r="G8" s="386">
        <v>329.31709572</v>
      </c>
      <c r="H8" s="386">
        <v>366.01754369999998</v>
      </c>
      <c r="I8" s="386">
        <v>408.87359107999998</v>
      </c>
      <c r="J8" s="386">
        <v>398.04063983999998</v>
      </c>
      <c r="K8" s="386">
        <v>338.96594069999998</v>
      </c>
      <c r="L8" s="386">
        <v>301.41901766000001</v>
      </c>
      <c r="M8" s="386">
        <v>308.81544480000002</v>
      </c>
      <c r="N8" s="386">
        <v>347.08130999000002</v>
      </c>
      <c r="O8" s="386">
        <v>335.03725353999999</v>
      </c>
      <c r="P8" s="386">
        <v>298.90362907999997</v>
      </c>
      <c r="Q8" s="386">
        <v>318.82473404000001</v>
      </c>
      <c r="R8" s="386">
        <v>290.51308065000001</v>
      </c>
      <c r="S8" s="386">
        <v>314.97722917999999</v>
      </c>
      <c r="T8" s="386">
        <v>346.19245710000001</v>
      </c>
      <c r="U8" s="386">
        <v>411.66990392000002</v>
      </c>
      <c r="V8" s="386">
        <v>409.02357001000001</v>
      </c>
      <c r="W8" s="386">
        <v>347.35987829999999</v>
      </c>
      <c r="X8" s="386">
        <v>314.03734979000001</v>
      </c>
      <c r="Y8" s="386">
        <v>307.85433540000002</v>
      </c>
      <c r="Z8" s="386">
        <v>334.14766947999999</v>
      </c>
      <c r="AA8" s="386">
        <v>367.31484382999997</v>
      </c>
      <c r="AB8" s="386">
        <v>309.83025858000002</v>
      </c>
      <c r="AC8" s="386">
        <v>312.45440237000003</v>
      </c>
      <c r="AD8" s="386">
        <v>298.66757064000001</v>
      </c>
      <c r="AE8" s="386">
        <v>336.01687772000002</v>
      </c>
      <c r="AF8" s="386">
        <v>379.20231089999999</v>
      </c>
      <c r="AG8" s="386">
        <v>415.92142030999997</v>
      </c>
      <c r="AH8" s="386">
        <v>409.36335047</v>
      </c>
      <c r="AI8" s="386">
        <v>346.98635159999998</v>
      </c>
      <c r="AJ8" s="386">
        <v>322.42691853999997</v>
      </c>
      <c r="AK8" s="386">
        <v>310.28924970000003</v>
      </c>
      <c r="AL8" s="386">
        <v>348.15347846999998</v>
      </c>
      <c r="AM8" s="386">
        <v>388.52012227</v>
      </c>
      <c r="AN8" s="386">
        <v>326.48208740000001</v>
      </c>
      <c r="AO8" s="386">
        <v>320.79919812999998</v>
      </c>
      <c r="AP8" s="386">
        <v>308.59466639999999</v>
      </c>
      <c r="AQ8" s="386">
        <v>331.85171058999998</v>
      </c>
      <c r="AR8" s="386">
        <v>380.6052972</v>
      </c>
      <c r="AS8" s="386">
        <v>432.85234435000001</v>
      </c>
      <c r="AT8" s="386">
        <v>406.68914973</v>
      </c>
      <c r="AU8" s="386">
        <v>355.22335679999998</v>
      </c>
      <c r="AV8" s="386">
        <v>332.46975758999997</v>
      </c>
      <c r="AW8" s="386">
        <v>322.20103230000001</v>
      </c>
      <c r="AX8" s="386">
        <v>368.91282811000002</v>
      </c>
      <c r="AY8" s="386">
        <v>386.21136719999998</v>
      </c>
      <c r="AZ8" s="877">
        <v>331.11160683999998</v>
      </c>
      <c r="BA8" s="877">
        <v>336.28777556</v>
      </c>
      <c r="BB8" s="877">
        <v>318.83814630000001</v>
      </c>
      <c r="BC8" s="877">
        <v>342.51715919999998</v>
      </c>
      <c r="BD8" s="877">
        <v>387.61593854</v>
      </c>
      <c r="BE8" s="877">
        <v>434.90750000000003</v>
      </c>
      <c r="BF8" s="877">
        <v>431.73919999999998</v>
      </c>
      <c r="BG8" s="358">
        <v>368.12790000000001</v>
      </c>
      <c r="BH8" s="358">
        <v>336.15210000000002</v>
      </c>
      <c r="BI8" s="358">
        <v>327.42590000000001</v>
      </c>
      <c r="BJ8" s="358">
        <v>366.815</v>
      </c>
      <c r="BK8" s="358">
        <v>377.55560000000003</v>
      </c>
      <c r="BL8" s="358">
        <v>329.3698</v>
      </c>
      <c r="BM8" s="358">
        <v>343.4282</v>
      </c>
      <c r="BN8" s="358">
        <v>320.25310000000002</v>
      </c>
      <c r="BO8" s="358">
        <v>349.47219999999999</v>
      </c>
      <c r="BP8" s="358">
        <v>400.85599999999999</v>
      </c>
      <c r="BQ8" s="358">
        <v>445.57810000000001</v>
      </c>
      <c r="BR8" s="358">
        <v>442.61869999999999</v>
      </c>
      <c r="BS8" s="358">
        <v>376.36770000000001</v>
      </c>
      <c r="BT8" s="358">
        <v>344.64769999999999</v>
      </c>
      <c r="BU8" s="358">
        <v>335.37200000000001</v>
      </c>
      <c r="BV8" s="358">
        <v>374.9701</v>
      </c>
    </row>
    <row r="9" spans="1:74" ht="11.1" customHeight="1" x14ac:dyDescent="0.2">
      <c r="A9" s="319" t="s">
        <v>738</v>
      </c>
      <c r="B9" s="728" t="s">
        <v>985</v>
      </c>
      <c r="C9" s="386">
        <v>12.507668301000001</v>
      </c>
      <c r="D9" s="386">
        <v>10.921154048</v>
      </c>
      <c r="E9" s="386">
        <v>11.673152114000001</v>
      </c>
      <c r="F9" s="386">
        <v>10.87124262</v>
      </c>
      <c r="G9" s="386">
        <v>11.485293447</v>
      </c>
      <c r="H9" s="386">
        <v>11.661077730000001</v>
      </c>
      <c r="I9" s="386">
        <v>12.509538159</v>
      </c>
      <c r="J9" s="386">
        <v>12.497571229</v>
      </c>
      <c r="K9" s="386">
        <v>11.27187726</v>
      </c>
      <c r="L9" s="386">
        <v>11.230152349000001</v>
      </c>
      <c r="M9" s="386">
        <v>11.634985589999999</v>
      </c>
      <c r="N9" s="386">
        <v>11.779053198</v>
      </c>
      <c r="O9" s="386">
        <v>11.596975565999999</v>
      </c>
      <c r="P9" s="386">
        <v>10.803129036</v>
      </c>
      <c r="Q9" s="386">
        <v>11.615860641999999</v>
      </c>
      <c r="R9" s="386">
        <v>10.17586416</v>
      </c>
      <c r="S9" s="386">
        <v>11.179980305999999</v>
      </c>
      <c r="T9" s="386">
        <v>11.659681620000001</v>
      </c>
      <c r="U9" s="386">
        <v>12.255322534999999</v>
      </c>
      <c r="V9" s="386">
        <v>12.409872942</v>
      </c>
      <c r="W9" s="386">
        <v>11.76008631</v>
      </c>
      <c r="X9" s="386">
        <v>11.358313727000001</v>
      </c>
      <c r="Y9" s="386">
        <v>11.622435749999999</v>
      </c>
      <c r="Z9" s="386">
        <v>12.226356816999999</v>
      </c>
      <c r="AA9" s="386">
        <v>12.476780768999999</v>
      </c>
      <c r="AB9" s="386">
        <v>11.180524541</v>
      </c>
      <c r="AC9" s="386">
        <v>11.262989533000001</v>
      </c>
      <c r="AD9" s="386">
        <v>10.924835789999999</v>
      </c>
      <c r="AE9" s="386">
        <v>11.223652765000001</v>
      </c>
      <c r="AF9" s="386">
        <v>11.122114079999999</v>
      </c>
      <c r="AG9" s="386">
        <v>11.959944955999999</v>
      </c>
      <c r="AH9" s="386">
        <v>12.354456567</v>
      </c>
      <c r="AI9" s="386">
        <v>11.153712179999999</v>
      </c>
      <c r="AJ9" s="386">
        <v>10.337878729</v>
      </c>
      <c r="AK9" s="386">
        <v>10.851988349999999</v>
      </c>
      <c r="AL9" s="386">
        <v>11.900344356</v>
      </c>
      <c r="AM9" s="386">
        <v>12.474436176999999</v>
      </c>
      <c r="AN9" s="386">
        <v>10.881892364</v>
      </c>
      <c r="AO9" s="386">
        <v>11.535063079</v>
      </c>
      <c r="AP9" s="386">
        <v>10.687043790000001</v>
      </c>
      <c r="AQ9" s="386">
        <v>10.988627381000001</v>
      </c>
      <c r="AR9" s="386">
        <v>11.33458179</v>
      </c>
      <c r="AS9" s="386">
        <v>11.993330932999999</v>
      </c>
      <c r="AT9" s="386">
        <v>12.107262257</v>
      </c>
      <c r="AU9" s="386">
        <v>11.59776267</v>
      </c>
      <c r="AV9" s="386">
        <v>11.426137852</v>
      </c>
      <c r="AW9" s="386">
        <v>11.44488372</v>
      </c>
      <c r="AX9" s="386">
        <v>11.911592272</v>
      </c>
      <c r="AY9" s="386">
        <v>11.955999059</v>
      </c>
      <c r="AZ9" s="877">
        <v>10.500864443999999</v>
      </c>
      <c r="BA9" s="877">
        <v>11.150389969000001</v>
      </c>
      <c r="BB9" s="877">
        <v>10.70558142</v>
      </c>
      <c r="BC9" s="877">
        <v>10.933968417000001</v>
      </c>
      <c r="BD9" s="877">
        <v>10.724863888</v>
      </c>
      <c r="BE9" s="877">
        <v>11.913790000000001</v>
      </c>
      <c r="BF9" s="877">
        <v>12.04255</v>
      </c>
      <c r="BG9" s="358">
        <v>11.334059999999999</v>
      </c>
      <c r="BH9" s="358">
        <v>11.2211</v>
      </c>
      <c r="BI9" s="358">
        <v>11.18268</v>
      </c>
      <c r="BJ9" s="358">
        <v>11.846259999999999</v>
      </c>
      <c r="BK9" s="358">
        <v>11.850379999999999</v>
      </c>
      <c r="BL9" s="358">
        <v>10.513500000000001</v>
      </c>
      <c r="BM9" s="358">
        <v>11.10285</v>
      </c>
      <c r="BN9" s="358">
        <v>10.60059</v>
      </c>
      <c r="BO9" s="358">
        <v>10.94646</v>
      </c>
      <c r="BP9" s="358">
        <v>11.12072</v>
      </c>
      <c r="BQ9" s="358">
        <v>12.258179999999999</v>
      </c>
      <c r="BR9" s="358">
        <v>12.305709999999999</v>
      </c>
      <c r="BS9" s="358">
        <v>11.55514</v>
      </c>
      <c r="BT9" s="358">
        <v>11.42863</v>
      </c>
      <c r="BU9" s="358">
        <v>11.358459999999999</v>
      </c>
      <c r="BV9" s="358">
        <v>12.008459999999999</v>
      </c>
    </row>
    <row r="10" spans="1:74" ht="11.1" customHeight="1" x14ac:dyDescent="0.2">
      <c r="A10" s="319" t="s">
        <v>739</v>
      </c>
      <c r="B10" s="728" t="s">
        <v>986</v>
      </c>
      <c r="C10" s="386">
        <v>1.4025978830000001</v>
      </c>
      <c r="D10" s="386">
        <v>1.23186854</v>
      </c>
      <c r="E10" s="386">
        <v>1.327654608</v>
      </c>
      <c r="F10" s="386">
        <v>1.30831524</v>
      </c>
      <c r="G10" s="386">
        <v>1.3812530810000001</v>
      </c>
      <c r="H10" s="386">
        <v>1.4552023199999999</v>
      </c>
      <c r="I10" s="386">
        <v>1.5918531</v>
      </c>
      <c r="J10" s="386">
        <v>1.5949837899999999</v>
      </c>
      <c r="K10" s="386">
        <v>1.4171265</v>
      </c>
      <c r="L10" s="386">
        <v>1.299821444</v>
      </c>
      <c r="M10" s="386">
        <v>1.3299164999999999</v>
      </c>
      <c r="N10" s="386">
        <v>1.396668265</v>
      </c>
      <c r="O10" s="386">
        <v>1.316072822</v>
      </c>
      <c r="P10" s="386">
        <v>1.2149184040000001</v>
      </c>
      <c r="Q10" s="386">
        <v>1.2638775019999999</v>
      </c>
      <c r="R10" s="386">
        <v>1.21423557</v>
      </c>
      <c r="S10" s="386">
        <v>1.3167295569999999</v>
      </c>
      <c r="T10" s="386">
        <v>1.3814907000000001</v>
      </c>
      <c r="U10" s="386">
        <v>1.529304679</v>
      </c>
      <c r="V10" s="386">
        <v>1.471078278</v>
      </c>
      <c r="W10" s="386">
        <v>1.36959345</v>
      </c>
      <c r="X10" s="386">
        <v>1.3226280509999999</v>
      </c>
      <c r="Y10" s="386">
        <v>1.30798788</v>
      </c>
      <c r="Z10" s="386">
        <v>1.357592114</v>
      </c>
      <c r="AA10" s="386">
        <v>1.3302767120000001</v>
      </c>
      <c r="AB10" s="386">
        <v>1.2035672799999999</v>
      </c>
      <c r="AC10" s="386">
        <v>1.2207073049999999</v>
      </c>
      <c r="AD10" s="386">
        <v>1.18721703</v>
      </c>
      <c r="AE10" s="386">
        <v>1.2446272460000001</v>
      </c>
      <c r="AF10" s="386">
        <v>1.30756311</v>
      </c>
      <c r="AG10" s="386">
        <v>1.4352759749999999</v>
      </c>
      <c r="AH10" s="386">
        <v>1.409116687</v>
      </c>
      <c r="AI10" s="386">
        <v>1.2565075800000001</v>
      </c>
      <c r="AJ10" s="386">
        <v>1.2153211479999999</v>
      </c>
      <c r="AK10" s="386">
        <v>1.20963273</v>
      </c>
      <c r="AL10" s="386">
        <v>1.238228908</v>
      </c>
      <c r="AM10" s="386">
        <v>1.3508427629999999</v>
      </c>
      <c r="AN10" s="386">
        <v>1.227690296</v>
      </c>
      <c r="AO10" s="386">
        <v>1.294681427</v>
      </c>
      <c r="AP10" s="386">
        <v>1.1961947399999999</v>
      </c>
      <c r="AQ10" s="386">
        <v>1.193627193</v>
      </c>
      <c r="AR10" s="386">
        <v>1.34495415</v>
      </c>
      <c r="AS10" s="386">
        <v>1.4738507009999999</v>
      </c>
      <c r="AT10" s="386">
        <v>1.4454228330000001</v>
      </c>
      <c r="AU10" s="386">
        <v>1.32372486</v>
      </c>
      <c r="AV10" s="386">
        <v>1.3573753930000001</v>
      </c>
      <c r="AW10" s="386">
        <v>1.33968753</v>
      </c>
      <c r="AX10" s="386">
        <v>1.369387211</v>
      </c>
      <c r="AY10" s="386">
        <v>1.3618158950000001</v>
      </c>
      <c r="AZ10" s="877">
        <v>1.188143768</v>
      </c>
      <c r="BA10" s="877">
        <v>1.318163865</v>
      </c>
      <c r="BB10" s="877">
        <v>1.16279172</v>
      </c>
      <c r="BC10" s="877">
        <v>1.2393980840000001</v>
      </c>
      <c r="BD10" s="877">
        <v>1.3304827319999999</v>
      </c>
      <c r="BE10" s="877">
        <v>1.550926</v>
      </c>
      <c r="BF10" s="877">
        <v>1.5961689999999999</v>
      </c>
      <c r="BG10" s="358">
        <v>1.4745889999999999</v>
      </c>
      <c r="BH10" s="358">
        <v>1.493133</v>
      </c>
      <c r="BI10" s="358">
        <v>1.45601</v>
      </c>
      <c r="BJ10" s="358">
        <v>1.5501309999999999</v>
      </c>
      <c r="BK10" s="358">
        <v>1.547436</v>
      </c>
      <c r="BL10" s="358">
        <v>1.3683989999999999</v>
      </c>
      <c r="BM10" s="358">
        <v>1.5104200000000001</v>
      </c>
      <c r="BN10" s="358">
        <v>1.3759380000000001</v>
      </c>
      <c r="BO10" s="358">
        <v>1.4757849999999999</v>
      </c>
      <c r="BP10" s="358">
        <v>1.566819</v>
      </c>
      <c r="BQ10" s="358">
        <v>1.7370000000000001</v>
      </c>
      <c r="BR10" s="358">
        <v>1.745757</v>
      </c>
      <c r="BS10" s="358">
        <v>1.5920080000000001</v>
      </c>
      <c r="BT10" s="358">
        <v>1.591356</v>
      </c>
      <c r="BU10" s="358">
        <v>1.529814</v>
      </c>
      <c r="BV10" s="358">
        <v>1.6129720000000001</v>
      </c>
    </row>
    <row r="11" spans="1:74" s="278" customFormat="1" ht="11.1" customHeight="1" x14ac:dyDescent="0.2">
      <c r="A11" s="448" t="s">
        <v>576</v>
      </c>
      <c r="B11" s="729" t="s">
        <v>998</v>
      </c>
      <c r="C11" s="107">
        <v>2.9975299959999999</v>
      </c>
      <c r="D11" s="107">
        <v>1.820599984</v>
      </c>
      <c r="E11" s="107">
        <v>1.9960350060000001</v>
      </c>
      <c r="F11" s="107">
        <v>2.4962070000000001</v>
      </c>
      <c r="G11" s="107">
        <v>2.7666680050000001</v>
      </c>
      <c r="H11" s="107">
        <v>4.3843899899999998</v>
      </c>
      <c r="I11" s="107">
        <v>5.4643959779999998</v>
      </c>
      <c r="J11" s="107">
        <v>5.913036999</v>
      </c>
      <c r="K11" s="107">
        <v>3.8373920099999999</v>
      </c>
      <c r="L11" s="107">
        <v>2.8880370040000001</v>
      </c>
      <c r="M11" s="107">
        <v>2.6266580099999999</v>
      </c>
      <c r="N11" s="107">
        <v>4.0210309869999996</v>
      </c>
      <c r="O11" s="107">
        <v>3.2853510149999998</v>
      </c>
      <c r="P11" s="107">
        <v>1.944237008</v>
      </c>
      <c r="Q11" s="107">
        <v>2.5620619910000002</v>
      </c>
      <c r="R11" s="107">
        <v>1.9127990100000001</v>
      </c>
      <c r="S11" s="107">
        <v>2.624494007</v>
      </c>
      <c r="T11" s="107">
        <v>1.68954801</v>
      </c>
      <c r="U11" s="107">
        <v>1.2314040100000001</v>
      </c>
      <c r="V11" s="107">
        <v>1.3841899900000001</v>
      </c>
      <c r="W11" s="107">
        <v>8.6215979999999998E-2</v>
      </c>
      <c r="X11" s="107">
        <v>0.20488399099999999</v>
      </c>
      <c r="Y11" s="107">
        <v>0.64023200999999996</v>
      </c>
      <c r="Z11" s="107">
        <v>1.338745013</v>
      </c>
      <c r="AA11" s="107">
        <v>1.736798002</v>
      </c>
      <c r="AB11" s="107">
        <v>0.160386994</v>
      </c>
      <c r="AC11" s="107">
        <v>-0.34855900899999998</v>
      </c>
      <c r="AD11" s="107">
        <v>-0.46311201000000002</v>
      </c>
      <c r="AE11" s="107">
        <v>4.5171991000000002E-2</v>
      </c>
      <c r="AF11" s="107">
        <v>1.4215399799999999</v>
      </c>
      <c r="AG11" s="107">
        <v>2.4865520050000001</v>
      </c>
      <c r="AH11" s="107">
        <v>2.156264985</v>
      </c>
      <c r="AI11" s="107">
        <v>2.1022459800000002</v>
      </c>
      <c r="AJ11" s="107">
        <v>1.8906740040000001</v>
      </c>
      <c r="AK11" s="107">
        <v>0.54303798000000003</v>
      </c>
      <c r="AL11" s="107">
        <v>2.0864399960000002</v>
      </c>
      <c r="AM11" s="107">
        <v>2.8406659969999999</v>
      </c>
      <c r="AN11" s="107">
        <v>1.887085004</v>
      </c>
      <c r="AO11" s="107">
        <v>0.81111899899999995</v>
      </c>
      <c r="AP11" s="107">
        <v>1.66869</v>
      </c>
      <c r="AQ11" s="107">
        <v>2.334015017</v>
      </c>
      <c r="AR11" s="107">
        <v>1.8070619999999999</v>
      </c>
      <c r="AS11" s="107">
        <v>0.87850899999999998</v>
      </c>
      <c r="AT11" s="107">
        <v>1.100684016</v>
      </c>
      <c r="AU11" s="107">
        <v>1.2973650000000001</v>
      </c>
      <c r="AV11" s="107">
        <v>-0.58383800399999997</v>
      </c>
      <c r="AW11" s="107">
        <v>-1.03838202</v>
      </c>
      <c r="AX11" s="107">
        <v>-0.64489300000000005</v>
      </c>
      <c r="AY11" s="107">
        <v>-0.68951498899999997</v>
      </c>
      <c r="AZ11" s="635">
        <v>0.39901302</v>
      </c>
      <c r="BA11" s="635">
        <v>1.9790089999999999E-3</v>
      </c>
      <c r="BB11" s="635">
        <v>-0.50428457999999998</v>
      </c>
      <c r="BC11" s="635">
        <v>8.1531841859999996E-2</v>
      </c>
      <c r="BD11" s="635">
        <v>3.14621</v>
      </c>
      <c r="BE11" s="635">
        <v>3.513563</v>
      </c>
      <c r="BF11" s="635">
        <v>2.8411620000000002</v>
      </c>
      <c r="BG11" s="396">
        <v>2.0613139999999999</v>
      </c>
      <c r="BH11" s="396">
        <v>0.83521690000000004</v>
      </c>
      <c r="BI11" s="396">
        <v>0.84871229999999998</v>
      </c>
      <c r="BJ11" s="396">
        <v>1.1435</v>
      </c>
      <c r="BK11" s="396">
        <v>1.430053</v>
      </c>
      <c r="BL11" s="396">
        <v>0.95344340000000005</v>
      </c>
      <c r="BM11" s="396">
        <v>0.43195489999999997</v>
      </c>
      <c r="BN11" s="396">
        <v>0.38552510000000001</v>
      </c>
      <c r="BO11" s="396">
        <v>1.229692</v>
      </c>
      <c r="BP11" s="396">
        <v>1.592562</v>
      </c>
      <c r="BQ11" s="396">
        <v>2.3684249999999998</v>
      </c>
      <c r="BR11" s="396">
        <v>2.7014809999999998</v>
      </c>
      <c r="BS11" s="396">
        <v>1.8113189999999999</v>
      </c>
      <c r="BT11" s="396">
        <v>0.46947860000000002</v>
      </c>
      <c r="BU11" s="396">
        <v>0.48857610000000001</v>
      </c>
      <c r="BV11" s="396">
        <v>0.72886189999999995</v>
      </c>
    </row>
    <row r="12" spans="1:74" s="278" customFormat="1" ht="11.1" customHeight="1" x14ac:dyDescent="0.2">
      <c r="A12" s="448"/>
      <c r="B12" s="729"/>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635"/>
      <c r="BA12" s="635"/>
      <c r="BB12" s="635"/>
      <c r="BC12" s="635"/>
      <c r="BD12" s="635"/>
      <c r="BE12" s="635"/>
      <c r="BF12" s="635"/>
      <c r="BG12" s="396"/>
      <c r="BH12" s="396"/>
      <c r="BI12" s="396"/>
      <c r="BJ12" s="396"/>
      <c r="BK12" s="396"/>
      <c r="BL12" s="396"/>
      <c r="BM12" s="396"/>
      <c r="BN12" s="396"/>
      <c r="BO12" s="396"/>
      <c r="BP12" s="396"/>
      <c r="BQ12" s="396"/>
      <c r="BR12" s="396"/>
      <c r="BS12" s="396"/>
      <c r="BT12" s="396"/>
      <c r="BU12" s="396"/>
      <c r="BV12" s="396"/>
    </row>
    <row r="13" spans="1:74" s="278" customFormat="1" ht="11.1" customHeight="1" x14ac:dyDescent="0.2">
      <c r="A13" s="448" t="s">
        <v>560</v>
      </c>
      <c r="B13" s="449" t="s">
        <v>1000</v>
      </c>
      <c r="C13" s="107">
        <v>3.3765000000000001</v>
      </c>
      <c r="D13" s="107">
        <v>3.7168220000000001</v>
      </c>
      <c r="E13" s="107">
        <v>5.1210849999999999</v>
      </c>
      <c r="F13" s="107">
        <v>5.6709940000000003</v>
      </c>
      <c r="G13" s="107">
        <v>6.2357820000000004</v>
      </c>
      <c r="H13" s="107">
        <v>6.2290910000000004</v>
      </c>
      <c r="I13" s="107">
        <v>6.4376540000000002</v>
      </c>
      <c r="J13" s="107">
        <v>6.1942500000000003</v>
      </c>
      <c r="K13" s="107">
        <v>5.5443059999999997</v>
      </c>
      <c r="L13" s="107">
        <v>5.0222910000000001</v>
      </c>
      <c r="M13" s="107">
        <v>4.0352290000000002</v>
      </c>
      <c r="N13" s="107">
        <v>3.6982439999999999</v>
      </c>
      <c r="O13" s="107">
        <v>3.9885999999999999</v>
      </c>
      <c r="P13" s="107">
        <v>4.3869449999999999</v>
      </c>
      <c r="Q13" s="107">
        <v>6.0047360000000003</v>
      </c>
      <c r="R13" s="107">
        <v>6.7418519999999997</v>
      </c>
      <c r="S13" s="107">
        <v>7.5432309999999996</v>
      </c>
      <c r="T13" s="107">
        <v>7.4054270000000004</v>
      </c>
      <c r="U13" s="107">
        <v>7.7201680000000001</v>
      </c>
      <c r="V13" s="107">
        <v>7.5035420000000004</v>
      </c>
      <c r="W13" s="107">
        <v>6.604063</v>
      </c>
      <c r="X13" s="107">
        <v>6.0756699999999997</v>
      </c>
      <c r="Y13" s="107">
        <v>4.9381969999999997</v>
      </c>
      <c r="Z13" s="107">
        <v>4.4939210000000003</v>
      </c>
      <c r="AA13" s="107">
        <v>4.7257749999999996</v>
      </c>
      <c r="AB13" s="107">
        <v>5.3420030000000001</v>
      </c>
      <c r="AC13" s="107">
        <v>7.1125090000000002</v>
      </c>
      <c r="AD13" s="107">
        <v>7.8319720000000004</v>
      </c>
      <c r="AE13" s="107">
        <v>8.5387249999999995</v>
      </c>
      <c r="AF13" s="107">
        <v>8.5525529999999996</v>
      </c>
      <c r="AG13" s="107">
        <v>8.7783449999999998</v>
      </c>
      <c r="AH13" s="107">
        <v>8.4123389999999993</v>
      </c>
      <c r="AI13" s="107">
        <v>7.5105320000000004</v>
      </c>
      <c r="AJ13" s="107">
        <v>6.7362120000000001</v>
      </c>
      <c r="AK13" s="107">
        <v>5.39269</v>
      </c>
      <c r="AL13" s="107">
        <v>4.9843929999999999</v>
      </c>
      <c r="AM13" s="107">
        <v>5.3970339999999997</v>
      </c>
      <c r="AN13" s="107">
        <v>5.8054680000000003</v>
      </c>
      <c r="AO13" s="107">
        <v>7.9608470000000002</v>
      </c>
      <c r="AP13" s="107">
        <v>8.7576199999999993</v>
      </c>
      <c r="AQ13" s="107">
        <v>9.3055590000000006</v>
      </c>
      <c r="AR13" s="107">
        <v>9.4233340000000005</v>
      </c>
      <c r="AS13" s="107">
        <v>9.8570399999999996</v>
      </c>
      <c r="AT13" s="107">
        <v>9.3191810000000004</v>
      </c>
      <c r="AU13" s="107">
        <v>8.1764949999999992</v>
      </c>
      <c r="AV13" s="107">
        <v>7.5890500000000003</v>
      </c>
      <c r="AW13" s="107">
        <v>5.9874479999999997</v>
      </c>
      <c r="AX13" s="107">
        <v>5.5693989999999998</v>
      </c>
      <c r="AY13" s="107">
        <v>6.0508129999999998</v>
      </c>
      <c r="AZ13" s="635">
        <v>6.4334559999999996</v>
      </c>
      <c r="BA13" s="635">
        <v>8.9526000000000003</v>
      </c>
      <c r="BB13" s="635">
        <v>9.8078620000000001</v>
      </c>
      <c r="BC13" s="635">
        <v>10.7285</v>
      </c>
      <c r="BD13" s="635">
        <v>10.762700000000001</v>
      </c>
      <c r="BE13" s="635">
        <v>11.02374</v>
      </c>
      <c r="BF13" s="635">
        <v>10.52599</v>
      </c>
      <c r="BG13" s="396">
        <v>9.333558</v>
      </c>
      <c r="BH13" s="396">
        <v>8.2659959999999995</v>
      </c>
      <c r="BI13" s="396">
        <v>6.6405240000000001</v>
      </c>
      <c r="BJ13" s="396">
        <v>6.0426729999999997</v>
      </c>
      <c r="BK13" s="396">
        <v>6.4712269999999998</v>
      </c>
      <c r="BL13" s="396">
        <v>7.0797280000000002</v>
      </c>
      <c r="BM13" s="396">
        <v>9.6742340000000002</v>
      </c>
      <c r="BN13" s="396">
        <v>10.7057</v>
      </c>
      <c r="BO13" s="396">
        <v>11.696770000000001</v>
      </c>
      <c r="BP13" s="396">
        <v>11.750450000000001</v>
      </c>
      <c r="BQ13" s="396">
        <v>12.045389999999999</v>
      </c>
      <c r="BR13" s="396">
        <v>11.500640000000001</v>
      </c>
      <c r="BS13" s="396">
        <v>10.191839999999999</v>
      </c>
      <c r="BT13" s="396">
        <v>9.0193340000000006</v>
      </c>
      <c r="BU13" s="396">
        <v>7.2366339999999996</v>
      </c>
      <c r="BV13" s="396">
        <v>6.582522</v>
      </c>
    </row>
    <row r="14" spans="1:74" ht="11.1" customHeight="1" x14ac:dyDescent="0.2">
      <c r="A14" s="235" t="s">
        <v>561</v>
      </c>
      <c r="B14" s="446" t="s">
        <v>987</v>
      </c>
      <c r="C14" s="386">
        <v>2.1349689999999999</v>
      </c>
      <c r="D14" s="386">
        <v>2.3570410000000002</v>
      </c>
      <c r="E14" s="386">
        <v>3.2522410000000002</v>
      </c>
      <c r="F14" s="386">
        <v>3.6321620000000001</v>
      </c>
      <c r="G14" s="386">
        <v>4.0068219999999997</v>
      </c>
      <c r="H14" s="386">
        <v>3.9971139999999998</v>
      </c>
      <c r="I14" s="386">
        <v>4.1176570000000003</v>
      </c>
      <c r="J14" s="386">
        <v>3.9821780000000002</v>
      </c>
      <c r="K14" s="386">
        <v>3.5685389999999999</v>
      </c>
      <c r="L14" s="386">
        <v>3.3060369999999999</v>
      </c>
      <c r="M14" s="386">
        <v>2.6934960000000001</v>
      </c>
      <c r="N14" s="386">
        <v>2.462027</v>
      </c>
      <c r="O14" s="386">
        <v>2.6254870000000001</v>
      </c>
      <c r="P14" s="386">
        <v>2.8937110000000001</v>
      </c>
      <c r="Q14" s="386">
        <v>3.9540670000000002</v>
      </c>
      <c r="R14" s="386">
        <v>4.4783030000000004</v>
      </c>
      <c r="S14" s="386">
        <v>5.0734719999999998</v>
      </c>
      <c r="T14" s="386">
        <v>4.9483300000000003</v>
      </c>
      <c r="U14" s="386">
        <v>5.1728139999999998</v>
      </c>
      <c r="V14" s="386">
        <v>5.049239</v>
      </c>
      <c r="W14" s="386">
        <v>4.4087329999999998</v>
      </c>
      <c r="X14" s="386">
        <v>4.1547109999999998</v>
      </c>
      <c r="Y14" s="386">
        <v>3.4276179999999998</v>
      </c>
      <c r="Z14" s="386">
        <v>3.086624</v>
      </c>
      <c r="AA14" s="386">
        <v>3.2401610000000001</v>
      </c>
      <c r="AB14" s="386">
        <v>3.6594989999999998</v>
      </c>
      <c r="AC14" s="386">
        <v>4.885497</v>
      </c>
      <c r="AD14" s="386">
        <v>5.3853840000000002</v>
      </c>
      <c r="AE14" s="386">
        <v>5.8454059999999997</v>
      </c>
      <c r="AF14" s="386">
        <v>5.8627820000000002</v>
      </c>
      <c r="AG14" s="386">
        <v>5.9914509999999996</v>
      </c>
      <c r="AH14" s="386">
        <v>5.7354370000000001</v>
      </c>
      <c r="AI14" s="386">
        <v>5.107907</v>
      </c>
      <c r="AJ14" s="386">
        <v>4.6376090000000003</v>
      </c>
      <c r="AK14" s="386">
        <v>3.7536999999999998</v>
      </c>
      <c r="AL14" s="386">
        <v>3.4417010000000001</v>
      </c>
      <c r="AM14" s="386">
        <v>3.703436</v>
      </c>
      <c r="AN14" s="386">
        <v>3.9665910000000002</v>
      </c>
      <c r="AO14" s="386">
        <v>5.455514</v>
      </c>
      <c r="AP14" s="386">
        <v>5.9665350000000004</v>
      </c>
      <c r="AQ14" s="386">
        <v>6.2678279999999997</v>
      </c>
      <c r="AR14" s="386">
        <v>6.3790690000000003</v>
      </c>
      <c r="AS14" s="386">
        <v>6.6889310000000002</v>
      </c>
      <c r="AT14" s="386">
        <v>6.272526</v>
      </c>
      <c r="AU14" s="386">
        <v>5.4336640000000003</v>
      </c>
      <c r="AV14" s="386">
        <v>5.1993559999999999</v>
      </c>
      <c r="AW14" s="386">
        <v>4.1281619999999997</v>
      </c>
      <c r="AX14" s="386">
        <v>3.8122919999999998</v>
      </c>
      <c r="AY14" s="386">
        <v>4.1384040000000004</v>
      </c>
      <c r="AZ14" s="877">
        <v>4.3702209999999999</v>
      </c>
      <c r="BA14" s="877">
        <v>6.06534</v>
      </c>
      <c r="BB14" s="877">
        <v>6.6190530000000001</v>
      </c>
      <c r="BC14" s="877">
        <v>7.2117019999999998</v>
      </c>
      <c r="BD14" s="877">
        <v>7.2497280000000002</v>
      </c>
      <c r="BE14" s="877">
        <v>7.3960759999999999</v>
      </c>
      <c r="BF14" s="877">
        <v>7.0548999999999999</v>
      </c>
      <c r="BG14" s="358">
        <v>6.2219740000000003</v>
      </c>
      <c r="BH14" s="358">
        <v>5.5125989999999998</v>
      </c>
      <c r="BI14" s="358">
        <v>4.4691349999999996</v>
      </c>
      <c r="BJ14" s="358">
        <v>4.0062470000000001</v>
      </c>
      <c r="BK14" s="358">
        <v>4.2787030000000001</v>
      </c>
      <c r="BL14" s="358">
        <v>4.6779000000000002</v>
      </c>
      <c r="BM14" s="358">
        <v>6.4235369999999996</v>
      </c>
      <c r="BN14" s="358">
        <v>7.1467109999999998</v>
      </c>
      <c r="BO14" s="358">
        <v>7.818206</v>
      </c>
      <c r="BP14" s="358">
        <v>7.867286</v>
      </c>
      <c r="BQ14" s="358">
        <v>8.0314259999999997</v>
      </c>
      <c r="BR14" s="358">
        <v>7.6589369999999999</v>
      </c>
      <c r="BS14" s="358">
        <v>6.748075</v>
      </c>
      <c r="BT14" s="358">
        <v>5.9728640000000004</v>
      </c>
      <c r="BU14" s="358">
        <v>4.834568</v>
      </c>
      <c r="BV14" s="358">
        <v>4.3299380000000003</v>
      </c>
    </row>
    <row r="15" spans="1:74" ht="11.1" customHeight="1" x14ac:dyDescent="0.2">
      <c r="A15" s="235" t="s">
        <v>562</v>
      </c>
      <c r="B15" s="446" t="s">
        <v>988</v>
      </c>
      <c r="C15" s="386">
        <v>1.0118910000000001</v>
      </c>
      <c r="D15" s="386">
        <v>1.1158079999999999</v>
      </c>
      <c r="E15" s="386">
        <v>1.520813</v>
      </c>
      <c r="F15" s="386">
        <v>1.662012</v>
      </c>
      <c r="G15" s="386">
        <v>1.8157570000000001</v>
      </c>
      <c r="H15" s="386">
        <v>1.8185750000000001</v>
      </c>
      <c r="I15" s="386">
        <v>1.893588</v>
      </c>
      <c r="J15" s="386">
        <v>1.8013749999999999</v>
      </c>
      <c r="K15" s="386">
        <v>1.6075120000000001</v>
      </c>
      <c r="L15" s="386">
        <v>1.383238</v>
      </c>
      <c r="M15" s="386">
        <v>1.0859639999999999</v>
      </c>
      <c r="N15" s="386">
        <v>1.007368</v>
      </c>
      <c r="O15" s="386">
        <v>1.1192789999999999</v>
      </c>
      <c r="P15" s="386">
        <v>1.234251</v>
      </c>
      <c r="Q15" s="386">
        <v>1.680342</v>
      </c>
      <c r="R15" s="386">
        <v>1.8553170000000001</v>
      </c>
      <c r="S15" s="386">
        <v>2.0231469999999998</v>
      </c>
      <c r="T15" s="386">
        <v>2.0107569999999999</v>
      </c>
      <c r="U15" s="386">
        <v>2.086589</v>
      </c>
      <c r="V15" s="386">
        <v>2.0100889999999998</v>
      </c>
      <c r="W15" s="386">
        <v>1.7957099999999999</v>
      </c>
      <c r="X15" s="386">
        <v>1.5578320000000001</v>
      </c>
      <c r="Y15" s="386">
        <v>1.2249099999999999</v>
      </c>
      <c r="Z15" s="386">
        <v>1.1529670000000001</v>
      </c>
      <c r="AA15" s="386">
        <v>1.218102</v>
      </c>
      <c r="AB15" s="386">
        <v>1.386266</v>
      </c>
      <c r="AC15" s="386">
        <v>1.821245</v>
      </c>
      <c r="AD15" s="386">
        <v>2.0067430000000002</v>
      </c>
      <c r="AE15" s="386">
        <v>2.2156229999999999</v>
      </c>
      <c r="AF15" s="386">
        <v>2.2133370000000001</v>
      </c>
      <c r="AG15" s="386">
        <v>2.2969189999999999</v>
      </c>
      <c r="AH15" s="386">
        <v>2.2037990000000001</v>
      </c>
      <c r="AI15" s="386">
        <v>1.969346</v>
      </c>
      <c r="AJ15" s="386">
        <v>1.7090780000000001</v>
      </c>
      <c r="AK15" s="386">
        <v>1.33619</v>
      </c>
      <c r="AL15" s="386">
        <v>1.2756829999999999</v>
      </c>
      <c r="AM15" s="386">
        <v>1.4082399999999999</v>
      </c>
      <c r="AN15" s="386">
        <v>1.533698</v>
      </c>
      <c r="AO15" s="386">
        <v>2.0728089999999999</v>
      </c>
      <c r="AP15" s="386">
        <v>2.3222019999999999</v>
      </c>
      <c r="AQ15" s="386">
        <v>2.5222889999999998</v>
      </c>
      <c r="AR15" s="386">
        <v>2.5298910000000001</v>
      </c>
      <c r="AS15" s="386">
        <v>2.6359910000000002</v>
      </c>
      <c r="AT15" s="386">
        <v>2.5312030000000001</v>
      </c>
      <c r="AU15" s="386">
        <v>2.2769629999999998</v>
      </c>
      <c r="AV15" s="386">
        <v>1.968197</v>
      </c>
      <c r="AW15" s="386">
        <v>1.5330349999999999</v>
      </c>
      <c r="AX15" s="386">
        <v>1.46011</v>
      </c>
      <c r="AY15" s="386">
        <v>1.598614</v>
      </c>
      <c r="AZ15" s="877">
        <v>1.731468</v>
      </c>
      <c r="BA15" s="877">
        <v>2.4131019999999999</v>
      </c>
      <c r="BB15" s="877">
        <v>2.6744349999999999</v>
      </c>
      <c r="BC15" s="877">
        <v>2.9488099999999999</v>
      </c>
      <c r="BD15" s="877">
        <v>2.9442499999999998</v>
      </c>
      <c r="BE15" s="877">
        <v>3.040241</v>
      </c>
      <c r="BF15" s="877">
        <v>2.902218</v>
      </c>
      <c r="BG15" s="358">
        <v>2.5983879999999999</v>
      </c>
      <c r="BH15" s="358">
        <v>2.286829</v>
      </c>
      <c r="BI15" s="358">
        <v>1.8068</v>
      </c>
      <c r="BJ15" s="358">
        <v>1.7090620000000001</v>
      </c>
      <c r="BK15" s="358">
        <v>1.846803</v>
      </c>
      <c r="BL15" s="358">
        <v>2.0328970000000002</v>
      </c>
      <c r="BM15" s="358">
        <v>2.7307260000000002</v>
      </c>
      <c r="BN15" s="358">
        <v>2.997109</v>
      </c>
      <c r="BO15" s="358">
        <v>3.2602880000000001</v>
      </c>
      <c r="BP15" s="358">
        <v>3.2650220000000001</v>
      </c>
      <c r="BQ15" s="358">
        <v>3.3765540000000001</v>
      </c>
      <c r="BR15" s="358">
        <v>3.2250939999999999</v>
      </c>
      <c r="BS15" s="358">
        <v>2.887845</v>
      </c>
      <c r="BT15" s="358">
        <v>2.5413790000000001</v>
      </c>
      <c r="BU15" s="358">
        <v>2.0072920000000001</v>
      </c>
      <c r="BV15" s="358">
        <v>1.8983209999999999</v>
      </c>
    </row>
    <row r="16" spans="1:74" ht="11.1" customHeight="1" x14ac:dyDescent="0.2">
      <c r="A16" s="235" t="s">
        <v>563</v>
      </c>
      <c r="B16" s="446" t="s">
        <v>989</v>
      </c>
      <c r="C16" s="386">
        <v>0.22964019999999999</v>
      </c>
      <c r="D16" s="386">
        <v>0.24397269999999999</v>
      </c>
      <c r="E16" s="386">
        <v>0.34803200000000001</v>
      </c>
      <c r="F16" s="386">
        <v>0.37681969999999998</v>
      </c>
      <c r="G16" s="386">
        <v>0.41320210000000002</v>
      </c>
      <c r="H16" s="386">
        <v>0.41340310000000002</v>
      </c>
      <c r="I16" s="386">
        <v>0.42640909999999999</v>
      </c>
      <c r="J16" s="386">
        <v>0.41069699999999998</v>
      </c>
      <c r="K16" s="386">
        <v>0.36825439999999998</v>
      </c>
      <c r="L16" s="386">
        <v>0.3330148</v>
      </c>
      <c r="M16" s="386">
        <v>0.25576919999999997</v>
      </c>
      <c r="N16" s="386">
        <v>0.2288492</v>
      </c>
      <c r="O16" s="386">
        <v>0.24383479999999999</v>
      </c>
      <c r="P16" s="386">
        <v>0.25898330000000003</v>
      </c>
      <c r="Q16" s="386">
        <v>0.37032619999999999</v>
      </c>
      <c r="R16" s="386">
        <v>0.40823300000000001</v>
      </c>
      <c r="S16" s="386">
        <v>0.4466117</v>
      </c>
      <c r="T16" s="386">
        <v>0.44634020000000002</v>
      </c>
      <c r="U16" s="386">
        <v>0.46076499999999998</v>
      </c>
      <c r="V16" s="386">
        <v>0.44421389999999999</v>
      </c>
      <c r="W16" s="386">
        <v>0.39961970000000002</v>
      </c>
      <c r="X16" s="386">
        <v>0.3631277</v>
      </c>
      <c r="Y16" s="386">
        <v>0.2856688</v>
      </c>
      <c r="Z16" s="386">
        <v>0.25433060000000002</v>
      </c>
      <c r="AA16" s="386">
        <v>0.26751170000000002</v>
      </c>
      <c r="AB16" s="386">
        <v>0.29623870000000002</v>
      </c>
      <c r="AC16" s="386">
        <v>0.40576719999999999</v>
      </c>
      <c r="AD16" s="386">
        <v>0.43984620000000002</v>
      </c>
      <c r="AE16" s="386">
        <v>0.47769539999999999</v>
      </c>
      <c r="AF16" s="386">
        <v>0.47643410000000003</v>
      </c>
      <c r="AG16" s="386">
        <v>0.48997420000000003</v>
      </c>
      <c r="AH16" s="386">
        <v>0.47310380000000002</v>
      </c>
      <c r="AI16" s="386">
        <v>0.43327939999999998</v>
      </c>
      <c r="AJ16" s="386">
        <v>0.38952429999999999</v>
      </c>
      <c r="AK16" s="386">
        <v>0.30280079999999998</v>
      </c>
      <c r="AL16" s="386">
        <v>0.26700980000000002</v>
      </c>
      <c r="AM16" s="386">
        <v>0.28535759999999999</v>
      </c>
      <c r="AN16" s="386">
        <v>0.3051796</v>
      </c>
      <c r="AO16" s="386">
        <v>0.43252410000000002</v>
      </c>
      <c r="AP16" s="386">
        <v>0.46888350000000001</v>
      </c>
      <c r="AQ16" s="386">
        <v>0.51544310000000004</v>
      </c>
      <c r="AR16" s="386">
        <v>0.51437409999999995</v>
      </c>
      <c r="AS16" s="386">
        <v>0.53211799999999998</v>
      </c>
      <c r="AT16" s="386">
        <v>0.51545200000000002</v>
      </c>
      <c r="AU16" s="386">
        <v>0.46586860000000002</v>
      </c>
      <c r="AV16" s="386">
        <v>0.42149809999999999</v>
      </c>
      <c r="AW16" s="386">
        <v>0.32625110000000002</v>
      </c>
      <c r="AX16" s="386">
        <v>0.29699700000000001</v>
      </c>
      <c r="AY16" s="386">
        <v>0.31379459999999998</v>
      </c>
      <c r="AZ16" s="877">
        <v>0.33176719999999998</v>
      </c>
      <c r="BA16" s="877">
        <v>0.47415740000000001</v>
      </c>
      <c r="BB16" s="877">
        <v>0.51437379999999999</v>
      </c>
      <c r="BC16" s="877">
        <v>0.56798550000000003</v>
      </c>
      <c r="BD16" s="877">
        <v>0.56871899999999997</v>
      </c>
      <c r="BE16" s="877">
        <v>0.58742749999999999</v>
      </c>
      <c r="BF16" s="877">
        <v>0.56887189999999999</v>
      </c>
      <c r="BG16" s="358">
        <v>0.51319590000000004</v>
      </c>
      <c r="BH16" s="358">
        <v>0.46656740000000002</v>
      </c>
      <c r="BI16" s="358">
        <v>0.36458869999999999</v>
      </c>
      <c r="BJ16" s="358">
        <v>0.32736399999999999</v>
      </c>
      <c r="BK16" s="358">
        <v>0.34572140000000001</v>
      </c>
      <c r="BL16" s="358">
        <v>0.36893090000000001</v>
      </c>
      <c r="BM16" s="358">
        <v>0.51997110000000002</v>
      </c>
      <c r="BN16" s="358">
        <v>0.56187600000000004</v>
      </c>
      <c r="BO16" s="358">
        <v>0.61827359999999998</v>
      </c>
      <c r="BP16" s="358">
        <v>0.61813890000000005</v>
      </c>
      <c r="BQ16" s="358">
        <v>0.63740909999999995</v>
      </c>
      <c r="BR16" s="358">
        <v>0.61660760000000003</v>
      </c>
      <c r="BS16" s="358">
        <v>0.55592260000000004</v>
      </c>
      <c r="BT16" s="358">
        <v>0.50509009999999999</v>
      </c>
      <c r="BU16" s="358">
        <v>0.39477430000000002</v>
      </c>
      <c r="BV16" s="358">
        <v>0.35426340000000001</v>
      </c>
    </row>
    <row r="17" spans="1:74" ht="11.1" customHeight="1" x14ac:dyDescent="0.2">
      <c r="A17" s="235"/>
      <c r="B17" s="729"/>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877"/>
      <c r="BA17" s="877"/>
      <c r="BB17" s="877"/>
      <c r="BC17" s="877"/>
      <c r="BD17" s="877"/>
      <c r="BE17" s="877"/>
      <c r="BF17" s="877"/>
      <c r="BG17" s="358"/>
      <c r="BH17" s="358"/>
      <c r="BI17" s="358"/>
      <c r="BJ17" s="358"/>
      <c r="BK17" s="358"/>
      <c r="BL17" s="358"/>
      <c r="BM17" s="358"/>
      <c r="BN17" s="358"/>
      <c r="BO17" s="358"/>
      <c r="BP17" s="358"/>
      <c r="BQ17" s="358"/>
      <c r="BR17" s="358"/>
      <c r="BS17" s="358"/>
      <c r="BT17" s="358"/>
      <c r="BU17" s="358"/>
      <c r="BV17" s="358"/>
    </row>
    <row r="18" spans="1:74" s="240" customFormat="1" ht="11.1" customHeight="1" x14ac:dyDescent="0.2">
      <c r="A18" s="235" t="s">
        <v>578</v>
      </c>
      <c r="B18" s="445" t="s">
        <v>1364</v>
      </c>
      <c r="C18" s="386">
        <v>25.710062691000001</v>
      </c>
      <c r="D18" s="386">
        <v>9.4372687079999995</v>
      </c>
      <c r="E18" s="386">
        <v>10.639892725999999</v>
      </c>
      <c r="F18" s="386">
        <v>10.70230767</v>
      </c>
      <c r="G18" s="386">
        <v>23.786415754</v>
      </c>
      <c r="H18" s="386">
        <v>24.72237303</v>
      </c>
      <c r="I18" s="386">
        <v>26.657743386</v>
      </c>
      <c r="J18" s="386">
        <v>15.860364242999999</v>
      </c>
      <c r="K18" s="386">
        <v>3.6397852199999998</v>
      </c>
      <c r="L18" s="386">
        <v>8.4741046650000005</v>
      </c>
      <c r="M18" s="386">
        <v>20.594661810000002</v>
      </c>
      <c r="N18" s="386">
        <v>24.759794302</v>
      </c>
      <c r="O18" s="386">
        <v>14.39440825</v>
      </c>
      <c r="P18" s="386">
        <v>9.2856273999999992</v>
      </c>
      <c r="Q18" s="386">
        <v>16.415468067999999</v>
      </c>
      <c r="R18" s="386">
        <v>12.92587065</v>
      </c>
      <c r="S18" s="386">
        <v>20.334676796</v>
      </c>
      <c r="T18" s="386">
        <v>20.585118869999999</v>
      </c>
      <c r="U18" s="386">
        <v>27.231978892000001</v>
      </c>
      <c r="V18" s="386">
        <v>19.569592270000001</v>
      </c>
      <c r="W18" s="386">
        <v>2.4810385799999999</v>
      </c>
      <c r="X18" s="386">
        <v>7.6365556550000004</v>
      </c>
      <c r="Y18" s="386">
        <v>15.734530680000001</v>
      </c>
      <c r="Z18" s="386">
        <v>24.408257371000001</v>
      </c>
      <c r="AA18" s="386">
        <v>26.876236004999999</v>
      </c>
      <c r="AB18" s="386">
        <v>8.1145899920000009</v>
      </c>
      <c r="AC18" s="386">
        <v>16.220972239000002</v>
      </c>
      <c r="AD18" s="386">
        <v>13.29958437</v>
      </c>
      <c r="AE18" s="386">
        <v>23.492280871999998</v>
      </c>
      <c r="AF18" s="386">
        <v>26.129258849999999</v>
      </c>
      <c r="AG18" s="386">
        <v>22.030533996999999</v>
      </c>
      <c r="AH18" s="386">
        <v>18.856416004</v>
      </c>
      <c r="AI18" s="386">
        <v>7.4030957400000004</v>
      </c>
      <c r="AJ18" s="386">
        <v>9.7051555539999992</v>
      </c>
      <c r="AK18" s="386">
        <v>16.3825389</v>
      </c>
      <c r="AL18" s="386">
        <v>23.518723530999999</v>
      </c>
      <c r="AM18" s="386">
        <v>30.922867350000001</v>
      </c>
      <c r="AN18" s="386">
        <v>9.1598061519999998</v>
      </c>
      <c r="AO18" s="386">
        <v>15.801089514999999</v>
      </c>
      <c r="AP18" s="386">
        <v>16.743363899999999</v>
      </c>
      <c r="AQ18" s="386">
        <v>23.056749378999999</v>
      </c>
      <c r="AR18" s="386">
        <v>26.727241889999998</v>
      </c>
      <c r="AS18" s="386">
        <v>27.60431797</v>
      </c>
      <c r="AT18" s="386">
        <v>16.671659259999998</v>
      </c>
      <c r="AU18" s="386">
        <v>11.76082308</v>
      </c>
      <c r="AV18" s="386">
        <v>12.72477956</v>
      </c>
      <c r="AW18" s="386">
        <v>23.56783308</v>
      </c>
      <c r="AX18" s="386">
        <v>32.034604260999998</v>
      </c>
      <c r="AY18" s="386">
        <v>31.068186669999999</v>
      </c>
      <c r="AZ18" s="877">
        <v>9.7808004279999992</v>
      </c>
      <c r="BA18" s="877">
        <v>23.373242824999998</v>
      </c>
      <c r="BB18" s="877">
        <v>17.531741159999999</v>
      </c>
      <c r="BC18" s="877">
        <v>23.861087950999998</v>
      </c>
      <c r="BD18" s="877">
        <v>29.706651773000001</v>
      </c>
      <c r="BE18" s="877">
        <v>27.442070000000001</v>
      </c>
      <c r="BF18" s="877">
        <v>21.792570000000001</v>
      </c>
      <c r="BG18" s="358">
        <v>12.37567</v>
      </c>
      <c r="BH18" s="358">
        <v>12.37537</v>
      </c>
      <c r="BI18" s="358">
        <v>23.53436</v>
      </c>
      <c r="BJ18" s="358">
        <v>30.39883</v>
      </c>
      <c r="BK18" s="358">
        <v>28.117229999999999</v>
      </c>
      <c r="BL18" s="358">
        <v>9.1054659999999998</v>
      </c>
      <c r="BM18" s="358">
        <v>23.393719999999998</v>
      </c>
      <c r="BN18" s="358">
        <v>16.48321</v>
      </c>
      <c r="BO18" s="358">
        <v>23.457730000000002</v>
      </c>
      <c r="BP18" s="358">
        <v>31.05519</v>
      </c>
      <c r="BQ18" s="358">
        <v>28.027360000000002</v>
      </c>
      <c r="BR18" s="358">
        <v>22.133579999999998</v>
      </c>
      <c r="BS18" s="358">
        <v>12.504200000000001</v>
      </c>
      <c r="BT18" s="358">
        <v>12.60286</v>
      </c>
      <c r="BU18" s="358">
        <v>24.01782</v>
      </c>
      <c r="BV18" s="358">
        <v>30.662400000000002</v>
      </c>
    </row>
    <row r="19" spans="1:74" ht="11.1" customHeight="1" x14ac:dyDescent="0.2">
      <c r="A19" s="50"/>
      <c r="B19" s="73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912"/>
      <c r="BA19" s="912"/>
      <c r="BB19" s="912"/>
      <c r="BC19" s="912"/>
      <c r="BD19" s="912"/>
      <c r="BE19" s="912"/>
      <c r="BF19" s="912"/>
      <c r="BG19" s="443"/>
      <c r="BH19" s="443"/>
      <c r="BI19" s="443"/>
      <c r="BJ19" s="443"/>
      <c r="BK19" s="443"/>
      <c r="BL19" s="443"/>
      <c r="BM19" s="443"/>
      <c r="BN19" s="443"/>
      <c r="BO19" s="443"/>
      <c r="BP19" s="443"/>
      <c r="BQ19" s="443"/>
      <c r="BR19" s="443"/>
      <c r="BS19" s="443"/>
      <c r="BT19" s="443"/>
      <c r="BU19" s="443"/>
      <c r="BV19" s="443"/>
    </row>
    <row r="20" spans="1:74" ht="11.1" customHeight="1" x14ac:dyDescent="0.2">
      <c r="A20" s="50"/>
      <c r="B20" s="52" t="s">
        <v>1365</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912"/>
      <c r="BA20" s="912"/>
      <c r="BB20" s="912"/>
      <c r="BC20" s="912"/>
      <c r="BD20" s="912"/>
      <c r="BE20" s="912"/>
      <c r="BF20" s="912"/>
      <c r="BG20" s="443"/>
      <c r="BH20" s="443"/>
      <c r="BI20" s="443"/>
      <c r="BJ20" s="443"/>
      <c r="BK20" s="443"/>
      <c r="BL20" s="443"/>
      <c r="BM20" s="443"/>
      <c r="BN20" s="443"/>
      <c r="BO20" s="443"/>
      <c r="BP20" s="443"/>
      <c r="BQ20" s="443"/>
      <c r="BR20" s="443"/>
      <c r="BS20" s="443"/>
      <c r="BT20" s="443"/>
      <c r="BU20" s="443"/>
      <c r="BV20" s="443"/>
    </row>
    <row r="21" spans="1:74" s="278" customFormat="1" ht="11.1" customHeight="1" x14ac:dyDescent="0.2">
      <c r="A21" s="448" t="s">
        <v>581</v>
      </c>
      <c r="B21" s="449" t="s">
        <v>1366</v>
      </c>
      <c r="C21" s="107">
        <v>351.05317196999999</v>
      </c>
      <c r="D21" s="107">
        <v>316.69410332000001</v>
      </c>
      <c r="E21" s="107">
        <v>315.88662285999999</v>
      </c>
      <c r="F21" s="107">
        <v>295.78754823000003</v>
      </c>
      <c r="G21" s="107">
        <v>321.16389452999999</v>
      </c>
      <c r="H21" s="107">
        <v>358.7958405</v>
      </c>
      <c r="I21" s="107">
        <v>401.78163520999999</v>
      </c>
      <c r="J21" s="107">
        <v>402.18586777000002</v>
      </c>
      <c r="K21" s="107">
        <v>351.85255110000003</v>
      </c>
      <c r="L21" s="107">
        <v>308.36292376</v>
      </c>
      <c r="M21" s="107">
        <v>303.81234330000001</v>
      </c>
      <c r="N21" s="107">
        <v>339.51826820000002</v>
      </c>
      <c r="O21" s="107">
        <v>336.84124459999998</v>
      </c>
      <c r="P21" s="107">
        <v>303.58028624000002</v>
      </c>
      <c r="Q21" s="107">
        <v>317.85106619999999</v>
      </c>
      <c r="R21" s="107">
        <v>290.89010876999998</v>
      </c>
      <c r="S21" s="107">
        <v>309.76375632000003</v>
      </c>
      <c r="T21" s="107">
        <v>340.33805849999999</v>
      </c>
      <c r="U21" s="107">
        <v>399.45395618999999</v>
      </c>
      <c r="V21" s="107">
        <v>404.71911895</v>
      </c>
      <c r="W21" s="107">
        <v>358.09473539999999</v>
      </c>
      <c r="X21" s="107">
        <v>319.28662008999999</v>
      </c>
      <c r="Y21" s="107">
        <v>305.69046029999998</v>
      </c>
      <c r="Z21" s="107">
        <v>324.66210596000002</v>
      </c>
      <c r="AA21" s="107">
        <v>355.98246337</v>
      </c>
      <c r="AB21" s="107">
        <v>314.26014749000001</v>
      </c>
      <c r="AC21" s="107">
        <v>308.36856802</v>
      </c>
      <c r="AD21" s="107">
        <v>297.01692708000002</v>
      </c>
      <c r="AE21" s="107">
        <v>325.03804885</v>
      </c>
      <c r="AF21" s="107">
        <v>366.92426940000001</v>
      </c>
      <c r="AG21" s="107">
        <v>409.77265928000003</v>
      </c>
      <c r="AH21" s="107">
        <v>406.42677286000003</v>
      </c>
      <c r="AI21" s="107">
        <v>354.09572159999999</v>
      </c>
      <c r="AJ21" s="107">
        <v>326.16563665000001</v>
      </c>
      <c r="AK21" s="107">
        <v>306.51137010000002</v>
      </c>
      <c r="AL21" s="107">
        <v>339.85976822999999</v>
      </c>
      <c r="AM21" s="107">
        <v>374.26319995</v>
      </c>
      <c r="AN21" s="107">
        <v>331.31894879999999</v>
      </c>
      <c r="AO21" s="107">
        <v>318.63897212000001</v>
      </c>
      <c r="AP21" s="107">
        <v>305.40323100000001</v>
      </c>
      <c r="AQ21" s="107">
        <v>323.31123073999998</v>
      </c>
      <c r="AR21" s="107">
        <v>368.36465340000001</v>
      </c>
      <c r="AS21" s="107">
        <v>419.59371689</v>
      </c>
      <c r="AT21" s="107">
        <v>404.67085938999998</v>
      </c>
      <c r="AU21" s="107">
        <v>357.6813861</v>
      </c>
      <c r="AV21" s="107">
        <v>331.94465323999998</v>
      </c>
      <c r="AW21" s="107">
        <v>310.37938830000002</v>
      </c>
      <c r="AX21" s="107">
        <v>349.51431027000001</v>
      </c>
      <c r="AY21" s="107">
        <v>367.77148033999998</v>
      </c>
      <c r="AZ21" s="635">
        <v>333.41882756000001</v>
      </c>
      <c r="BA21" s="635">
        <v>325.38506563999999</v>
      </c>
      <c r="BB21" s="635">
        <v>312.67049370000001</v>
      </c>
      <c r="BC21" s="635">
        <v>330.91096959999999</v>
      </c>
      <c r="BD21" s="635">
        <v>373.11084338000001</v>
      </c>
      <c r="BE21" s="635">
        <v>424.44369999999998</v>
      </c>
      <c r="BF21" s="635">
        <v>426.42649999999998</v>
      </c>
      <c r="BG21" s="396">
        <v>370.62220000000002</v>
      </c>
      <c r="BH21" s="396">
        <v>337.3261</v>
      </c>
      <c r="BI21" s="396">
        <v>317.37900000000002</v>
      </c>
      <c r="BJ21" s="396">
        <v>350.95600000000002</v>
      </c>
      <c r="BK21" s="396">
        <v>364.2663</v>
      </c>
      <c r="BL21" s="396">
        <v>333.09969999999998</v>
      </c>
      <c r="BM21" s="396">
        <v>333.0797</v>
      </c>
      <c r="BN21" s="396">
        <v>316.13189999999997</v>
      </c>
      <c r="BO21" s="396">
        <v>339.66640000000001</v>
      </c>
      <c r="BP21" s="396">
        <v>384.08089999999999</v>
      </c>
      <c r="BQ21" s="396">
        <v>433.91430000000003</v>
      </c>
      <c r="BR21" s="396">
        <v>437.23809999999997</v>
      </c>
      <c r="BS21" s="396">
        <v>378.822</v>
      </c>
      <c r="BT21" s="396">
        <v>345.53429999999997</v>
      </c>
      <c r="BU21" s="396">
        <v>324.73099999999999</v>
      </c>
      <c r="BV21" s="396">
        <v>358.65800000000002</v>
      </c>
    </row>
    <row r="22" spans="1:74" s="278" customFormat="1" ht="11.1" customHeight="1" x14ac:dyDescent="0.2">
      <c r="A22" s="448" t="s">
        <v>579</v>
      </c>
      <c r="B22" s="729" t="s">
        <v>1367</v>
      </c>
      <c r="C22" s="107">
        <v>338.65604629000001</v>
      </c>
      <c r="D22" s="107">
        <v>305.86307052000001</v>
      </c>
      <c r="E22" s="107">
        <v>304.30002693</v>
      </c>
      <c r="F22" s="107">
        <v>284.93286675000002</v>
      </c>
      <c r="G22" s="107">
        <v>309.69695397999999</v>
      </c>
      <c r="H22" s="107">
        <v>347.10633239999999</v>
      </c>
      <c r="I22" s="107">
        <v>389.21417475999999</v>
      </c>
      <c r="J22" s="107">
        <v>389.62628224999997</v>
      </c>
      <c r="K22" s="107">
        <v>340.5438408</v>
      </c>
      <c r="L22" s="107">
        <v>297.19594413999999</v>
      </c>
      <c r="M22" s="107">
        <v>292.25774616000001</v>
      </c>
      <c r="N22" s="107">
        <v>327.77578440000002</v>
      </c>
      <c r="O22" s="107">
        <v>325.41464490999999</v>
      </c>
      <c r="P22" s="107">
        <v>292.94566196</v>
      </c>
      <c r="Q22" s="107">
        <v>306.45394246000001</v>
      </c>
      <c r="R22" s="107">
        <v>280.81114790999999</v>
      </c>
      <c r="S22" s="107">
        <v>298.70556958999998</v>
      </c>
      <c r="T22" s="107">
        <v>328.79808359999998</v>
      </c>
      <c r="U22" s="107">
        <v>387.25610719000002</v>
      </c>
      <c r="V22" s="107">
        <v>392.43603389999998</v>
      </c>
      <c r="W22" s="107">
        <v>346.47644129999998</v>
      </c>
      <c r="X22" s="107">
        <v>308.06540867000001</v>
      </c>
      <c r="Y22" s="107">
        <v>294.24848558999997</v>
      </c>
      <c r="Z22" s="107">
        <v>312.64183487999998</v>
      </c>
      <c r="AA22" s="107">
        <v>343.71652162999999</v>
      </c>
      <c r="AB22" s="107">
        <v>303.25834266999999</v>
      </c>
      <c r="AC22" s="107">
        <v>297.27827617000003</v>
      </c>
      <c r="AD22" s="107">
        <v>286.25679710999998</v>
      </c>
      <c r="AE22" s="107">
        <v>313.96145310999998</v>
      </c>
      <c r="AF22" s="107">
        <v>355.88196749999997</v>
      </c>
      <c r="AG22" s="107">
        <v>397.87258573999998</v>
      </c>
      <c r="AH22" s="107">
        <v>394.19946177000003</v>
      </c>
      <c r="AI22" s="107">
        <v>343.07070540000001</v>
      </c>
      <c r="AJ22" s="107">
        <v>315.90198181</v>
      </c>
      <c r="AK22" s="107">
        <v>295.79604267000002</v>
      </c>
      <c r="AL22" s="107">
        <v>328.18769596999999</v>
      </c>
      <c r="AM22" s="107">
        <v>361.98107062999998</v>
      </c>
      <c r="AN22" s="107">
        <v>320.56101336</v>
      </c>
      <c r="AO22" s="107">
        <v>307.24125777</v>
      </c>
      <c r="AP22" s="107">
        <v>294.84637542000002</v>
      </c>
      <c r="AQ22" s="107">
        <v>312.48873456000001</v>
      </c>
      <c r="AR22" s="107">
        <v>357.10038150000003</v>
      </c>
      <c r="AS22" s="107">
        <v>407.62971484000002</v>
      </c>
      <c r="AT22" s="107">
        <v>392.63089773000002</v>
      </c>
      <c r="AU22" s="107">
        <v>346.20216900000003</v>
      </c>
      <c r="AV22" s="107">
        <v>320.58801001</v>
      </c>
      <c r="AW22" s="107">
        <v>299.02180514999998</v>
      </c>
      <c r="AX22" s="107">
        <v>337.71572701000002</v>
      </c>
      <c r="AY22" s="107">
        <v>355.94017286000002</v>
      </c>
      <c r="AZ22" s="635">
        <v>323.03452271999998</v>
      </c>
      <c r="BA22" s="635">
        <v>314.30822654999997</v>
      </c>
      <c r="BB22" s="635">
        <v>302.12684430000002</v>
      </c>
      <c r="BC22" s="635">
        <v>320.09636941999997</v>
      </c>
      <c r="BD22" s="635">
        <v>362.40109006</v>
      </c>
      <c r="BE22" s="635">
        <v>412.48186908000002</v>
      </c>
      <c r="BF22" s="635">
        <v>414.31013711000003</v>
      </c>
      <c r="BG22" s="396">
        <v>359.2432</v>
      </c>
      <c r="BH22" s="396">
        <v>326.03100000000001</v>
      </c>
      <c r="BI22" s="396">
        <v>306.15100000000001</v>
      </c>
      <c r="BJ22" s="396">
        <v>339.05489999999998</v>
      </c>
      <c r="BK22" s="396">
        <v>352.3639</v>
      </c>
      <c r="BL22" s="396">
        <v>322.54399999999998</v>
      </c>
      <c r="BM22" s="396">
        <v>321.87430000000001</v>
      </c>
      <c r="BN22" s="396">
        <v>305.49220000000003</v>
      </c>
      <c r="BO22" s="396">
        <v>328.63069999999999</v>
      </c>
      <c r="BP22" s="396">
        <v>372.80950000000001</v>
      </c>
      <c r="BQ22" s="396">
        <v>421.4812</v>
      </c>
      <c r="BR22" s="396">
        <v>424.755</v>
      </c>
      <c r="BS22" s="396">
        <v>367.14229999999998</v>
      </c>
      <c r="BT22" s="396">
        <v>333.9676</v>
      </c>
      <c r="BU22" s="396">
        <v>313.28129999999999</v>
      </c>
      <c r="BV22" s="396">
        <v>346.55700000000002</v>
      </c>
    </row>
    <row r="23" spans="1:74" ht="11.1" customHeight="1" x14ac:dyDescent="0.2">
      <c r="A23" s="314" t="s">
        <v>603</v>
      </c>
      <c r="B23" s="728" t="s">
        <v>1032</v>
      </c>
      <c r="C23" s="386">
        <v>140.50406917999999</v>
      </c>
      <c r="D23" s="386">
        <v>125.34230287</v>
      </c>
      <c r="E23" s="386">
        <v>111.43858992</v>
      </c>
      <c r="F23" s="386">
        <v>97.431844069999997</v>
      </c>
      <c r="G23" s="386">
        <v>110.07073411</v>
      </c>
      <c r="H23" s="386">
        <v>136.31028785999999</v>
      </c>
      <c r="I23" s="386">
        <v>164.27657787999999</v>
      </c>
      <c r="J23" s="386">
        <v>160.27146691999999</v>
      </c>
      <c r="K23" s="386">
        <v>129.24131835</v>
      </c>
      <c r="L23" s="386">
        <v>99.792191209999999</v>
      </c>
      <c r="M23" s="386">
        <v>103.15207773</v>
      </c>
      <c r="N23" s="386">
        <v>131.40170252999999</v>
      </c>
      <c r="O23" s="386">
        <v>131.63774264</v>
      </c>
      <c r="P23" s="386">
        <v>112.10518084</v>
      </c>
      <c r="Q23" s="386">
        <v>110.41692320999999</v>
      </c>
      <c r="R23" s="386">
        <v>96.195859609999999</v>
      </c>
      <c r="S23" s="386">
        <v>100.23051298999999</v>
      </c>
      <c r="T23" s="386">
        <v>121.31961101</v>
      </c>
      <c r="U23" s="386">
        <v>159.71483354</v>
      </c>
      <c r="V23" s="386">
        <v>161.46019195</v>
      </c>
      <c r="W23" s="386">
        <v>132.80700633999999</v>
      </c>
      <c r="X23" s="386">
        <v>103.3137742</v>
      </c>
      <c r="Y23" s="386">
        <v>101.90658738</v>
      </c>
      <c r="Z23" s="386">
        <v>118.91696047000001</v>
      </c>
      <c r="AA23" s="386">
        <v>142.35352688</v>
      </c>
      <c r="AB23" s="386">
        <v>115.47719177</v>
      </c>
      <c r="AC23" s="386">
        <v>102.20304502</v>
      </c>
      <c r="AD23" s="386">
        <v>94.67402448</v>
      </c>
      <c r="AE23" s="386">
        <v>107.60471544000001</v>
      </c>
      <c r="AF23" s="386">
        <v>138.92046031000001</v>
      </c>
      <c r="AG23" s="386">
        <v>164.83324943</v>
      </c>
      <c r="AH23" s="386">
        <v>159.09842286</v>
      </c>
      <c r="AI23" s="386">
        <v>127.34005415999999</v>
      </c>
      <c r="AJ23" s="386">
        <v>106.08327949</v>
      </c>
      <c r="AK23" s="386">
        <v>98.781892600000006</v>
      </c>
      <c r="AL23" s="386">
        <v>125.50372371</v>
      </c>
      <c r="AM23" s="386">
        <v>152.32858847</v>
      </c>
      <c r="AN23" s="386">
        <v>127.51728971999999</v>
      </c>
      <c r="AO23" s="386">
        <v>108.96872277</v>
      </c>
      <c r="AP23" s="386">
        <v>97.306290200000007</v>
      </c>
      <c r="AQ23" s="386">
        <v>104.85586685</v>
      </c>
      <c r="AR23" s="386">
        <v>135.82211659000001</v>
      </c>
      <c r="AS23" s="386">
        <v>168.01064976999999</v>
      </c>
      <c r="AT23" s="386">
        <v>155.20386060999999</v>
      </c>
      <c r="AU23" s="386">
        <v>126.77750874</v>
      </c>
      <c r="AV23" s="386">
        <v>107.31318520000001</v>
      </c>
      <c r="AW23" s="386">
        <v>101.22240745000001</v>
      </c>
      <c r="AX23" s="386">
        <v>129.66674415</v>
      </c>
      <c r="AY23" s="386">
        <v>145.11501149</v>
      </c>
      <c r="AZ23" s="877">
        <v>128.05468200000001</v>
      </c>
      <c r="BA23" s="877">
        <v>108.86772756000001</v>
      </c>
      <c r="BB23" s="877">
        <v>98.321751410000005</v>
      </c>
      <c r="BC23" s="877">
        <v>106.65941189999999</v>
      </c>
      <c r="BD23" s="877">
        <v>135.59446924</v>
      </c>
      <c r="BE23" s="877">
        <v>166.64174416</v>
      </c>
      <c r="BF23" s="877">
        <v>166.82399803000001</v>
      </c>
      <c r="BG23" s="358">
        <v>133.02209999999999</v>
      </c>
      <c r="BH23" s="358">
        <v>107.9</v>
      </c>
      <c r="BI23" s="358">
        <v>102.1917</v>
      </c>
      <c r="BJ23" s="358">
        <v>127.6564</v>
      </c>
      <c r="BK23" s="358">
        <v>137.57570000000001</v>
      </c>
      <c r="BL23" s="358">
        <v>124.5814</v>
      </c>
      <c r="BM23" s="358">
        <v>111.84990000000001</v>
      </c>
      <c r="BN23" s="358">
        <v>100.80329999999999</v>
      </c>
      <c r="BO23" s="358">
        <v>108.95010000000001</v>
      </c>
      <c r="BP23" s="358">
        <v>139.14599999999999</v>
      </c>
      <c r="BQ23" s="358">
        <v>169.29069999999999</v>
      </c>
      <c r="BR23" s="358">
        <v>168.14590000000001</v>
      </c>
      <c r="BS23" s="358">
        <v>133.35220000000001</v>
      </c>
      <c r="BT23" s="358">
        <v>108.8673</v>
      </c>
      <c r="BU23" s="358">
        <v>102.6365</v>
      </c>
      <c r="BV23" s="358">
        <v>128.02979999999999</v>
      </c>
    </row>
    <row r="24" spans="1:74" ht="11.1" customHeight="1" x14ac:dyDescent="0.2">
      <c r="A24" s="235" t="s">
        <v>614</v>
      </c>
      <c r="B24" s="728" t="s">
        <v>986</v>
      </c>
      <c r="C24" s="386">
        <v>113.60509057</v>
      </c>
      <c r="D24" s="386">
        <v>103.06262117999999</v>
      </c>
      <c r="E24" s="386">
        <v>108.60313764</v>
      </c>
      <c r="F24" s="386">
        <v>104.56587138</v>
      </c>
      <c r="G24" s="386">
        <v>113.00720865</v>
      </c>
      <c r="H24" s="386">
        <v>121.56717173</v>
      </c>
      <c r="I24" s="386">
        <v>133.95171139000001</v>
      </c>
      <c r="J24" s="386">
        <v>135.67595263000001</v>
      </c>
      <c r="K24" s="386">
        <v>124.19527521000001</v>
      </c>
      <c r="L24" s="386">
        <v>111.85135757</v>
      </c>
      <c r="M24" s="386">
        <v>106.85796302999999</v>
      </c>
      <c r="N24" s="386">
        <v>113.92945207</v>
      </c>
      <c r="O24" s="386">
        <v>112.78971684</v>
      </c>
      <c r="P24" s="386">
        <v>103.83028427000001</v>
      </c>
      <c r="Q24" s="386">
        <v>112.64296369</v>
      </c>
      <c r="R24" s="386">
        <v>104.09076447</v>
      </c>
      <c r="S24" s="386">
        <v>113.24271739</v>
      </c>
      <c r="T24" s="386">
        <v>120.70658422</v>
      </c>
      <c r="U24" s="386">
        <v>136.39420265999999</v>
      </c>
      <c r="V24" s="386">
        <v>138.38957192000001</v>
      </c>
      <c r="W24" s="386">
        <v>126.54578748</v>
      </c>
      <c r="X24" s="386">
        <v>118.20785266999999</v>
      </c>
      <c r="Y24" s="386">
        <v>109.75648323</v>
      </c>
      <c r="Z24" s="386">
        <v>111.51182664</v>
      </c>
      <c r="AA24" s="386">
        <v>118.23400581999999</v>
      </c>
      <c r="AB24" s="386">
        <v>108.96666611000001</v>
      </c>
      <c r="AC24" s="386">
        <v>111.38231372</v>
      </c>
      <c r="AD24" s="386">
        <v>108.9724916</v>
      </c>
      <c r="AE24" s="386">
        <v>117.86368826</v>
      </c>
      <c r="AF24" s="386">
        <v>127.94905254</v>
      </c>
      <c r="AG24" s="386">
        <v>139.55100440000001</v>
      </c>
      <c r="AH24" s="386">
        <v>140.63226456999999</v>
      </c>
      <c r="AI24" s="386">
        <v>127.24828889</v>
      </c>
      <c r="AJ24" s="386">
        <v>120.8987046</v>
      </c>
      <c r="AK24" s="386">
        <v>112.09079488</v>
      </c>
      <c r="AL24" s="386">
        <v>117.15194097</v>
      </c>
      <c r="AM24" s="386">
        <v>124.44735304</v>
      </c>
      <c r="AN24" s="386">
        <v>113.20445431</v>
      </c>
      <c r="AO24" s="386">
        <v>114.42690426</v>
      </c>
      <c r="AP24" s="386">
        <v>112.43561529</v>
      </c>
      <c r="AQ24" s="386">
        <v>119.94259623000001</v>
      </c>
      <c r="AR24" s="386">
        <v>130.58900788</v>
      </c>
      <c r="AS24" s="386">
        <v>144.36314668</v>
      </c>
      <c r="AT24" s="386">
        <v>142.26268350000001</v>
      </c>
      <c r="AU24" s="386">
        <v>129.79109406000001</v>
      </c>
      <c r="AV24" s="386">
        <v>124.68003192</v>
      </c>
      <c r="AW24" s="386">
        <v>114.82161456</v>
      </c>
      <c r="AX24" s="386">
        <v>122.52159207</v>
      </c>
      <c r="AY24" s="386">
        <v>126.11966185</v>
      </c>
      <c r="AZ24" s="877">
        <v>115.69149600999999</v>
      </c>
      <c r="BA24" s="877">
        <v>119.6215256</v>
      </c>
      <c r="BB24" s="877">
        <v>118.2367284</v>
      </c>
      <c r="BC24" s="877">
        <v>124.0436826</v>
      </c>
      <c r="BD24" s="877">
        <v>134.99401184000001</v>
      </c>
      <c r="BE24" s="877">
        <v>148.21809137</v>
      </c>
      <c r="BF24" s="877">
        <v>150.05181899999999</v>
      </c>
      <c r="BG24" s="358">
        <v>134.45259999999999</v>
      </c>
      <c r="BH24" s="358">
        <v>127.5703</v>
      </c>
      <c r="BI24" s="358">
        <v>118.9491</v>
      </c>
      <c r="BJ24" s="358">
        <v>124.2593</v>
      </c>
      <c r="BK24" s="358">
        <v>128.1721</v>
      </c>
      <c r="BL24" s="358">
        <v>117.42610000000001</v>
      </c>
      <c r="BM24" s="358">
        <v>122.6096</v>
      </c>
      <c r="BN24" s="358">
        <v>118.3387</v>
      </c>
      <c r="BO24" s="358">
        <v>128.1044</v>
      </c>
      <c r="BP24" s="358">
        <v>138.64449999999999</v>
      </c>
      <c r="BQ24" s="358">
        <v>152.22049999999999</v>
      </c>
      <c r="BR24" s="358">
        <v>155.6866</v>
      </c>
      <c r="BS24" s="358">
        <v>139.2012</v>
      </c>
      <c r="BT24" s="358">
        <v>131.90100000000001</v>
      </c>
      <c r="BU24" s="358">
        <v>123.1891</v>
      </c>
      <c r="BV24" s="358">
        <v>128.88030000000001</v>
      </c>
    </row>
    <row r="25" spans="1:74" ht="11.1" customHeight="1" x14ac:dyDescent="0.2">
      <c r="A25" s="235" t="s">
        <v>625</v>
      </c>
      <c r="B25" s="728" t="s">
        <v>985</v>
      </c>
      <c r="C25" s="386">
        <v>83.982005900000004</v>
      </c>
      <c r="D25" s="386">
        <v>76.892528760000005</v>
      </c>
      <c r="E25" s="386">
        <v>83.679089809999994</v>
      </c>
      <c r="F25" s="386">
        <v>82.422106670000005</v>
      </c>
      <c r="G25" s="386">
        <v>86.089694059999999</v>
      </c>
      <c r="H25" s="386">
        <v>88.715713239999999</v>
      </c>
      <c r="I25" s="386">
        <v>90.419842950000003</v>
      </c>
      <c r="J25" s="386">
        <v>93.143141189999994</v>
      </c>
      <c r="K25" s="386">
        <v>86.549522679999995</v>
      </c>
      <c r="L25" s="386">
        <v>85.017015029999996</v>
      </c>
      <c r="M25" s="386">
        <v>81.701399429999995</v>
      </c>
      <c r="N25" s="386">
        <v>81.851926710000001</v>
      </c>
      <c r="O25" s="386">
        <v>80.407960110000005</v>
      </c>
      <c r="P25" s="386">
        <v>76.449236850000005</v>
      </c>
      <c r="Q25" s="386">
        <v>82.817079179999993</v>
      </c>
      <c r="R25" s="386">
        <v>80.011062550000005</v>
      </c>
      <c r="S25" s="386">
        <v>84.70357577</v>
      </c>
      <c r="T25" s="386">
        <v>86.193146010000007</v>
      </c>
      <c r="U25" s="386">
        <v>90.526453549999999</v>
      </c>
      <c r="V25" s="386">
        <v>92.008705259999999</v>
      </c>
      <c r="W25" s="386">
        <v>86.472080500000004</v>
      </c>
      <c r="X25" s="386">
        <v>85.978380979999997</v>
      </c>
      <c r="Y25" s="386">
        <v>82.036277740000003</v>
      </c>
      <c r="Z25" s="386">
        <v>81.651676019999996</v>
      </c>
      <c r="AA25" s="386">
        <v>82.517331029999994</v>
      </c>
      <c r="AB25" s="386">
        <v>78.276679169999994</v>
      </c>
      <c r="AC25" s="386">
        <v>83.100082540000002</v>
      </c>
      <c r="AD25" s="386">
        <v>82.078056869999998</v>
      </c>
      <c r="AE25" s="386">
        <v>87.901100249999999</v>
      </c>
      <c r="AF25" s="386">
        <v>88.44598483</v>
      </c>
      <c r="AG25" s="386">
        <v>92.847607539999998</v>
      </c>
      <c r="AH25" s="386">
        <v>93.847511589999996</v>
      </c>
      <c r="AI25" s="386">
        <v>87.919712649999994</v>
      </c>
      <c r="AJ25" s="386">
        <v>88.353891430000004</v>
      </c>
      <c r="AK25" s="386">
        <v>84.368993919999994</v>
      </c>
      <c r="AL25" s="386">
        <v>84.927238119999998</v>
      </c>
      <c r="AM25" s="386">
        <v>84.519205159999999</v>
      </c>
      <c r="AN25" s="386">
        <v>79.228865479999996</v>
      </c>
      <c r="AO25" s="386">
        <v>83.210478339999995</v>
      </c>
      <c r="AP25" s="386">
        <v>84.535897129999995</v>
      </c>
      <c r="AQ25" s="386">
        <v>87.134436609999995</v>
      </c>
      <c r="AR25" s="386">
        <v>90.022307319999996</v>
      </c>
      <c r="AS25" s="386">
        <v>94.651304780000004</v>
      </c>
      <c r="AT25" s="386">
        <v>94.539728780000004</v>
      </c>
      <c r="AU25" s="386">
        <v>89.041124830000001</v>
      </c>
      <c r="AV25" s="386">
        <v>88.004456739999995</v>
      </c>
      <c r="AW25" s="386">
        <v>82.422327559999999</v>
      </c>
      <c r="AX25" s="386">
        <v>84.90678269</v>
      </c>
      <c r="AY25" s="386">
        <v>84.042721580000006</v>
      </c>
      <c r="AZ25" s="877">
        <v>78.653492020000002</v>
      </c>
      <c r="BA25" s="877">
        <v>85.227762470000002</v>
      </c>
      <c r="BB25" s="877">
        <v>85.004329319999997</v>
      </c>
      <c r="BC25" s="877">
        <v>88.820857079999996</v>
      </c>
      <c r="BD25" s="877">
        <v>91.225085079999999</v>
      </c>
      <c r="BE25" s="877">
        <v>97.072547091999994</v>
      </c>
      <c r="BF25" s="877">
        <v>96.887419390999995</v>
      </c>
      <c r="BG25" s="358">
        <v>91.231470000000002</v>
      </c>
      <c r="BH25" s="358">
        <v>90.036959999999993</v>
      </c>
      <c r="BI25" s="358">
        <v>84.496619999999993</v>
      </c>
      <c r="BJ25" s="358">
        <v>86.579710000000006</v>
      </c>
      <c r="BK25" s="358">
        <v>86.03398</v>
      </c>
      <c r="BL25" s="358">
        <v>79.969049999999996</v>
      </c>
      <c r="BM25" s="358">
        <v>86.86027</v>
      </c>
      <c r="BN25" s="358">
        <v>85.832700000000003</v>
      </c>
      <c r="BO25" s="358">
        <v>91.065010000000001</v>
      </c>
      <c r="BP25" s="358">
        <v>94.489630000000005</v>
      </c>
      <c r="BQ25" s="358">
        <v>99.418130000000005</v>
      </c>
      <c r="BR25" s="358">
        <v>100.3772</v>
      </c>
      <c r="BS25" s="358">
        <v>94.051029999999997</v>
      </c>
      <c r="BT25" s="358">
        <v>92.67501</v>
      </c>
      <c r="BU25" s="358">
        <v>86.941969999999998</v>
      </c>
      <c r="BV25" s="358">
        <v>89.087299999999999</v>
      </c>
    </row>
    <row r="26" spans="1:74" ht="11.1" customHeight="1" x14ac:dyDescent="0.2">
      <c r="A26" s="235" t="s">
        <v>753</v>
      </c>
      <c r="B26" s="728" t="s">
        <v>1368</v>
      </c>
      <c r="C26" s="386">
        <v>0.564882</v>
      </c>
      <c r="D26" s="386">
        <v>0.56561799999999995</v>
      </c>
      <c r="E26" s="386">
        <v>0.57921</v>
      </c>
      <c r="F26" s="386">
        <v>0.51304300000000003</v>
      </c>
      <c r="G26" s="386">
        <v>0.52931600000000001</v>
      </c>
      <c r="H26" s="386">
        <v>0.51315900000000003</v>
      </c>
      <c r="I26" s="386">
        <v>0.56604200000000005</v>
      </c>
      <c r="J26" s="386">
        <v>0.535717</v>
      </c>
      <c r="K26" s="386">
        <v>0.557724</v>
      </c>
      <c r="L26" s="386">
        <v>0.535381</v>
      </c>
      <c r="M26" s="386">
        <v>0.54630599999999996</v>
      </c>
      <c r="N26" s="386">
        <v>0.59270299999999998</v>
      </c>
      <c r="O26" s="386">
        <v>0.57922499999999999</v>
      </c>
      <c r="P26" s="386">
        <v>0.56096299999999999</v>
      </c>
      <c r="Q26" s="386">
        <v>0.57697699999999996</v>
      </c>
      <c r="R26" s="386">
        <v>0.513459</v>
      </c>
      <c r="S26" s="386">
        <v>0.52876100000000004</v>
      </c>
      <c r="T26" s="386">
        <v>0.57874099999999995</v>
      </c>
      <c r="U26" s="386">
        <v>0.62061599999999995</v>
      </c>
      <c r="V26" s="386">
        <v>0.57756600000000002</v>
      </c>
      <c r="W26" s="386">
        <v>0.65156700000000001</v>
      </c>
      <c r="X26" s="386">
        <v>0.56540100000000004</v>
      </c>
      <c r="Y26" s="386">
        <v>0.54913500000000004</v>
      </c>
      <c r="Z26" s="386">
        <v>0.56137099999999995</v>
      </c>
      <c r="AA26" s="386">
        <v>0.61165499999999995</v>
      </c>
      <c r="AB26" s="386">
        <v>0.53780700000000004</v>
      </c>
      <c r="AC26" s="386">
        <v>0.59283699999999995</v>
      </c>
      <c r="AD26" s="386">
        <v>0.53222499999999995</v>
      </c>
      <c r="AE26" s="386">
        <v>0.59195200000000003</v>
      </c>
      <c r="AF26" s="386">
        <v>0.56647000000000003</v>
      </c>
      <c r="AG26" s="386">
        <v>0.64072499999999999</v>
      </c>
      <c r="AH26" s="386">
        <v>0.62126400000000004</v>
      </c>
      <c r="AI26" s="386">
        <v>0.56265200000000004</v>
      </c>
      <c r="AJ26" s="386">
        <v>0.56610799999999994</v>
      </c>
      <c r="AK26" s="386">
        <v>0.55436099999999999</v>
      </c>
      <c r="AL26" s="386">
        <v>0.60479400000000005</v>
      </c>
      <c r="AM26" s="386">
        <v>0.68592399999999998</v>
      </c>
      <c r="AN26" s="386">
        <v>0.61040799999999995</v>
      </c>
      <c r="AO26" s="386">
        <v>0.635154</v>
      </c>
      <c r="AP26" s="386">
        <v>0.56857500000000005</v>
      </c>
      <c r="AQ26" s="386">
        <v>0.55583400000000005</v>
      </c>
      <c r="AR26" s="386">
        <v>0.66694799999999999</v>
      </c>
      <c r="AS26" s="386">
        <v>0.60461500000000001</v>
      </c>
      <c r="AT26" s="386">
        <v>0.62462200000000001</v>
      </c>
      <c r="AU26" s="386">
        <v>0.59244300000000005</v>
      </c>
      <c r="AV26" s="386">
        <v>0.59033599999999997</v>
      </c>
      <c r="AW26" s="386">
        <v>0.55545800000000001</v>
      </c>
      <c r="AX26" s="386">
        <v>0.62060700000000002</v>
      </c>
      <c r="AY26" s="386">
        <v>0.66277600000000003</v>
      </c>
      <c r="AZ26" s="877">
        <v>0.63485499999999995</v>
      </c>
      <c r="BA26" s="877">
        <v>0.59121199999999996</v>
      </c>
      <c r="BB26" s="877">
        <v>0.56403499999999995</v>
      </c>
      <c r="BC26" s="877">
        <v>0.57241783999999996</v>
      </c>
      <c r="BD26" s="877">
        <v>0.58752391000000004</v>
      </c>
      <c r="BE26" s="877">
        <v>0.54948645762000004</v>
      </c>
      <c r="BF26" s="877">
        <v>0.54690068901</v>
      </c>
      <c r="BG26" s="358">
        <v>0.53715409999999997</v>
      </c>
      <c r="BH26" s="358">
        <v>0.5238294</v>
      </c>
      <c r="BI26" s="358">
        <v>0.51356480000000004</v>
      </c>
      <c r="BJ26" s="358">
        <v>0.55953330000000001</v>
      </c>
      <c r="BK26" s="358">
        <v>0.58212509999999995</v>
      </c>
      <c r="BL26" s="358">
        <v>0.56753419999999999</v>
      </c>
      <c r="BM26" s="358">
        <v>0.55442930000000001</v>
      </c>
      <c r="BN26" s="358">
        <v>0.51741400000000004</v>
      </c>
      <c r="BO26" s="358">
        <v>0.51123430000000003</v>
      </c>
      <c r="BP26" s="358">
        <v>0.5292789</v>
      </c>
      <c r="BQ26" s="358">
        <v>0.55187529999999996</v>
      </c>
      <c r="BR26" s="358">
        <v>0.54531149999999995</v>
      </c>
      <c r="BS26" s="358">
        <v>0.53785919999999998</v>
      </c>
      <c r="BT26" s="358">
        <v>0.52428209999999997</v>
      </c>
      <c r="BU26" s="358">
        <v>0.51372010000000001</v>
      </c>
      <c r="BV26" s="358">
        <v>0.55955699999999997</v>
      </c>
    </row>
    <row r="27" spans="1:74" s="278" customFormat="1" ht="11.1" customHeight="1" x14ac:dyDescent="0.2">
      <c r="A27" s="448" t="s">
        <v>580</v>
      </c>
      <c r="B27" s="729" t="s">
        <v>1369</v>
      </c>
      <c r="C27" s="107">
        <v>12.39712568</v>
      </c>
      <c r="D27" s="107">
        <v>10.831032799999999</v>
      </c>
      <c r="E27" s="107">
        <v>11.586595929</v>
      </c>
      <c r="F27" s="107">
        <v>10.85468148</v>
      </c>
      <c r="G27" s="107">
        <v>11.466940548</v>
      </c>
      <c r="H27" s="107">
        <v>11.689508099999999</v>
      </c>
      <c r="I27" s="107">
        <v>12.56746045</v>
      </c>
      <c r="J27" s="107">
        <v>12.559585520000001</v>
      </c>
      <c r="K27" s="107">
        <v>11.3087103</v>
      </c>
      <c r="L27" s="107">
        <v>11.166979618999999</v>
      </c>
      <c r="M27" s="107">
        <v>11.55459714</v>
      </c>
      <c r="N27" s="107">
        <v>11.7424838</v>
      </c>
      <c r="O27" s="107">
        <v>11.42659969</v>
      </c>
      <c r="P27" s="107">
        <v>10.634624280000001</v>
      </c>
      <c r="Q27" s="107">
        <v>11.397123743</v>
      </c>
      <c r="R27" s="107">
        <v>10.07896086</v>
      </c>
      <c r="S27" s="107">
        <v>11.058186730999999</v>
      </c>
      <c r="T27" s="107">
        <v>11.539974900000001</v>
      </c>
      <c r="U27" s="107">
        <v>12.197849</v>
      </c>
      <c r="V27" s="107">
        <v>12.28308505</v>
      </c>
      <c r="W27" s="107">
        <v>11.6182941</v>
      </c>
      <c r="X27" s="107">
        <v>11.221211422</v>
      </c>
      <c r="Y27" s="107">
        <v>11.44197471</v>
      </c>
      <c r="Z27" s="107">
        <v>12.020271080000001</v>
      </c>
      <c r="AA27" s="107">
        <v>12.265941740000001</v>
      </c>
      <c r="AB27" s="107">
        <v>11.00180482</v>
      </c>
      <c r="AC27" s="107">
        <v>11.09029185</v>
      </c>
      <c r="AD27" s="107">
        <v>10.760129969999999</v>
      </c>
      <c r="AE27" s="107">
        <v>11.07659574</v>
      </c>
      <c r="AF27" s="107">
        <v>11.0423019</v>
      </c>
      <c r="AG27" s="107">
        <v>11.900073539999999</v>
      </c>
      <c r="AH27" s="107">
        <v>12.227311090000001</v>
      </c>
      <c r="AI27" s="107">
        <v>11.0250162</v>
      </c>
      <c r="AJ27" s="107">
        <v>10.263654839999999</v>
      </c>
      <c r="AK27" s="107">
        <v>10.71532743</v>
      </c>
      <c r="AL27" s="107">
        <v>11.67207226</v>
      </c>
      <c r="AM27" s="107">
        <v>12.282129319999999</v>
      </c>
      <c r="AN27" s="107">
        <v>10.757935440000001</v>
      </c>
      <c r="AO27" s="107">
        <v>11.397714355</v>
      </c>
      <c r="AP27" s="107">
        <v>10.556855580000001</v>
      </c>
      <c r="AQ27" s="107">
        <v>10.82249618</v>
      </c>
      <c r="AR27" s="107">
        <v>11.264271900000001</v>
      </c>
      <c r="AS27" s="107">
        <v>11.964002049999999</v>
      </c>
      <c r="AT27" s="107">
        <v>12.039961659999999</v>
      </c>
      <c r="AU27" s="107">
        <v>11.4792171</v>
      </c>
      <c r="AV27" s="107">
        <v>11.35664323</v>
      </c>
      <c r="AW27" s="107">
        <v>11.35758315</v>
      </c>
      <c r="AX27" s="107">
        <v>11.798583259999999</v>
      </c>
      <c r="AY27" s="107">
        <v>11.83130748</v>
      </c>
      <c r="AZ27" s="635">
        <v>10.38430484</v>
      </c>
      <c r="BA27" s="635">
        <v>11.07683909</v>
      </c>
      <c r="BB27" s="635">
        <v>10.5436494</v>
      </c>
      <c r="BC27" s="635">
        <v>10.814600176000001</v>
      </c>
      <c r="BD27" s="635">
        <v>10.709753323999999</v>
      </c>
      <c r="BE27" s="635">
        <v>11.96181</v>
      </c>
      <c r="BF27" s="635">
        <v>12.116390000000001</v>
      </c>
      <c r="BG27" s="396">
        <v>11.378970000000001</v>
      </c>
      <c r="BH27" s="396">
        <v>11.2951</v>
      </c>
      <c r="BI27" s="396">
        <v>11.227980000000001</v>
      </c>
      <c r="BJ27" s="396">
        <v>11.901109999999999</v>
      </c>
      <c r="BK27" s="396">
        <v>11.902380000000001</v>
      </c>
      <c r="BL27" s="396">
        <v>10.55566</v>
      </c>
      <c r="BM27" s="396">
        <v>11.205410000000001</v>
      </c>
      <c r="BN27" s="396">
        <v>10.63974</v>
      </c>
      <c r="BO27" s="396">
        <v>11.0357</v>
      </c>
      <c r="BP27" s="396">
        <v>11.271380000000001</v>
      </c>
      <c r="BQ27" s="396">
        <v>12.433059999999999</v>
      </c>
      <c r="BR27" s="396">
        <v>12.48307</v>
      </c>
      <c r="BS27" s="396">
        <v>11.679690000000001</v>
      </c>
      <c r="BT27" s="396">
        <v>11.56672</v>
      </c>
      <c r="BU27" s="396">
        <v>11.44971</v>
      </c>
      <c r="BV27" s="396">
        <v>12.101039999999999</v>
      </c>
    </row>
    <row r="28" spans="1:74" ht="11.1" customHeight="1" x14ac:dyDescent="0.2">
      <c r="A28" s="51"/>
      <c r="B28" s="731"/>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871"/>
      <c r="BA28" s="871"/>
      <c r="BB28" s="871"/>
      <c r="BC28" s="871"/>
      <c r="BD28" s="871"/>
      <c r="BE28" s="871"/>
      <c r="BF28" s="871"/>
      <c r="BG28" s="352"/>
      <c r="BH28" s="352"/>
      <c r="BI28" s="352"/>
      <c r="BJ28" s="352"/>
      <c r="BK28" s="352"/>
      <c r="BL28" s="352"/>
      <c r="BM28" s="352"/>
      <c r="BN28" s="352"/>
      <c r="BO28" s="352"/>
      <c r="BP28" s="352"/>
      <c r="BQ28" s="352"/>
      <c r="BR28" s="352"/>
      <c r="BS28" s="352"/>
      <c r="BT28" s="352"/>
      <c r="BU28" s="352"/>
      <c r="BV28" s="352"/>
    </row>
    <row r="29" spans="1:74" ht="11.1" customHeight="1" x14ac:dyDescent="0.2">
      <c r="A29" s="51" t="s">
        <v>102</v>
      </c>
      <c r="B29" s="445" t="s">
        <v>1370</v>
      </c>
      <c r="C29" s="386">
        <v>1004.647624</v>
      </c>
      <c r="D29" s="386">
        <v>896.23629764999998</v>
      </c>
      <c r="E29" s="386">
        <v>796.82044255999995</v>
      </c>
      <c r="F29" s="386">
        <v>696.66787033000003</v>
      </c>
      <c r="G29" s="386">
        <v>787.03984975000003</v>
      </c>
      <c r="H29" s="386">
        <v>974.66078830000004</v>
      </c>
      <c r="I29" s="386">
        <v>1174.6284261000001</v>
      </c>
      <c r="J29" s="386">
        <v>1145.990642</v>
      </c>
      <c r="K29" s="386">
        <v>924.11546627999996</v>
      </c>
      <c r="L29" s="386">
        <v>713.54508363000002</v>
      </c>
      <c r="M29" s="386">
        <v>737.56931316999999</v>
      </c>
      <c r="N29" s="386">
        <v>939.56288246999998</v>
      </c>
      <c r="O29" s="386">
        <v>931.73346093999999</v>
      </c>
      <c r="P29" s="386">
        <v>793.48176320000005</v>
      </c>
      <c r="Q29" s="386">
        <v>781.53225622000002</v>
      </c>
      <c r="R29" s="386">
        <v>680.87540401000001</v>
      </c>
      <c r="S29" s="386">
        <v>709.43272717000002</v>
      </c>
      <c r="T29" s="386">
        <v>858.70160624000005</v>
      </c>
      <c r="U29" s="386">
        <v>1130.4634341999999</v>
      </c>
      <c r="V29" s="386">
        <v>1142.8171012</v>
      </c>
      <c r="W29" s="386">
        <v>940.00952289999998</v>
      </c>
      <c r="X29" s="386">
        <v>731.25608559</v>
      </c>
      <c r="Y29" s="386">
        <v>721.29600103999996</v>
      </c>
      <c r="Z29" s="386">
        <v>841.69561799999997</v>
      </c>
      <c r="AA29" s="386">
        <v>994.47726962000002</v>
      </c>
      <c r="AB29" s="386">
        <v>806.72003631999996</v>
      </c>
      <c r="AC29" s="386">
        <v>713.98726386999999</v>
      </c>
      <c r="AD29" s="386">
        <v>661.38976275000005</v>
      </c>
      <c r="AE29" s="386">
        <v>751.72316383999998</v>
      </c>
      <c r="AF29" s="386">
        <v>970.49397435000003</v>
      </c>
      <c r="AG29" s="386">
        <v>1151.5199055999999</v>
      </c>
      <c r="AH29" s="386">
        <v>1111.4565872000001</v>
      </c>
      <c r="AI29" s="386">
        <v>889.59362054999997</v>
      </c>
      <c r="AJ29" s="386">
        <v>741.09446004999995</v>
      </c>
      <c r="AK29" s="386">
        <v>690.08720046999997</v>
      </c>
      <c r="AL29" s="386">
        <v>876.76507368</v>
      </c>
      <c r="AM29" s="386">
        <v>1053.6484401</v>
      </c>
      <c r="AN29" s="386">
        <v>882.03005589999998</v>
      </c>
      <c r="AO29" s="386">
        <v>753.73064192000004</v>
      </c>
      <c r="AP29" s="386">
        <v>673.06223942999998</v>
      </c>
      <c r="AQ29" s="386">
        <v>725.28224449000004</v>
      </c>
      <c r="AR29" s="386">
        <v>939.47408505999999</v>
      </c>
      <c r="AS29" s="386">
        <v>1162.1203926999999</v>
      </c>
      <c r="AT29" s="386">
        <v>1073.5365389000001</v>
      </c>
      <c r="AU29" s="386">
        <v>876.91303169000003</v>
      </c>
      <c r="AV29" s="386">
        <v>742.27937990999999</v>
      </c>
      <c r="AW29" s="386">
        <v>700.14980633000005</v>
      </c>
      <c r="AX29" s="386">
        <v>896.89771356999995</v>
      </c>
      <c r="AY29" s="386">
        <v>996.73442551999995</v>
      </c>
      <c r="AZ29" s="877">
        <v>879.55414527999994</v>
      </c>
      <c r="BA29" s="877">
        <v>747.76696616000004</v>
      </c>
      <c r="BB29" s="877">
        <v>675.33105914999999</v>
      </c>
      <c r="BC29" s="877">
        <v>732.59896791000006</v>
      </c>
      <c r="BD29" s="877">
        <v>931.34179582000002</v>
      </c>
      <c r="BE29" s="877">
        <v>1144.5925643999999</v>
      </c>
      <c r="BF29" s="877">
        <v>1145.8443901000001</v>
      </c>
      <c r="BG29" s="358">
        <v>913.67290000000003</v>
      </c>
      <c r="BH29" s="358">
        <v>741.11990000000003</v>
      </c>
      <c r="BI29" s="358">
        <v>701.91210000000001</v>
      </c>
      <c r="BJ29" s="358">
        <v>876.81830000000002</v>
      </c>
      <c r="BK29" s="358">
        <v>939.06129999999996</v>
      </c>
      <c r="BL29" s="358">
        <v>850.36490000000003</v>
      </c>
      <c r="BM29" s="358">
        <v>763.46310000000005</v>
      </c>
      <c r="BN29" s="358">
        <v>688.06129999999996</v>
      </c>
      <c r="BO29" s="358">
        <v>743.66909999999996</v>
      </c>
      <c r="BP29" s="358">
        <v>949.78020000000004</v>
      </c>
      <c r="BQ29" s="358">
        <v>1155.5409999999999</v>
      </c>
      <c r="BR29" s="358">
        <v>1147.7270000000001</v>
      </c>
      <c r="BS29" s="358">
        <v>910.23260000000005</v>
      </c>
      <c r="BT29" s="358">
        <v>743.10419999999999</v>
      </c>
      <c r="BU29" s="358">
        <v>700.57410000000004</v>
      </c>
      <c r="BV29" s="358">
        <v>873.90350000000001</v>
      </c>
    </row>
    <row r="30" spans="1:74" ht="11.1" customHeight="1" x14ac:dyDescent="0.2">
      <c r="A30" s="51"/>
      <c r="B30" s="730"/>
      <c r="C30" s="441"/>
      <c r="D30" s="441"/>
      <c r="E30" s="441"/>
      <c r="F30" s="441"/>
      <c r="G30" s="441"/>
      <c r="H30" s="441"/>
      <c r="I30" s="441"/>
      <c r="J30" s="441"/>
      <c r="K30" s="441"/>
      <c r="L30" s="441"/>
      <c r="M30" s="441"/>
      <c r="N30" s="441"/>
      <c r="O30" s="441"/>
      <c r="P30" s="441"/>
      <c r="Q30" s="441"/>
      <c r="R30" s="441"/>
      <c r="S30" s="441"/>
      <c r="T30" s="441"/>
      <c r="U30" s="441"/>
      <c r="V30" s="441"/>
      <c r="W30" s="441"/>
      <c r="X30" s="441"/>
      <c r="Y30" s="441"/>
      <c r="Z30" s="441"/>
      <c r="AA30" s="441"/>
      <c r="AB30" s="441"/>
      <c r="AC30" s="441"/>
      <c r="AD30" s="441"/>
      <c r="AE30" s="441"/>
      <c r="AF30" s="441"/>
      <c r="AG30" s="441"/>
      <c r="AH30" s="441"/>
      <c r="AI30" s="441"/>
      <c r="AJ30" s="441"/>
      <c r="AK30" s="441"/>
      <c r="AL30" s="441"/>
      <c r="AM30" s="441"/>
      <c r="AN30" s="441"/>
      <c r="AO30" s="441"/>
      <c r="AP30" s="441"/>
      <c r="AQ30" s="441"/>
      <c r="AR30" s="441"/>
      <c r="AS30" s="441"/>
      <c r="AT30" s="441"/>
      <c r="AU30" s="441"/>
      <c r="AV30" s="441"/>
      <c r="AW30" s="441"/>
      <c r="AX30" s="441"/>
      <c r="AY30" s="441"/>
      <c r="AZ30" s="913"/>
      <c r="BA30" s="913"/>
      <c r="BB30" s="913"/>
      <c r="BC30" s="913"/>
      <c r="BD30" s="913"/>
      <c r="BE30" s="913"/>
      <c r="BF30" s="913"/>
      <c r="BG30" s="444"/>
      <c r="BH30" s="444"/>
      <c r="BI30" s="444"/>
      <c r="BJ30" s="444"/>
      <c r="BK30" s="444"/>
      <c r="BL30" s="444"/>
      <c r="BM30" s="444"/>
      <c r="BN30" s="444"/>
      <c r="BO30" s="444"/>
      <c r="BP30" s="444"/>
      <c r="BQ30" s="444"/>
      <c r="BR30" s="444"/>
      <c r="BS30" s="444"/>
      <c r="BT30" s="444"/>
      <c r="BU30" s="444"/>
      <c r="BV30" s="444"/>
    </row>
    <row r="31" spans="1:74" ht="11.1" customHeight="1" x14ac:dyDescent="0.2">
      <c r="A31" s="51"/>
      <c r="B31" s="52" t="s">
        <v>1371</v>
      </c>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1"/>
      <c r="AL31" s="441"/>
      <c r="AM31" s="441"/>
      <c r="AN31" s="441"/>
      <c r="AO31" s="441"/>
      <c r="AP31" s="441"/>
      <c r="AQ31" s="441"/>
      <c r="AR31" s="441"/>
      <c r="AS31" s="441"/>
      <c r="AT31" s="441"/>
      <c r="AU31" s="441"/>
      <c r="AV31" s="441"/>
      <c r="AW31" s="441"/>
      <c r="AX31" s="441"/>
      <c r="AY31" s="441"/>
      <c r="AZ31" s="913"/>
      <c r="BA31" s="913"/>
      <c r="BB31" s="913"/>
      <c r="BC31" s="913"/>
      <c r="BD31" s="913"/>
      <c r="BE31" s="913"/>
      <c r="BF31" s="913"/>
      <c r="BG31" s="444"/>
      <c r="BH31" s="444"/>
      <c r="BI31" s="444"/>
      <c r="BJ31" s="444"/>
      <c r="BK31" s="444"/>
      <c r="BL31" s="444"/>
      <c r="BM31" s="444"/>
      <c r="BN31" s="444"/>
      <c r="BO31" s="444"/>
      <c r="BP31" s="444"/>
      <c r="BQ31" s="444"/>
      <c r="BR31" s="444"/>
      <c r="BS31" s="444"/>
      <c r="BT31" s="444"/>
      <c r="BU31" s="444"/>
      <c r="BV31" s="444"/>
    </row>
    <row r="32" spans="1:74" ht="11.1" customHeight="1" x14ac:dyDescent="0.2">
      <c r="A32" s="51" t="s">
        <v>39</v>
      </c>
      <c r="B32" s="445" t="s">
        <v>1372</v>
      </c>
      <c r="C32" s="343">
        <v>84.541109000000006</v>
      </c>
      <c r="D32" s="343">
        <v>81.034187000000003</v>
      </c>
      <c r="E32" s="343">
        <v>86.143270000000001</v>
      </c>
      <c r="F32" s="343">
        <v>90.746359999999996</v>
      </c>
      <c r="G32" s="343">
        <v>92.692076</v>
      </c>
      <c r="H32" s="343">
        <v>86.868606</v>
      </c>
      <c r="I32" s="343">
        <v>79.171988999999996</v>
      </c>
      <c r="J32" s="343">
        <v>75.569913999999997</v>
      </c>
      <c r="K32" s="343">
        <v>79.354139000000004</v>
      </c>
      <c r="L32" s="343">
        <v>87.342115000000007</v>
      </c>
      <c r="M32" s="343">
        <v>93.202696000000003</v>
      </c>
      <c r="N32" s="343">
        <v>88.860583000000005</v>
      </c>
      <c r="O32" s="343">
        <v>92.713750000000005</v>
      </c>
      <c r="P32" s="343">
        <v>99.759538000000006</v>
      </c>
      <c r="Q32" s="343">
        <v>109.04113700000001</v>
      </c>
      <c r="R32" s="343">
        <v>119.46028</v>
      </c>
      <c r="S32" s="343">
        <v>127.78824</v>
      </c>
      <c r="T32" s="343">
        <v>129.190541</v>
      </c>
      <c r="U32" s="343">
        <v>122.916276</v>
      </c>
      <c r="V32" s="343">
        <v>117.89783300000001</v>
      </c>
      <c r="W32" s="343">
        <v>118.05373299999999</v>
      </c>
      <c r="X32" s="343">
        <v>123.046131</v>
      </c>
      <c r="Y32" s="343">
        <v>130.98483400000001</v>
      </c>
      <c r="Z32" s="343">
        <v>133.02838700000001</v>
      </c>
      <c r="AA32" s="343">
        <v>123.854271</v>
      </c>
      <c r="AB32" s="343">
        <v>129.170199</v>
      </c>
      <c r="AC32" s="343">
        <v>135.53725399999999</v>
      </c>
      <c r="AD32" s="343">
        <v>138.83927399999999</v>
      </c>
      <c r="AE32" s="343">
        <v>139.892605</v>
      </c>
      <c r="AF32" s="343">
        <v>135.229253</v>
      </c>
      <c r="AG32" s="343">
        <v>127.37750200000001</v>
      </c>
      <c r="AH32" s="343">
        <v>121.755689</v>
      </c>
      <c r="AI32" s="343">
        <v>122.555119</v>
      </c>
      <c r="AJ32" s="343">
        <v>127.74657000000001</v>
      </c>
      <c r="AK32" s="343">
        <v>131.09076999999999</v>
      </c>
      <c r="AL32" s="343">
        <v>127.825935</v>
      </c>
      <c r="AM32" s="343">
        <v>113.290268</v>
      </c>
      <c r="AN32" s="343">
        <v>106.80279299999999</v>
      </c>
      <c r="AO32" s="343">
        <v>111.65731599999999</v>
      </c>
      <c r="AP32" s="343">
        <v>115.91934500000001</v>
      </c>
      <c r="AQ32" s="343">
        <v>119.48746800000001</v>
      </c>
      <c r="AR32" s="343">
        <v>116.420506</v>
      </c>
      <c r="AS32" s="343">
        <v>108.73090500000001</v>
      </c>
      <c r="AT32" s="343">
        <v>104.604045</v>
      </c>
      <c r="AU32" s="343">
        <v>105.397986</v>
      </c>
      <c r="AV32" s="343">
        <v>109.066423</v>
      </c>
      <c r="AW32" s="343">
        <v>111.846991</v>
      </c>
      <c r="AX32" s="343">
        <v>109.451629</v>
      </c>
      <c r="AY32" s="343">
        <v>104.018411</v>
      </c>
      <c r="AZ32" s="873">
        <v>104.72132499999999</v>
      </c>
      <c r="BA32" s="873">
        <v>110.929286</v>
      </c>
      <c r="BB32" s="873">
        <v>116.49414400000001</v>
      </c>
      <c r="BC32" s="873">
        <v>119.89662300000001</v>
      </c>
      <c r="BD32" s="873">
        <v>118.251741</v>
      </c>
      <c r="BE32" s="873">
        <v>109.5797</v>
      </c>
      <c r="BF32" s="873">
        <v>105.2688</v>
      </c>
      <c r="BG32" s="354">
        <v>104.5956</v>
      </c>
      <c r="BH32" s="354">
        <v>109.35809999999999</v>
      </c>
      <c r="BI32" s="354">
        <v>112.29470000000001</v>
      </c>
      <c r="BJ32" s="354">
        <v>109.61579999999999</v>
      </c>
      <c r="BK32" s="354">
        <v>113.29770000000001</v>
      </c>
      <c r="BL32" s="354">
        <v>114.0772</v>
      </c>
      <c r="BM32" s="354">
        <v>120.0462</v>
      </c>
      <c r="BN32" s="354">
        <v>126.7383</v>
      </c>
      <c r="BO32" s="354">
        <v>133.13229999999999</v>
      </c>
      <c r="BP32" s="354">
        <v>131.53829999999999</v>
      </c>
      <c r="BQ32" s="354">
        <v>125.6913</v>
      </c>
      <c r="BR32" s="354">
        <v>121.4353</v>
      </c>
      <c r="BS32" s="354">
        <v>121.0595</v>
      </c>
      <c r="BT32" s="354">
        <v>124.9349</v>
      </c>
      <c r="BU32" s="354">
        <v>127.39190000000001</v>
      </c>
      <c r="BV32" s="354">
        <v>124.4665</v>
      </c>
    </row>
    <row r="33" spans="1:74" ht="11.1" customHeight="1" x14ac:dyDescent="0.2">
      <c r="A33" s="51" t="s">
        <v>50</v>
      </c>
      <c r="B33" s="445" t="s">
        <v>1373</v>
      </c>
      <c r="C33" s="343">
        <v>6.1079480000000004</v>
      </c>
      <c r="D33" s="343">
        <v>6.1064449999999999</v>
      </c>
      <c r="E33" s="343">
        <v>5.7715449999999997</v>
      </c>
      <c r="F33" s="343">
        <v>5.9196619999999998</v>
      </c>
      <c r="G33" s="343">
        <v>5.8159359999999998</v>
      </c>
      <c r="H33" s="343">
        <v>6.1194959999999998</v>
      </c>
      <c r="I33" s="343">
        <v>6.0701780000000003</v>
      </c>
      <c r="J33" s="343">
        <v>5.8338599999999996</v>
      </c>
      <c r="K33" s="343">
        <v>5.7754669999999999</v>
      </c>
      <c r="L33" s="343">
        <v>6.0141840000000002</v>
      </c>
      <c r="M33" s="343">
        <v>6.1916849999999997</v>
      </c>
      <c r="N33" s="343">
        <v>5.7772490000000003</v>
      </c>
      <c r="O33" s="343">
        <v>6.115723</v>
      </c>
      <c r="P33" s="343">
        <v>6.1896829999999996</v>
      </c>
      <c r="Q33" s="343">
        <v>6.0560299999999998</v>
      </c>
      <c r="R33" s="343">
        <v>6.1028659999999997</v>
      </c>
      <c r="S33" s="343">
        <v>5.9953589999999997</v>
      </c>
      <c r="T33" s="343">
        <v>5.9767929999999998</v>
      </c>
      <c r="U33" s="343">
        <v>6.1440720000000004</v>
      </c>
      <c r="V33" s="343">
        <v>6.1195950000000003</v>
      </c>
      <c r="W33" s="343">
        <v>6.1150029999999997</v>
      </c>
      <c r="X33" s="343">
        <v>5.9440819999999999</v>
      </c>
      <c r="Y33" s="343">
        <v>5.9071160000000003</v>
      </c>
      <c r="Z33" s="343">
        <v>6.0576800000000004</v>
      </c>
      <c r="AA33" s="343">
        <v>5.9293040000000001</v>
      </c>
      <c r="AB33" s="343">
        <v>6.0653139999999999</v>
      </c>
      <c r="AC33" s="343">
        <v>6.1177419999999998</v>
      </c>
      <c r="AD33" s="343">
        <v>6.1906249999999998</v>
      </c>
      <c r="AE33" s="343">
        <v>6.110665</v>
      </c>
      <c r="AF33" s="343">
        <v>5.9736120000000001</v>
      </c>
      <c r="AG33" s="343">
        <v>5.7295020000000001</v>
      </c>
      <c r="AH33" s="343">
        <v>5.5725439999999997</v>
      </c>
      <c r="AI33" s="343">
        <v>5.4647579999999998</v>
      </c>
      <c r="AJ33" s="343">
        <v>5.4348289999999997</v>
      </c>
      <c r="AK33" s="343">
        <v>5.419028</v>
      </c>
      <c r="AL33" s="343">
        <v>5.2909959999999998</v>
      </c>
      <c r="AM33" s="343">
        <v>4.7137149999999997</v>
      </c>
      <c r="AN33" s="343">
        <v>4.5352699999999997</v>
      </c>
      <c r="AO33" s="343">
        <v>4.8327720000000003</v>
      </c>
      <c r="AP33" s="343">
        <v>4.9106370000000004</v>
      </c>
      <c r="AQ33" s="343">
        <v>5.0068489999999999</v>
      </c>
      <c r="AR33" s="343">
        <v>4.8521320000000001</v>
      </c>
      <c r="AS33" s="343">
        <v>4.6883350000000004</v>
      </c>
      <c r="AT33" s="343">
        <v>4.7435729999999996</v>
      </c>
      <c r="AU33" s="343">
        <v>4.6200289999999997</v>
      </c>
      <c r="AV33" s="343">
        <v>4.6160920000000001</v>
      </c>
      <c r="AW33" s="343">
        <v>4.7499349999999998</v>
      </c>
      <c r="AX33" s="343">
        <v>4.392379</v>
      </c>
      <c r="AY33" s="343">
        <v>3.5347490000000001</v>
      </c>
      <c r="AZ33" s="873">
        <v>3.807204</v>
      </c>
      <c r="BA33" s="873">
        <v>4.1828830000000004</v>
      </c>
      <c r="BB33" s="873">
        <v>4.3386139999999997</v>
      </c>
      <c r="BC33" s="873">
        <v>4.4431859999999999</v>
      </c>
      <c r="BD33" s="873">
        <v>4.5421189999999996</v>
      </c>
      <c r="BE33" s="873">
        <v>4.2555649999999998</v>
      </c>
      <c r="BF33" s="873">
        <v>3.803925</v>
      </c>
      <c r="BG33" s="354">
        <v>3.820624</v>
      </c>
      <c r="BH33" s="354">
        <v>3.7645569999999999</v>
      </c>
      <c r="BI33" s="354">
        <v>3.9074230000000001</v>
      </c>
      <c r="BJ33" s="354">
        <v>3.912385</v>
      </c>
      <c r="BK33" s="354">
        <v>3.7371910000000002</v>
      </c>
      <c r="BL33" s="354">
        <v>3.847737</v>
      </c>
      <c r="BM33" s="354">
        <v>4.0791940000000002</v>
      </c>
      <c r="BN33" s="354">
        <v>4.2259529999999996</v>
      </c>
      <c r="BO33" s="354">
        <v>4.0772640000000004</v>
      </c>
      <c r="BP33" s="354">
        <v>3.9370630000000002</v>
      </c>
      <c r="BQ33" s="354">
        <v>3.6123590000000001</v>
      </c>
      <c r="BR33" s="354">
        <v>3.1313460000000002</v>
      </c>
      <c r="BS33" s="354">
        <v>3.1211169999999999</v>
      </c>
      <c r="BT33" s="354">
        <v>3.0512619999999999</v>
      </c>
      <c r="BU33" s="354">
        <v>3.2035469999999999</v>
      </c>
      <c r="BV33" s="354">
        <v>3.3033359999999998</v>
      </c>
    </row>
    <row r="34" spans="1:74" ht="11.1" customHeight="1" x14ac:dyDescent="0.2">
      <c r="A34" s="51" t="s">
        <v>51</v>
      </c>
      <c r="B34" s="445" t="s">
        <v>1374</v>
      </c>
      <c r="C34" s="343">
        <v>17.369537000000001</v>
      </c>
      <c r="D34" s="343">
        <v>17.448029999999999</v>
      </c>
      <c r="E34" s="343">
        <v>17.331572000000001</v>
      </c>
      <c r="F34" s="343">
        <v>17.184718</v>
      </c>
      <c r="G34" s="343">
        <v>17.529952000000002</v>
      </c>
      <c r="H34" s="343">
        <v>17.297056000000001</v>
      </c>
      <c r="I34" s="343">
        <v>19.049918999999999</v>
      </c>
      <c r="J34" s="343">
        <v>16.459589000000001</v>
      </c>
      <c r="K34" s="343">
        <v>16.218233000000001</v>
      </c>
      <c r="L34" s="343">
        <v>16.263347</v>
      </c>
      <c r="M34" s="343">
        <v>16.969798999999998</v>
      </c>
      <c r="N34" s="343">
        <v>16.520990000000001</v>
      </c>
      <c r="O34" s="343">
        <v>17.716260999999999</v>
      </c>
      <c r="P34" s="343">
        <v>17.878634999999999</v>
      </c>
      <c r="Q34" s="343">
        <v>17.474688</v>
      </c>
      <c r="R34" s="343">
        <v>17.418696000000001</v>
      </c>
      <c r="S34" s="343">
        <v>17.331206999999999</v>
      </c>
      <c r="T34" s="343">
        <v>17.535737000000001</v>
      </c>
      <c r="U34" s="343">
        <v>17.393391999999999</v>
      </c>
      <c r="V34" s="343">
        <v>16.776799</v>
      </c>
      <c r="W34" s="343">
        <v>16.837015000000001</v>
      </c>
      <c r="X34" s="343">
        <v>16.796182999999999</v>
      </c>
      <c r="Y34" s="343">
        <v>16.887785000000001</v>
      </c>
      <c r="Z34" s="343">
        <v>17.627676000000001</v>
      </c>
      <c r="AA34" s="343">
        <v>17.608985000000001</v>
      </c>
      <c r="AB34" s="343">
        <v>17.564159</v>
      </c>
      <c r="AC34" s="343">
        <v>17.430726</v>
      </c>
      <c r="AD34" s="343">
        <v>17.099232000000001</v>
      </c>
      <c r="AE34" s="343">
        <v>17.002988999999999</v>
      </c>
      <c r="AF34" s="343">
        <v>17.300176</v>
      </c>
      <c r="AG34" s="343">
        <v>17.040289999999999</v>
      </c>
      <c r="AH34" s="343">
        <v>16.520012999999999</v>
      </c>
      <c r="AI34" s="343">
        <v>16.812543000000002</v>
      </c>
      <c r="AJ34" s="343">
        <v>16.489998</v>
      </c>
      <c r="AK34" s="343">
        <v>16.633319</v>
      </c>
      <c r="AL34" s="343">
        <v>17.044466</v>
      </c>
      <c r="AM34" s="343">
        <v>16.039798999999999</v>
      </c>
      <c r="AN34" s="343">
        <v>16.215817000000001</v>
      </c>
      <c r="AO34" s="343">
        <v>16.151585000000001</v>
      </c>
      <c r="AP34" s="343">
        <v>16.454537999999999</v>
      </c>
      <c r="AQ34" s="343">
        <v>16.637353000000001</v>
      </c>
      <c r="AR34" s="343">
        <v>15.907520999999999</v>
      </c>
      <c r="AS34" s="343">
        <v>15.687537000000001</v>
      </c>
      <c r="AT34" s="343">
        <v>15.880447</v>
      </c>
      <c r="AU34" s="343">
        <v>15.862235</v>
      </c>
      <c r="AV34" s="343">
        <v>15.865594</v>
      </c>
      <c r="AW34" s="343">
        <v>15.890765</v>
      </c>
      <c r="AX34" s="343">
        <v>16.078334999999999</v>
      </c>
      <c r="AY34" s="343">
        <v>14.457948</v>
      </c>
      <c r="AZ34" s="873">
        <v>15.086117</v>
      </c>
      <c r="BA34" s="873">
        <v>15.274578</v>
      </c>
      <c r="BB34" s="873">
        <v>15.251943000000001</v>
      </c>
      <c r="BC34" s="873">
        <v>15.061966</v>
      </c>
      <c r="BD34" s="873">
        <v>15.251702</v>
      </c>
      <c r="BE34" s="873">
        <v>15.17994</v>
      </c>
      <c r="BF34" s="873">
        <v>15.131119999999999</v>
      </c>
      <c r="BG34" s="354">
        <v>15.091900000000001</v>
      </c>
      <c r="BH34" s="354">
        <v>15.11551</v>
      </c>
      <c r="BI34" s="354">
        <v>15.24118</v>
      </c>
      <c r="BJ34" s="354">
        <v>15.24166</v>
      </c>
      <c r="BK34" s="354">
        <v>15.28708</v>
      </c>
      <c r="BL34" s="354">
        <v>15.18815</v>
      </c>
      <c r="BM34" s="354">
        <v>15.058719999999999</v>
      </c>
      <c r="BN34" s="354">
        <v>14.90921</v>
      </c>
      <c r="BO34" s="354">
        <v>14.83079</v>
      </c>
      <c r="BP34" s="354">
        <v>14.901199999999999</v>
      </c>
      <c r="BQ34" s="354">
        <v>14.84492</v>
      </c>
      <c r="BR34" s="354">
        <v>14.828099999999999</v>
      </c>
      <c r="BS34" s="354">
        <v>14.84271</v>
      </c>
      <c r="BT34" s="354">
        <v>14.922180000000001</v>
      </c>
      <c r="BU34" s="354">
        <v>15.099270000000001</v>
      </c>
      <c r="BV34" s="354">
        <v>15.14255</v>
      </c>
    </row>
    <row r="35" spans="1:74" ht="11.1" customHeight="1" x14ac:dyDescent="0.2">
      <c r="A35" s="51"/>
      <c r="B35" s="730"/>
      <c r="C35" s="441"/>
      <c r="D35" s="441"/>
      <c r="E35" s="441"/>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41"/>
      <c r="AY35" s="441"/>
      <c r="AZ35" s="913"/>
      <c r="BA35" s="913"/>
      <c r="BB35" s="913"/>
      <c r="BC35" s="913"/>
      <c r="BD35" s="913"/>
      <c r="BE35" s="913"/>
      <c r="BF35" s="913"/>
      <c r="BG35" s="444"/>
      <c r="BH35" s="444"/>
      <c r="BI35" s="444"/>
      <c r="BJ35" s="444"/>
      <c r="BK35" s="444"/>
      <c r="BL35" s="444"/>
      <c r="BM35" s="444"/>
      <c r="BN35" s="444"/>
      <c r="BO35" s="444"/>
      <c r="BP35" s="444"/>
      <c r="BQ35" s="444"/>
      <c r="BR35" s="444"/>
      <c r="BS35" s="444"/>
      <c r="BT35" s="444"/>
      <c r="BU35" s="444"/>
      <c r="BV35" s="444"/>
    </row>
    <row r="36" spans="1:74" ht="11.1" customHeight="1" x14ac:dyDescent="0.2">
      <c r="A36" s="51"/>
      <c r="B36" s="733" t="s">
        <v>67</v>
      </c>
      <c r="C36" s="441"/>
      <c r="D36" s="441"/>
      <c r="E36" s="441"/>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441"/>
      <c r="AD36" s="441"/>
      <c r="AE36" s="441"/>
      <c r="AF36" s="441"/>
      <c r="AG36" s="441"/>
      <c r="AH36" s="441"/>
      <c r="AI36" s="441"/>
      <c r="AJ36" s="441"/>
      <c r="AK36" s="441"/>
      <c r="AL36" s="441"/>
      <c r="AM36" s="441"/>
      <c r="AN36" s="441"/>
      <c r="AO36" s="441"/>
      <c r="AP36" s="441"/>
      <c r="AQ36" s="441"/>
      <c r="AR36" s="441"/>
      <c r="AS36" s="441"/>
      <c r="AT36" s="441"/>
      <c r="AU36" s="441"/>
      <c r="AV36" s="441"/>
      <c r="AW36" s="441"/>
      <c r="AX36" s="441"/>
      <c r="AY36" s="441"/>
      <c r="AZ36" s="913"/>
      <c r="BA36" s="913"/>
      <c r="BB36" s="913"/>
      <c r="BC36" s="913"/>
      <c r="BD36" s="913"/>
      <c r="BE36" s="913"/>
      <c r="BF36" s="913"/>
      <c r="BG36" s="444"/>
      <c r="BH36" s="444"/>
      <c r="BI36" s="444"/>
      <c r="BJ36" s="444"/>
      <c r="BK36" s="444"/>
      <c r="BL36" s="444"/>
      <c r="BM36" s="444"/>
      <c r="BN36" s="444"/>
      <c r="BO36" s="444"/>
      <c r="BP36" s="444"/>
      <c r="BQ36" s="444"/>
      <c r="BR36" s="444"/>
      <c r="BS36" s="444"/>
      <c r="BT36" s="444"/>
      <c r="BU36" s="444"/>
      <c r="BV36" s="444"/>
    </row>
    <row r="37" spans="1:74" ht="11.1" customHeight="1" x14ac:dyDescent="0.2">
      <c r="A37" s="51"/>
      <c r="B37" s="382" t="s">
        <v>1375</v>
      </c>
      <c r="C37" s="441"/>
      <c r="D37" s="441"/>
      <c r="E37" s="441"/>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c r="AY37" s="441"/>
      <c r="AZ37" s="913"/>
      <c r="BA37" s="913"/>
      <c r="BB37" s="913"/>
      <c r="BC37" s="913"/>
      <c r="BD37" s="913"/>
      <c r="BE37" s="913"/>
      <c r="BF37" s="913"/>
      <c r="BG37" s="444"/>
      <c r="BH37" s="444"/>
      <c r="BI37" s="444"/>
      <c r="BJ37" s="444"/>
      <c r="BK37" s="444"/>
      <c r="BL37" s="444"/>
      <c r="BM37" s="444"/>
      <c r="BN37" s="444"/>
      <c r="BO37" s="444"/>
      <c r="BP37" s="444"/>
      <c r="BQ37" s="444"/>
      <c r="BR37" s="444"/>
      <c r="BS37" s="444"/>
      <c r="BT37" s="444"/>
      <c r="BU37" s="444"/>
      <c r="BV37" s="444"/>
    </row>
    <row r="38" spans="1:74" ht="11.1" customHeight="1" x14ac:dyDescent="0.2">
      <c r="A38" s="29" t="s">
        <v>253</v>
      </c>
      <c r="B38" s="446" t="s">
        <v>472</v>
      </c>
      <c r="C38" s="429">
        <v>2.1999997519000001</v>
      </c>
      <c r="D38" s="429">
        <v>2.1699923609999998</v>
      </c>
      <c r="E38" s="429">
        <v>2.1519612245999999</v>
      </c>
      <c r="F38" s="429">
        <v>2.1814958866</v>
      </c>
      <c r="G38" s="429">
        <v>2.2321288404000001</v>
      </c>
      <c r="H38" s="429">
        <v>2.3155552371999999</v>
      </c>
      <c r="I38" s="429">
        <v>2.4693298204</v>
      </c>
      <c r="J38" s="429">
        <v>2.5065243406</v>
      </c>
      <c r="K38" s="429">
        <v>2.5078223408000002</v>
      </c>
      <c r="L38" s="429">
        <v>2.4609091750999998</v>
      </c>
      <c r="M38" s="429">
        <v>2.4777312747</v>
      </c>
      <c r="N38" s="429">
        <v>2.6450427794000002</v>
      </c>
      <c r="O38" s="429">
        <v>2.5903686218000002</v>
      </c>
      <c r="P38" s="429">
        <v>2.5892527438999999</v>
      </c>
      <c r="Q38" s="429">
        <v>2.4979914435000001</v>
      </c>
      <c r="R38" s="429">
        <v>2.4713572313999999</v>
      </c>
      <c r="S38" s="429">
        <v>2.5092990619000002</v>
      </c>
      <c r="T38" s="429">
        <v>2.4623011391</v>
      </c>
      <c r="U38" s="429">
        <v>2.4738063500999998</v>
      </c>
      <c r="V38" s="429">
        <v>2.4908998937</v>
      </c>
      <c r="W38" s="429">
        <v>2.5303277523999999</v>
      </c>
      <c r="X38" s="429">
        <v>2.5308087511999999</v>
      </c>
      <c r="Y38" s="429">
        <v>2.5057355774999999</v>
      </c>
      <c r="Z38" s="429">
        <v>2.4743834294</v>
      </c>
      <c r="AA38" s="429">
        <v>2.4806339994000002</v>
      </c>
      <c r="AB38" s="429">
        <v>2.4818840379</v>
      </c>
      <c r="AC38" s="429">
        <v>2.4990102975999999</v>
      </c>
      <c r="AD38" s="429">
        <v>2.5358311646999998</v>
      </c>
      <c r="AE38" s="429">
        <v>2.5624787641000002</v>
      </c>
      <c r="AF38" s="429">
        <v>2.5077763424000001</v>
      </c>
      <c r="AG38" s="429">
        <v>2.4719804123000002</v>
      </c>
      <c r="AH38" s="429">
        <v>2.4424824922999999</v>
      </c>
      <c r="AI38" s="429">
        <v>2.4158504054000001</v>
      </c>
      <c r="AJ38" s="429">
        <v>2.4734106157000002</v>
      </c>
      <c r="AK38" s="429">
        <v>2.4189353316000002</v>
      </c>
      <c r="AL38" s="429">
        <v>2.4001598331</v>
      </c>
      <c r="AM38" s="429">
        <v>2.4074516031000002</v>
      </c>
      <c r="AN38" s="429">
        <v>2.4218919803999999</v>
      </c>
      <c r="AO38" s="429">
        <v>2.4480426473999999</v>
      </c>
      <c r="AP38" s="429">
        <v>2.4750664440999999</v>
      </c>
      <c r="AQ38" s="429">
        <v>2.4976897628999999</v>
      </c>
      <c r="AR38" s="429">
        <v>2.4556935038000001</v>
      </c>
      <c r="AS38" s="429">
        <v>2.4038538293</v>
      </c>
      <c r="AT38" s="429">
        <v>2.4052350316000002</v>
      </c>
      <c r="AU38" s="429">
        <v>2.4085215382</v>
      </c>
      <c r="AV38" s="429">
        <v>2.3886597709999999</v>
      </c>
      <c r="AW38" s="429">
        <v>2.3943675542</v>
      </c>
      <c r="AX38" s="429">
        <v>2.3848649649999998</v>
      </c>
      <c r="AY38" s="429">
        <v>2.4454179549999999</v>
      </c>
      <c r="AZ38" s="871">
        <v>2.3940255168000002</v>
      </c>
      <c r="BA38" s="871">
        <v>2.4122786872000002</v>
      </c>
      <c r="BB38" s="871">
        <v>2.4173443012</v>
      </c>
      <c r="BC38" s="871">
        <v>2.4327200469000001</v>
      </c>
      <c r="BD38" s="871">
        <v>2.5142710737999998</v>
      </c>
      <c r="BE38" s="871">
        <v>2.5112209999999999</v>
      </c>
      <c r="BF38" s="871">
        <v>2.4974470000000002</v>
      </c>
      <c r="BG38" s="352">
        <v>2.48373</v>
      </c>
      <c r="BH38" s="352">
        <v>2.463889</v>
      </c>
      <c r="BI38" s="352">
        <v>2.4630320000000001</v>
      </c>
      <c r="BJ38" s="352">
        <v>2.477897</v>
      </c>
      <c r="BK38" s="352">
        <v>2.4789560000000002</v>
      </c>
      <c r="BL38" s="352">
        <v>2.4717929999999999</v>
      </c>
      <c r="BM38" s="352">
        <v>2.475908</v>
      </c>
      <c r="BN38" s="352">
        <v>2.4838239999999998</v>
      </c>
      <c r="BO38" s="352">
        <v>2.488607</v>
      </c>
      <c r="BP38" s="352">
        <v>2.470688</v>
      </c>
      <c r="BQ38" s="352">
        <v>2.4677630000000002</v>
      </c>
      <c r="BR38" s="352">
        <v>2.4702540000000002</v>
      </c>
      <c r="BS38" s="352">
        <v>2.4607510000000001</v>
      </c>
      <c r="BT38" s="352">
        <v>2.4462519999999999</v>
      </c>
      <c r="BU38" s="352">
        <v>2.4440849999999998</v>
      </c>
      <c r="BV38" s="352">
        <v>2.4554779999999998</v>
      </c>
    </row>
    <row r="39" spans="1:74" ht="11.1" customHeight="1" x14ac:dyDescent="0.2">
      <c r="A39" s="51" t="s">
        <v>255</v>
      </c>
      <c r="B39" s="446" t="s">
        <v>1018</v>
      </c>
      <c r="C39" s="429">
        <v>6.5615685707000004</v>
      </c>
      <c r="D39" s="429">
        <v>5.9972804982000003</v>
      </c>
      <c r="E39" s="429">
        <v>5.0999950249000001</v>
      </c>
      <c r="F39" s="429">
        <v>6.2112152114999999</v>
      </c>
      <c r="G39" s="429">
        <v>7.5658022316000002</v>
      </c>
      <c r="H39" s="429">
        <v>8.0109598412</v>
      </c>
      <c r="I39" s="429">
        <v>7.5251204563999998</v>
      </c>
      <c r="J39" s="429">
        <v>9.0036781665000003</v>
      </c>
      <c r="K39" s="429">
        <v>8.1459769853000008</v>
      </c>
      <c r="L39" s="429">
        <v>5.8016812475000004</v>
      </c>
      <c r="M39" s="429">
        <v>5.7086230943</v>
      </c>
      <c r="N39" s="429">
        <v>8.9206060783000005</v>
      </c>
      <c r="O39" s="429">
        <v>7.0480798877000002</v>
      </c>
      <c r="P39" s="429">
        <v>4.3766906663</v>
      </c>
      <c r="Q39" s="429">
        <v>3.3688401705</v>
      </c>
      <c r="R39" s="429">
        <v>2.6996565491000002</v>
      </c>
      <c r="S39" s="429">
        <v>2.5466016362000001</v>
      </c>
      <c r="T39" s="429">
        <v>2.5965598186999999</v>
      </c>
      <c r="U39" s="429">
        <v>2.9999010815</v>
      </c>
      <c r="V39" s="429">
        <v>2.9442115459</v>
      </c>
      <c r="W39" s="429">
        <v>2.8748364672000002</v>
      </c>
      <c r="X39" s="429">
        <v>2.9244336025000002</v>
      </c>
      <c r="Y39" s="429">
        <v>3.3889108793</v>
      </c>
      <c r="Z39" s="429">
        <v>3.2818352851000001</v>
      </c>
      <c r="AA39" s="429">
        <v>4.8608804644000001</v>
      </c>
      <c r="AB39" s="429">
        <v>2.9022368507</v>
      </c>
      <c r="AC39" s="429">
        <v>2.1884128342000002</v>
      </c>
      <c r="AD39" s="429">
        <v>2.047106334</v>
      </c>
      <c r="AE39" s="429">
        <v>2.2880624256000002</v>
      </c>
      <c r="AF39" s="429">
        <v>2.6821510191</v>
      </c>
      <c r="AG39" s="429">
        <v>2.5068160717999999</v>
      </c>
      <c r="AH39" s="429">
        <v>2.2496043330000002</v>
      </c>
      <c r="AI39" s="429">
        <v>2.3651181378000001</v>
      </c>
      <c r="AJ39" s="429">
        <v>2.6065868264000001</v>
      </c>
      <c r="AK39" s="429">
        <v>2.633446819</v>
      </c>
      <c r="AL39" s="429">
        <v>3.8545030258000001</v>
      </c>
      <c r="AM39" s="429">
        <v>5.8751660674000004</v>
      </c>
      <c r="AN39" s="429">
        <v>4.8104435451000001</v>
      </c>
      <c r="AO39" s="429">
        <v>4.1730048768000003</v>
      </c>
      <c r="AP39" s="429">
        <v>3.5806145393</v>
      </c>
      <c r="AQ39" s="429">
        <v>3.2834531185000002</v>
      </c>
      <c r="AR39" s="429">
        <v>3.3355905506000001</v>
      </c>
      <c r="AS39" s="429">
        <v>3.5245461805999998</v>
      </c>
      <c r="AT39" s="429">
        <v>3.1676547364999998</v>
      </c>
      <c r="AU39" s="429">
        <v>3.0409609649</v>
      </c>
      <c r="AV39" s="429">
        <v>3.0820126627</v>
      </c>
      <c r="AW39" s="429">
        <v>3.8880261140000001</v>
      </c>
      <c r="AX39" s="429">
        <v>5.0377258979999997</v>
      </c>
      <c r="AY39" s="429">
        <v>9.8066621323999996</v>
      </c>
      <c r="AZ39" s="871">
        <v>6.2766332887000003</v>
      </c>
      <c r="BA39" s="871">
        <v>3.1079722656</v>
      </c>
      <c r="BB39" s="871">
        <v>2.7849866711</v>
      </c>
      <c r="BC39" s="871">
        <v>2.7515764697999998</v>
      </c>
      <c r="BD39" s="871">
        <v>3.1656973361</v>
      </c>
      <c r="BE39" s="871">
        <v>3.5441750000000001</v>
      </c>
      <c r="BF39" s="871">
        <v>3.1718389999999999</v>
      </c>
      <c r="BG39" s="352">
        <v>2.9822320000000002</v>
      </c>
      <c r="BH39" s="352">
        <v>3.0250919999999999</v>
      </c>
      <c r="BI39" s="352">
        <v>3.2488630000000001</v>
      </c>
      <c r="BJ39" s="352">
        <v>3.8995109999999999</v>
      </c>
      <c r="BK39" s="352">
        <v>4.5355590000000001</v>
      </c>
      <c r="BL39" s="352">
        <v>4.1264450000000004</v>
      </c>
      <c r="BM39" s="352">
        <v>3.3885939999999999</v>
      </c>
      <c r="BN39" s="352">
        <v>2.9548390000000002</v>
      </c>
      <c r="BO39" s="352">
        <v>2.848252</v>
      </c>
      <c r="BP39" s="352">
        <v>2.8666130000000001</v>
      </c>
      <c r="BQ39" s="352">
        <v>3.0493190000000001</v>
      </c>
      <c r="BR39" s="352">
        <v>3.170436</v>
      </c>
      <c r="BS39" s="352">
        <v>3.2007129999999999</v>
      </c>
      <c r="BT39" s="352">
        <v>3.3424390000000002</v>
      </c>
      <c r="BU39" s="352">
        <v>3.7299799999999999</v>
      </c>
      <c r="BV39" s="352">
        <v>4.3651540000000004</v>
      </c>
    </row>
    <row r="40" spans="1:74" ht="11.1" customHeight="1" x14ac:dyDescent="0.2">
      <c r="A40" s="29" t="s">
        <v>254</v>
      </c>
      <c r="B40" s="446" t="s">
        <v>1104</v>
      </c>
      <c r="C40" s="429">
        <v>15.49</v>
      </c>
      <c r="D40" s="429">
        <v>16.489999999999998</v>
      </c>
      <c r="E40" s="429">
        <v>20.329999999999998</v>
      </c>
      <c r="F40" s="429">
        <v>25.06</v>
      </c>
      <c r="G40" s="429">
        <v>26.15</v>
      </c>
      <c r="H40" s="429">
        <v>26.3</v>
      </c>
      <c r="I40" s="429">
        <v>30.36</v>
      </c>
      <c r="J40" s="429">
        <v>25.72</v>
      </c>
      <c r="K40" s="429">
        <v>23.76</v>
      </c>
      <c r="L40" s="429">
        <v>21.76</v>
      </c>
      <c r="M40" s="429">
        <v>23.74</v>
      </c>
      <c r="N40" s="429">
        <v>19.86</v>
      </c>
      <c r="O40" s="429">
        <v>19.440000000000001</v>
      </c>
      <c r="P40" s="429">
        <v>18.559999999999999</v>
      </c>
      <c r="Q40" s="429">
        <v>19.920000000000002</v>
      </c>
      <c r="R40" s="429">
        <v>18.77</v>
      </c>
      <c r="S40" s="429">
        <v>18.11</v>
      </c>
      <c r="T40" s="429">
        <v>16.82</v>
      </c>
      <c r="U40" s="429">
        <v>16.739999999999998</v>
      </c>
      <c r="V40" s="429">
        <v>19.03</v>
      </c>
      <c r="W40" s="429">
        <v>22.2</v>
      </c>
      <c r="X40" s="429">
        <v>21.47</v>
      </c>
      <c r="Y40" s="429">
        <v>20.75</v>
      </c>
      <c r="Z40" s="429">
        <v>20.25</v>
      </c>
      <c r="AA40" s="429">
        <v>18.22</v>
      </c>
      <c r="AB40" s="429">
        <v>18.940000000000001</v>
      </c>
      <c r="AC40" s="429">
        <v>19.670000000000002</v>
      </c>
      <c r="AD40" s="429">
        <v>19.239999999999998</v>
      </c>
      <c r="AE40" s="429">
        <v>18.809999999999999</v>
      </c>
      <c r="AF40" s="429">
        <v>17.68</v>
      </c>
      <c r="AG40" s="429">
        <v>18.149999999999999</v>
      </c>
      <c r="AH40" s="429">
        <v>18.23</v>
      </c>
      <c r="AI40" s="429">
        <v>17.079999999999998</v>
      </c>
      <c r="AJ40" s="429">
        <v>15.76</v>
      </c>
      <c r="AK40" s="429">
        <v>16.25</v>
      </c>
      <c r="AL40" s="429">
        <v>16.43</v>
      </c>
      <c r="AM40" s="429">
        <v>16.07</v>
      </c>
      <c r="AN40" s="429">
        <v>17.059999999999999</v>
      </c>
      <c r="AO40" s="429">
        <v>15.83</v>
      </c>
      <c r="AP40" s="429">
        <v>15.6</v>
      </c>
      <c r="AQ40" s="429">
        <v>15.05</v>
      </c>
      <c r="AR40" s="429">
        <v>15.04</v>
      </c>
      <c r="AS40" s="429">
        <v>16.16</v>
      </c>
      <c r="AT40" s="429">
        <v>16.12</v>
      </c>
      <c r="AU40" s="429">
        <v>15.34</v>
      </c>
      <c r="AV40" s="429">
        <v>15.67</v>
      </c>
      <c r="AW40" s="429">
        <v>15.41</v>
      </c>
      <c r="AX40" s="429">
        <v>15.02</v>
      </c>
      <c r="AY40" s="429">
        <v>13.99</v>
      </c>
      <c r="AZ40" s="871">
        <v>13.38</v>
      </c>
      <c r="BA40" s="871">
        <v>17.93</v>
      </c>
      <c r="BB40" s="871">
        <v>26.96</v>
      </c>
      <c r="BC40" s="871">
        <v>28.719962407000001</v>
      </c>
      <c r="BD40" s="871">
        <v>24.72294308</v>
      </c>
      <c r="BE40" s="871">
        <v>21.200859999999999</v>
      </c>
      <c r="BF40" s="871">
        <v>19.891839999999998</v>
      </c>
      <c r="BG40" s="352">
        <v>20.102689999999999</v>
      </c>
      <c r="BH40" s="352">
        <v>20.30603</v>
      </c>
      <c r="BI40" s="352">
        <v>20.05265</v>
      </c>
      <c r="BJ40" s="352">
        <v>19.911670000000001</v>
      </c>
      <c r="BK40" s="352">
        <v>19.360759999999999</v>
      </c>
      <c r="BL40" s="352">
        <v>18.38475</v>
      </c>
      <c r="BM40" s="352">
        <v>18.124569999999999</v>
      </c>
      <c r="BN40" s="352">
        <v>18.11946</v>
      </c>
      <c r="BO40" s="352">
        <v>17.054929999999999</v>
      </c>
      <c r="BP40" s="352">
        <v>16.79421</v>
      </c>
      <c r="BQ40" s="352">
        <v>15.77167</v>
      </c>
      <c r="BR40" s="352">
        <v>14.95168</v>
      </c>
      <c r="BS40" s="352">
        <v>14.381959999999999</v>
      </c>
      <c r="BT40" s="352">
        <v>13.975759999999999</v>
      </c>
      <c r="BU40" s="352">
        <v>13.66428</v>
      </c>
      <c r="BV40" s="352">
        <v>13.72203</v>
      </c>
    </row>
    <row r="41" spans="1:74" ht="11.1" customHeight="1" x14ac:dyDescent="0.2">
      <c r="A41" s="29" t="s">
        <v>7</v>
      </c>
      <c r="B41" s="446" t="s">
        <v>1103</v>
      </c>
      <c r="C41" s="429">
        <v>20.100000000000001</v>
      </c>
      <c r="D41" s="429">
        <v>20.79</v>
      </c>
      <c r="E41" s="429">
        <v>25.68</v>
      </c>
      <c r="F41" s="429">
        <v>28.32</v>
      </c>
      <c r="G41" s="429">
        <v>30.12</v>
      </c>
      <c r="H41" s="429">
        <v>33.020000000000003</v>
      </c>
      <c r="I41" s="429">
        <v>27.38</v>
      </c>
      <c r="J41" s="429">
        <v>26.9</v>
      </c>
      <c r="K41" s="429">
        <v>25.57</v>
      </c>
      <c r="L41" s="429">
        <v>27.81</v>
      </c>
      <c r="M41" s="429">
        <v>29.28</v>
      </c>
      <c r="N41" s="429">
        <v>23.17</v>
      </c>
      <c r="O41" s="429">
        <v>24.09</v>
      </c>
      <c r="P41" s="429">
        <v>23.1</v>
      </c>
      <c r="Q41" s="429">
        <v>21.42</v>
      </c>
      <c r="R41" s="429">
        <v>20.9</v>
      </c>
      <c r="S41" s="429">
        <v>19.87</v>
      </c>
      <c r="T41" s="429">
        <v>19.21</v>
      </c>
      <c r="U41" s="429">
        <v>19.84</v>
      </c>
      <c r="V41" s="429">
        <v>23</v>
      </c>
      <c r="W41" s="429">
        <v>24.18</v>
      </c>
      <c r="X41" s="429">
        <v>24.23</v>
      </c>
      <c r="Y41" s="429">
        <v>21.75</v>
      </c>
      <c r="Z41" s="429">
        <v>20.74</v>
      </c>
      <c r="AA41" s="429">
        <v>19.64</v>
      </c>
      <c r="AB41" s="429">
        <v>20.84</v>
      </c>
      <c r="AC41" s="429">
        <v>20.6</v>
      </c>
      <c r="AD41" s="429">
        <v>20.84</v>
      </c>
      <c r="AE41" s="429">
        <v>19.440000000000001</v>
      </c>
      <c r="AF41" s="429">
        <v>18.62</v>
      </c>
      <c r="AG41" s="429">
        <v>19.57</v>
      </c>
      <c r="AH41" s="429">
        <v>18.37</v>
      </c>
      <c r="AI41" s="429">
        <v>17.79</v>
      </c>
      <c r="AJ41" s="429">
        <v>17.32</v>
      </c>
      <c r="AK41" s="429">
        <v>18.850000000000001</v>
      </c>
      <c r="AL41" s="429">
        <v>17.670000000000002</v>
      </c>
      <c r="AM41" s="429">
        <v>18.899999999999999</v>
      </c>
      <c r="AN41" s="429">
        <v>18.420000000000002</v>
      </c>
      <c r="AO41" s="429">
        <v>17.420000000000002</v>
      </c>
      <c r="AP41" s="429">
        <v>17.899999999999999</v>
      </c>
      <c r="AQ41" s="429">
        <v>16.75</v>
      </c>
      <c r="AR41" s="429">
        <v>17.64</v>
      </c>
      <c r="AS41" s="429">
        <v>18.39</v>
      </c>
      <c r="AT41" s="429">
        <v>17.809999999999999</v>
      </c>
      <c r="AU41" s="429">
        <v>18.13</v>
      </c>
      <c r="AV41" s="429">
        <v>18.07</v>
      </c>
      <c r="AW41" s="429">
        <v>18.3</v>
      </c>
      <c r="AX41" s="429">
        <v>17.329999999999998</v>
      </c>
      <c r="AY41" s="429">
        <v>17.73</v>
      </c>
      <c r="AZ41" s="871">
        <v>17.690000000000001</v>
      </c>
      <c r="BA41" s="871">
        <v>23.17</v>
      </c>
      <c r="BB41" s="871">
        <v>31.5</v>
      </c>
      <c r="BC41" s="871">
        <v>32.259173498999999</v>
      </c>
      <c r="BD41" s="871">
        <v>24.916677117999999</v>
      </c>
      <c r="BE41" s="871">
        <v>28.984259999999999</v>
      </c>
      <c r="BF41" s="871">
        <v>31.447179999999999</v>
      </c>
      <c r="BG41" s="352">
        <v>33.82226</v>
      </c>
      <c r="BH41" s="352">
        <v>34.273049999999998</v>
      </c>
      <c r="BI41" s="352">
        <v>33.451520000000002</v>
      </c>
      <c r="BJ41" s="352">
        <v>30.883939999999999</v>
      </c>
      <c r="BK41" s="352">
        <v>29.17305</v>
      </c>
      <c r="BL41" s="352">
        <v>27.620190000000001</v>
      </c>
      <c r="BM41" s="352">
        <v>26.6357</v>
      </c>
      <c r="BN41" s="352">
        <v>24.80151</v>
      </c>
      <c r="BO41" s="352">
        <v>23.429600000000001</v>
      </c>
      <c r="BP41" s="352">
        <v>22.574539999999999</v>
      </c>
      <c r="BQ41" s="352">
        <v>22.01174</v>
      </c>
      <c r="BR41" s="352">
        <v>21.336179999999999</v>
      </c>
      <c r="BS41" s="352">
        <v>20.943149999999999</v>
      </c>
      <c r="BT41" s="352">
        <v>20.780010000000001</v>
      </c>
      <c r="BU41" s="352">
        <v>20.892569999999999</v>
      </c>
      <c r="BV41" s="352">
        <v>19.905830000000002</v>
      </c>
    </row>
    <row r="42" spans="1:74" ht="11.1" customHeight="1" x14ac:dyDescent="0.2">
      <c r="A42" s="29"/>
      <c r="B42" s="382" t="s">
        <v>1376</v>
      </c>
      <c r="C42" s="429"/>
      <c r="D42" s="429"/>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871"/>
      <c r="BA42" s="871"/>
      <c r="BB42" s="871"/>
      <c r="BC42" s="871"/>
      <c r="BD42" s="871"/>
      <c r="BE42" s="871"/>
      <c r="BF42" s="871"/>
      <c r="BG42" s="352"/>
      <c r="BH42" s="352"/>
      <c r="BI42" s="352"/>
      <c r="BJ42" s="352"/>
      <c r="BK42" s="352"/>
      <c r="BL42" s="352"/>
      <c r="BM42" s="352"/>
      <c r="BN42" s="352"/>
      <c r="BO42" s="352"/>
      <c r="BP42" s="352"/>
      <c r="BQ42" s="352"/>
      <c r="BR42" s="352"/>
      <c r="BS42" s="352"/>
      <c r="BT42" s="352"/>
      <c r="BU42" s="352"/>
      <c r="BV42" s="352"/>
    </row>
    <row r="43" spans="1:74" ht="11.1" customHeight="1" x14ac:dyDescent="0.2">
      <c r="A43" s="29" t="s">
        <v>257</v>
      </c>
      <c r="B43" s="446" t="s">
        <v>1032</v>
      </c>
      <c r="C43" s="429">
        <v>13.64</v>
      </c>
      <c r="D43" s="429">
        <v>13.76</v>
      </c>
      <c r="E43" s="429">
        <v>14.41</v>
      </c>
      <c r="F43" s="429">
        <v>14.57</v>
      </c>
      <c r="G43" s="429">
        <v>14.89</v>
      </c>
      <c r="H43" s="429">
        <v>15.3</v>
      </c>
      <c r="I43" s="429">
        <v>15.31</v>
      </c>
      <c r="J43" s="429">
        <v>15.82</v>
      </c>
      <c r="K43" s="429">
        <v>16.190000000000001</v>
      </c>
      <c r="L43" s="429">
        <v>15.99</v>
      </c>
      <c r="M43" s="429">
        <v>15.55</v>
      </c>
      <c r="N43" s="429">
        <v>14.94</v>
      </c>
      <c r="O43" s="429">
        <v>15.47</v>
      </c>
      <c r="P43" s="429">
        <v>15.98</v>
      </c>
      <c r="Q43" s="429">
        <v>16.04</v>
      </c>
      <c r="R43" s="429">
        <v>16.100000000000001</v>
      </c>
      <c r="S43" s="429">
        <v>16.14</v>
      </c>
      <c r="T43" s="429">
        <v>16.09</v>
      </c>
      <c r="U43" s="429">
        <v>15.86</v>
      </c>
      <c r="V43" s="429">
        <v>15.91</v>
      </c>
      <c r="W43" s="429">
        <v>16.27</v>
      </c>
      <c r="X43" s="429">
        <v>16.48</v>
      </c>
      <c r="Y43" s="429">
        <v>16.190000000000001</v>
      </c>
      <c r="Z43" s="429">
        <v>15.69</v>
      </c>
      <c r="AA43" s="429">
        <v>15.41</v>
      </c>
      <c r="AB43" s="429">
        <v>16.100000000000001</v>
      </c>
      <c r="AC43" s="429">
        <v>16.670000000000002</v>
      </c>
      <c r="AD43" s="429">
        <v>16.86</v>
      </c>
      <c r="AE43" s="429">
        <v>16.399999999999999</v>
      </c>
      <c r="AF43" s="429">
        <v>16.38</v>
      </c>
      <c r="AG43" s="429">
        <v>16.62</v>
      </c>
      <c r="AH43" s="429">
        <v>16.600000000000001</v>
      </c>
      <c r="AI43" s="429">
        <v>16.82</v>
      </c>
      <c r="AJ43" s="429">
        <v>17.09</v>
      </c>
      <c r="AK43" s="429">
        <v>16.850000000000001</v>
      </c>
      <c r="AL43" s="429">
        <v>16.27</v>
      </c>
      <c r="AM43" s="429">
        <v>15.94</v>
      </c>
      <c r="AN43" s="429">
        <v>16.43</v>
      </c>
      <c r="AO43" s="429">
        <v>17.09</v>
      </c>
      <c r="AP43" s="429">
        <v>17.55</v>
      </c>
      <c r="AQ43" s="429">
        <v>17.37</v>
      </c>
      <c r="AR43" s="429">
        <v>17.47</v>
      </c>
      <c r="AS43" s="429">
        <v>17.45</v>
      </c>
      <c r="AT43" s="429">
        <v>17.61</v>
      </c>
      <c r="AU43" s="429">
        <v>18.079999999999998</v>
      </c>
      <c r="AV43" s="429">
        <v>17.97</v>
      </c>
      <c r="AW43" s="429">
        <v>17.78</v>
      </c>
      <c r="AX43" s="429">
        <v>17.239999999999998</v>
      </c>
      <c r="AY43" s="429">
        <v>17.45</v>
      </c>
      <c r="AZ43" s="871">
        <v>17.649999999999999</v>
      </c>
      <c r="BA43" s="871">
        <v>18.559999999999999</v>
      </c>
      <c r="BB43" s="871">
        <v>18.829999999999998</v>
      </c>
      <c r="BC43" s="871">
        <v>18.440000000000001</v>
      </c>
      <c r="BD43" s="871">
        <v>18.34</v>
      </c>
      <c r="BE43" s="871">
        <v>18.21435</v>
      </c>
      <c r="BF43" s="871">
        <v>18.209599999999998</v>
      </c>
      <c r="BG43" s="352">
        <v>18.587569999999999</v>
      </c>
      <c r="BH43" s="352">
        <v>18.47195</v>
      </c>
      <c r="BI43" s="352">
        <v>18.256989999999998</v>
      </c>
      <c r="BJ43" s="352">
        <v>17.729759999999999</v>
      </c>
      <c r="BK43" s="352">
        <v>18.026009999999999</v>
      </c>
      <c r="BL43" s="352">
        <v>18.054590000000001</v>
      </c>
      <c r="BM43" s="352">
        <v>18.862159999999999</v>
      </c>
      <c r="BN43" s="352">
        <v>19.312650000000001</v>
      </c>
      <c r="BO43" s="352">
        <v>18.829419999999999</v>
      </c>
      <c r="BP43" s="352">
        <v>18.650390000000002</v>
      </c>
      <c r="BQ43" s="352">
        <v>18.58981</v>
      </c>
      <c r="BR43" s="352">
        <v>18.578299999999999</v>
      </c>
      <c r="BS43" s="352">
        <v>18.965959999999999</v>
      </c>
      <c r="BT43" s="352">
        <v>18.740960000000001</v>
      </c>
      <c r="BU43" s="352">
        <v>18.64725</v>
      </c>
      <c r="BV43" s="352">
        <v>18.145050000000001</v>
      </c>
    </row>
    <row r="44" spans="1:74" ht="11.1" customHeight="1" x14ac:dyDescent="0.2">
      <c r="A44" s="29" t="s">
        <v>2</v>
      </c>
      <c r="B44" s="446" t="s">
        <v>986</v>
      </c>
      <c r="C44" s="429">
        <v>11.26</v>
      </c>
      <c r="D44" s="429">
        <v>11.66</v>
      </c>
      <c r="E44" s="429">
        <v>11.65</v>
      </c>
      <c r="F44" s="429">
        <v>11.82</v>
      </c>
      <c r="G44" s="429">
        <v>12</v>
      </c>
      <c r="H44" s="429">
        <v>12.75</v>
      </c>
      <c r="I44" s="429">
        <v>13.02</v>
      </c>
      <c r="J44" s="429">
        <v>13.41</v>
      </c>
      <c r="K44" s="429">
        <v>13.28</v>
      </c>
      <c r="L44" s="429">
        <v>12.89</v>
      </c>
      <c r="M44" s="429">
        <v>12.33</v>
      </c>
      <c r="N44" s="429">
        <v>12.28</v>
      </c>
      <c r="O44" s="429">
        <v>12.61</v>
      </c>
      <c r="P44" s="429">
        <v>12.53</v>
      </c>
      <c r="Q44" s="429">
        <v>12.36</v>
      </c>
      <c r="R44" s="429">
        <v>12.08</v>
      </c>
      <c r="S44" s="429">
        <v>12.16</v>
      </c>
      <c r="T44" s="429">
        <v>12.63</v>
      </c>
      <c r="U44" s="429">
        <v>12.91</v>
      </c>
      <c r="V44" s="429">
        <v>13.08</v>
      </c>
      <c r="W44" s="429">
        <v>13.07</v>
      </c>
      <c r="X44" s="429">
        <v>12.73</v>
      </c>
      <c r="Y44" s="429">
        <v>12.43</v>
      </c>
      <c r="Z44" s="429">
        <v>12.24</v>
      </c>
      <c r="AA44" s="429">
        <v>12.5</v>
      </c>
      <c r="AB44" s="429">
        <v>12.53</v>
      </c>
      <c r="AC44" s="429">
        <v>12.47</v>
      </c>
      <c r="AD44" s="429">
        <v>12.35</v>
      </c>
      <c r="AE44" s="429">
        <v>12.32</v>
      </c>
      <c r="AF44" s="429">
        <v>12.89</v>
      </c>
      <c r="AG44" s="429">
        <v>13.37</v>
      </c>
      <c r="AH44" s="429">
        <v>13.16</v>
      </c>
      <c r="AI44" s="429">
        <v>13.23</v>
      </c>
      <c r="AJ44" s="429">
        <v>12.89</v>
      </c>
      <c r="AK44" s="429">
        <v>12.35</v>
      </c>
      <c r="AL44" s="429">
        <v>12.64</v>
      </c>
      <c r="AM44" s="429">
        <v>12.82</v>
      </c>
      <c r="AN44" s="429">
        <v>12.98</v>
      </c>
      <c r="AO44" s="429">
        <v>13.16</v>
      </c>
      <c r="AP44" s="429">
        <v>12.89</v>
      </c>
      <c r="AQ44" s="429">
        <v>12.93</v>
      </c>
      <c r="AR44" s="429">
        <v>13.54</v>
      </c>
      <c r="AS44" s="429">
        <v>14.05</v>
      </c>
      <c r="AT44" s="429">
        <v>13.93</v>
      </c>
      <c r="AU44" s="429">
        <v>13.99</v>
      </c>
      <c r="AV44" s="429">
        <v>13.49</v>
      </c>
      <c r="AW44" s="429">
        <v>13.19</v>
      </c>
      <c r="AX44" s="429">
        <v>13.63</v>
      </c>
      <c r="AY44" s="429">
        <v>13.64</v>
      </c>
      <c r="AZ44" s="871">
        <v>14.37</v>
      </c>
      <c r="BA44" s="871">
        <v>13.92</v>
      </c>
      <c r="BB44" s="871">
        <v>13.51</v>
      </c>
      <c r="BC44" s="871">
        <v>13.54</v>
      </c>
      <c r="BD44" s="871">
        <v>14.19</v>
      </c>
      <c r="BE44" s="871">
        <v>14.545349999999999</v>
      </c>
      <c r="BF44" s="871">
        <v>14.42118</v>
      </c>
      <c r="BG44" s="352">
        <v>14.355790000000001</v>
      </c>
      <c r="BH44" s="352">
        <v>13.816800000000001</v>
      </c>
      <c r="BI44" s="352">
        <v>13.465540000000001</v>
      </c>
      <c r="BJ44" s="352">
        <v>13.89972</v>
      </c>
      <c r="BK44" s="352">
        <v>13.89664</v>
      </c>
      <c r="BL44" s="352">
        <v>14.58822</v>
      </c>
      <c r="BM44" s="352">
        <v>14.141909999999999</v>
      </c>
      <c r="BN44" s="352">
        <v>13.76388</v>
      </c>
      <c r="BO44" s="352">
        <v>13.72383</v>
      </c>
      <c r="BP44" s="352">
        <v>14.33375</v>
      </c>
      <c r="BQ44" s="352">
        <v>14.67562</v>
      </c>
      <c r="BR44" s="352">
        <v>14.454980000000001</v>
      </c>
      <c r="BS44" s="352">
        <v>14.471</v>
      </c>
      <c r="BT44" s="352">
        <v>13.95903</v>
      </c>
      <c r="BU44" s="352">
        <v>13.5929</v>
      </c>
      <c r="BV44" s="352">
        <v>14.04003</v>
      </c>
    </row>
    <row r="45" spans="1:74" ht="11.1" customHeight="1" x14ac:dyDescent="0.2">
      <c r="A45" s="29" t="s">
        <v>1</v>
      </c>
      <c r="B45" s="446" t="s">
        <v>985</v>
      </c>
      <c r="C45" s="429">
        <v>7.19</v>
      </c>
      <c r="D45" s="429">
        <v>7.28</v>
      </c>
      <c r="E45" s="429">
        <v>7.37</v>
      </c>
      <c r="F45" s="429">
        <v>7.7</v>
      </c>
      <c r="G45" s="429">
        <v>8.25</v>
      </c>
      <c r="H45" s="429">
        <v>8.85</v>
      </c>
      <c r="I45" s="429">
        <v>9.31</v>
      </c>
      <c r="J45" s="429">
        <v>9.3800000000000008</v>
      </c>
      <c r="K45" s="429">
        <v>9.06</v>
      </c>
      <c r="L45" s="429">
        <v>8.4499999999999993</v>
      </c>
      <c r="M45" s="429">
        <v>8.14</v>
      </c>
      <c r="N45" s="429">
        <v>8.5</v>
      </c>
      <c r="O45" s="429">
        <v>8.18</v>
      </c>
      <c r="P45" s="429">
        <v>8.01</v>
      </c>
      <c r="Q45" s="429">
        <v>7.8</v>
      </c>
      <c r="R45" s="429">
        <v>7.51</v>
      </c>
      <c r="S45" s="429">
        <v>7.64</v>
      </c>
      <c r="T45" s="429">
        <v>8.11</v>
      </c>
      <c r="U45" s="429">
        <v>8.36</v>
      </c>
      <c r="V45" s="429">
        <v>8.9</v>
      </c>
      <c r="W45" s="429">
        <v>8.43</v>
      </c>
      <c r="X45" s="429">
        <v>8.01</v>
      </c>
      <c r="Y45" s="429">
        <v>7.79</v>
      </c>
      <c r="Z45" s="429">
        <v>7.61</v>
      </c>
      <c r="AA45" s="429">
        <v>8.07</v>
      </c>
      <c r="AB45" s="429">
        <v>7.76</v>
      </c>
      <c r="AC45" s="429">
        <v>7.68</v>
      </c>
      <c r="AD45" s="429">
        <v>7.79</v>
      </c>
      <c r="AE45" s="429">
        <v>7.87</v>
      </c>
      <c r="AF45" s="429">
        <v>8.41</v>
      </c>
      <c r="AG45" s="429">
        <v>8.73</v>
      </c>
      <c r="AH45" s="429">
        <v>8.67</v>
      </c>
      <c r="AI45" s="429">
        <v>8.4499999999999993</v>
      </c>
      <c r="AJ45" s="429">
        <v>8.11</v>
      </c>
      <c r="AK45" s="429">
        <v>7.85</v>
      </c>
      <c r="AL45" s="429">
        <v>7.96</v>
      </c>
      <c r="AM45" s="429">
        <v>8.34</v>
      </c>
      <c r="AN45" s="429">
        <v>8.24</v>
      </c>
      <c r="AO45" s="429">
        <v>8.26</v>
      </c>
      <c r="AP45" s="429">
        <v>8.2100000000000009</v>
      </c>
      <c r="AQ45" s="429">
        <v>8.2899999999999991</v>
      </c>
      <c r="AR45" s="429">
        <v>8.9</v>
      </c>
      <c r="AS45" s="429">
        <v>9.33</v>
      </c>
      <c r="AT45" s="429">
        <v>9.08</v>
      </c>
      <c r="AU45" s="429">
        <v>9.02</v>
      </c>
      <c r="AV45" s="429">
        <v>8.65</v>
      </c>
      <c r="AW45" s="429">
        <v>8.44</v>
      </c>
      <c r="AX45" s="429">
        <v>8.5299999999999994</v>
      </c>
      <c r="AY45" s="429">
        <v>9.2899999999999991</v>
      </c>
      <c r="AZ45" s="871">
        <v>8.9499999999999993</v>
      </c>
      <c r="BA45" s="871">
        <v>8.58</v>
      </c>
      <c r="BB45" s="871">
        <v>8.66</v>
      </c>
      <c r="BC45" s="871">
        <v>8.7100000000000009</v>
      </c>
      <c r="BD45" s="871">
        <v>9.17</v>
      </c>
      <c r="BE45" s="871">
        <v>9.6379059999999992</v>
      </c>
      <c r="BF45" s="871">
        <v>9.4906629999999996</v>
      </c>
      <c r="BG45" s="352">
        <v>9.2663600000000006</v>
      </c>
      <c r="BH45" s="352">
        <v>8.8074279999999998</v>
      </c>
      <c r="BI45" s="352">
        <v>8.5653489999999994</v>
      </c>
      <c r="BJ45" s="352">
        <v>8.7320170000000008</v>
      </c>
      <c r="BK45" s="352">
        <v>9.1513760000000008</v>
      </c>
      <c r="BL45" s="352">
        <v>9.2850409999999997</v>
      </c>
      <c r="BM45" s="352">
        <v>8.8767110000000002</v>
      </c>
      <c r="BN45" s="352">
        <v>8.9541409999999999</v>
      </c>
      <c r="BO45" s="352">
        <v>8.9129959999999997</v>
      </c>
      <c r="BP45" s="352">
        <v>9.2601859999999991</v>
      </c>
      <c r="BQ45" s="352">
        <v>9.5427090000000003</v>
      </c>
      <c r="BR45" s="352">
        <v>9.3979370000000007</v>
      </c>
      <c r="BS45" s="352">
        <v>9.3457950000000007</v>
      </c>
      <c r="BT45" s="352">
        <v>8.8957979999999992</v>
      </c>
      <c r="BU45" s="352">
        <v>8.6676079999999995</v>
      </c>
      <c r="BV45" s="352">
        <v>8.8320229999999995</v>
      </c>
    </row>
    <row r="46" spans="1:74" ht="11.1" customHeight="1" x14ac:dyDescent="0.2">
      <c r="A46" s="29"/>
      <c r="B46" s="382" t="s">
        <v>1377</v>
      </c>
      <c r="C46" s="429"/>
      <c r="D46" s="429"/>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c r="AH46" s="429"/>
      <c r="AI46" s="429"/>
      <c r="AJ46" s="429"/>
      <c r="AK46" s="429"/>
      <c r="AL46" s="429"/>
      <c r="AM46" s="429"/>
      <c r="AN46" s="429"/>
      <c r="AO46" s="429"/>
      <c r="AP46" s="429"/>
      <c r="AQ46" s="429"/>
      <c r="AR46" s="429"/>
      <c r="AS46" s="429"/>
      <c r="AT46" s="429"/>
      <c r="AU46" s="429"/>
      <c r="AV46" s="429"/>
      <c r="AW46" s="429"/>
      <c r="AX46" s="429"/>
      <c r="AY46" s="429"/>
      <c r="AZ46" s="871"/>
      <c r="BA46" s="871"/>
      <c r="BB46" s="871"/>
      <c r="BC46" s="871"/>
      <c r="BD46" s="871"/>
      <c r="BE46" s="871"/>
      <c r="BF46" s="871"/>
      <c r="BG46" s="352"/>
      <c r="BH46" s="352"/>
      <c r="BI46" s="352"/>
      <c r="BJ46" s="352"/>
      <c r="BK46" s="352"/>
      <c r="BL46" s="352"/>
      <c r="BM46" s="352"/>
      <c r="BN46" s="352"/>
      <c r="BO46" s="352"/>
      <c r="BP46" s="352"/>
      <c r="BQ46" s="352"/>
      <c r="BR46" s="352"/>
      <c r="BS46" s="352"/>
      <c r="BT46" s="352"/>
      <c r="BU46" s="352"/>
      <c r="BV46" s="352"/>
    </row>
    <row r="47" spans="1:74" ht="11.1" customHeight="1" x14ac:dyDescent="0.2">
      <c r="A47" s="29" t="s">
        <v>582</v>
      </c>
      <c r="B47" s="446" t="s">
        <v>990</v>
      </c>
      <c r="C47" s="429">
        <v>37.020238095000003</v>
      </c>
      <c r="D47" s="429">
        <v>45.358343750000003</v>
      </c>
      <c r="E47" s="429">
        <v>45.798532608999999</v>
      </c>
      <c r="F47" s="429">
        <v>61.274136904999999</v>
      </c>
      <c r="G47" s="429">
        <v>89.660505951999994</v>
      </c>
      <c r="H47" s="429">
        <v>98.627159090999996</v>
      </c>
      <c r="I47" s="429">
        <v>181.97046875000001</v>
      </c>
      <c r="J47" s="429">
        <v>128.60089674</v>
      </c>
      <c r="K47" s="429">
        <v>81.564553571000005</v>
      </c>
      <c r="L47" s="429">
        <v>55.301666666999999</v>
      </c>
      <c r="M47" s="429">
        <v>50.543125000000003</v>
      </c>
      <c r="N47" s="429">
        <v>53.196369048000001</v>
      </c>
      <c r="O47" s="429">
        <v>31.211279762</v>
      </c>
      <c r="P47" s="429">
        <v>25.3151875</v>
      </c>
      <c r="Q47" s="429">
        <v>27.626005435</v>
      </c>
      <c r="R47" s="429">
        <v>27.627031250000002</v>
      </c>
      <c r="S47" s="429">
        <v>34.649261363999997</v>
      </c>
      <c r="T47" s="429">
        <v>109.52284091</v>
      </c>
      <c r="U47" s="429">
        <v>73.906562500000007</v>
      </c>
      <c r="V47" s="429">
        <v>377.17500000000001</v>
      </c>
      <c r="W47" s="429">
        <v>115.35753124999999</v>
      </c>
      <c r="X47" s="429">
        <v>42.604119318000002</v>
      </c>
      <c r="Y47" s="429">
        <v>36.419196429000003</v>
      </c>
      <c r="Z47" s="429">
        <v>22.53034375</v>
      </c>
      <c r="AA47" s="429">
        <v>57.936250000000001</v>
      </c>
      <c r="AB47" s="429">
        <v>16.405684524000002</v>
      </c>
      <c r="AC47" s="429">
        <v>23.238630952000001</v>
      </c>
      <c r="AD47" s="429">
        <v>25.823977273000001</v>
      </c>
      <c r="AE47" s="429">
        <v>58.941960227000003</v>
      </c>
      <c r="AF47" s="429">
        <v>35.060281250000003</v>
      </c>
      <c r="AG47" s="429">
        <v>26.182159090999999</v>
      </c>
      <c r="AH47" s="429">
        <v>47.939232955000001</v>
      </c>
      <c r="AI47" s="429">
        <v>26.499749999999999</v>
      </c>
      <c r="AJ47" s="429">
        <v>31.440353260999998</v>
      </c>
      <c r="AK47" s="429">
        <v>26.479375000000001</v>
      </c>
      <c r="AL47" s="429">
        <v>27.689196428999999</v>
      </c>
      <c r="AM47" s="429">
        <v>36.455198864000003</v>
      </c>
      <c r="AN47" s="429">
        <v>39.538687500000002</v>
      </c>
      <c r="AO47" s="429">
        <v>31.157559524</v>
      </c>
      <c r="AP47" s="429">
        <v>35.502301136</v>
      </c>
      <c r="AQ47" s="429">
        <v>42.985714285999997</v>
      </c>
      <c r="AR47" s="429">
        <v>33.499940475999999</v>
      </c>
      <c r="AS47" s="429">
        <v>42.968636363999998</v>
      </c>
      <c r="AT47" s="429">
        <v>46.819642856999998</v>
      </c>
      <c r="AU47" s="429">
        <v>33.225208332999998</v>
      </c>
      <c r="AV47" s="429">
        <v>34.287934782999997</v>
      </c>
      <c r="AW47" s="429">
        <v>35.743124999999999</v>
      </c>
      <c r="AX47" s="429">
        <v>35.726846590999997</v>
      </c>
      <c r="AY47" s="429">
        <v>54.282812499999999</v>
      </c>
      <c r="AZ47" s="871">
        <v>18.322906249999999</v>
      </c>
      <c r="BA47" s="871">
        <v>23.424573863999999</v>
      </c>
      <c r="BB47" s="871">
        <v>36.842897727</v>
      </c>
      <c r="BC47" s="871">
        <v>29.562437500000001</v>
      </c>
      <c r="BD47" s="871">
        <v>30.340085226999999</v>
      </c>
      <c r="BE47" s="871">
        <v>34.290652174000002</v>
      </c>
      <c r="BF47" s="871">
        <v>37.083154761999999</v>
      </c>
      <c r="BG47" s="352">
        <v>36.623849999999997</v>
      </c>
      <c r="BH47" s="352">
        <v>29.53304</v>
      </c>
      <c r="BI47" s="352">
        <v>30.29177</v>
      </c>
      <c r="BJ47" s="352">
        <v>35.614319999999999</v>
      </c>
      <c r="BK47" s="352">
        <v>39.250059999999998</v>
      </c>
      <c r="BL47" s="352">
        <v>34.575769999999999</v>
      </c>
      <c r="BM47" s="352">
        <v>25.278320000000001</v>
      </c>
      <c r="BN47" s="352">
        <v>25.333850000000002</v>
      </c>
      <c r="BO47" s="352">
        <v>27.43647</v>
      </c>
      <c r="BP47" s="352">
        <v>32.595469999999999</v>
      </c>
      <c r="BQ47" s="352">
        <v>37.804609999999997</v>
      </c>
      <c r="BR47" s="352">
        <v>43.273389999999999</v>
      </c>
      <c r="BS47" s="352">
        <v>38.73753</v>
      </c>
      <c r="BT47" s="352">
        <v>32.373800000000003</v>
      </c>
      <c r="BU47" s="352">
        <v>34.445399999999999</v>
      </c>
      <c r="BV47" s="352">
        <v>40.485030000000002</v>
      </c>
    </row>
    <row r="48" spans="1:74" ht="11.1" customHeight="1" x14ac:dyDescent="0.2">
      <c r="A48" s="29" t="s">
        <v>583</v>
      </c>
      <c r="B48" s="446" t="s">
        <v>991</v>
      </c>
      <c r="C48" s="429">
        <v>52.502912774999999</v>
      </c>
      <c r="D48" s="429">
        <v>42.160836432000004</v>
      </c>
      <c r="E48" s="429">
        <v>40.941233681</v>
      </c>
      <c r="F48" s="429">
        <v>53.028571587000002</v>
      </c>
      <c r="G48" s="429">
        <v>57.101920649999997</v>
      </c>
      <c r="H48" s="429">
        <v>70.883371827000005</v>
      </c>
      <c r="I48" s="429">
        <v>82.301034999999999</v>
      </c>
      <c r="J48" s="429">
        <v>113.88414014</v>
      </c>
      <c r="K48" s="429">
        <v>133.89192188000001</v>
      </c>
      <c r="L48" s="429">
        <v>65.326257956999996</v>
      </c>
      <c r="M48" s="429">
        <v>82.952213325000002</v>
      </c>
      <c r="N48" s="429">
        <v>257.10885553000003</v>
      </c>
      <c r="O48" s="429">
        <v>144.56550315000001</v>
      </c>
      <c r="P48" s="429">
        <v>68.92131474</v>
      </c>
      <c r="Q48" s="429">
        <v>64.127105301</v>
      </c>
      <c r="R48" s="429">
        <v>46.354542950000003</v>
      </c>
      <c r="S48" s="429">
        <v>18.098112667999999</v>
      </c>
      <c r="T48" s="429">
        <v>25.537256058000001</v>
      </c>
      <c r="U48" s="429">
        <v>79.269368025000006</v>
      </c>
      <c r="V48" s="429">
        <v>87.155469397999994</v>
      </c>
      <c r="W48" s="429">
        <v>36.350401325</v>
      </c>
      <c r="X48" s="429">
        <v>54.557046538000002</v>
      </c>
      <c r="Y48" s="429">
        <v>51.697415024999998</v>
      </c>
      <c r="Z48" s="429">
        <v>45.374193124999998</v>
      </c>
      <c r="AA48" s="429">
        <v>62.807229904000003</v>
      </c>
      <c r="AB48" s="429">
        <v>29.2941401</v>
      </c>
      <c r="AC48" s="429">
        <v>8.1378612260000001</v>
      </c>
      <c r="AD48" s="429">
        <v>-8.0206129808000001E-2</v>
      </c>
      <c r="AE48" s="429">
        <v>3.3027552644</v>
      </c>
      <c r="AF48" s="429">
        <v>20.680497825</v>
      </c>
      <c r="AG48" s="429">
        <v>51.756776682999998</v>
      </c>
      <c r="AH48" s="429">
        <v>39.827738101999998</v>
      </c>
      <c r="AI48" s="429">
        <v>37.786145832999999</v>
      </c>
      <c r="AJ48" s="429">
        <v>35.272231898000001</v>
      </c>
      <c r="AK48" s="429">
        <v>30.885471800000001</v>
      </c>
      <c r="AL48" s="429">
        <v>39.797897775000003</v>
      </c>
      <c r="AM48" s="429">
        <v>36.709777860999999</v>
      </c>
      <c r="AN48" s="429">
        <v>25.114275521</v>
      </c>
      <c r="AO48" s="429">
        <v>17.563313917999999</v>
      </c>
      <c r="AP48" s="429">
        <v>10.349898462000001</v>
      </c>
      <c r="AQ48" s="429">
        <v>17.335739615000001</v>
      </c>
      <c r="AR48" s="429">
        <v>22.873317725</v>
      </c>
      <c r="AS48" s="429">
        <v>33.432900553000003</v>
      </c>
      <c r="AT48" s="429">
        <v>38.713194254999998</v>
      </c>
      <c r="AU48" s="429">
        <v>36.8882908</v>
      </c>
      <c r="AV48" s="429">
        <v>27.178118008999999</v>
      </c>
      <c r="AW48" s="429">
        <v>39.587685495000002</v>
      </c>
      <c r="AX48" s="429">
        <v>36.949807860999996</v>
      </c>
      <c r="AY48" s="429">
        <v>31.808463633999999</v>
      </c>
      <c r="AZ48" s="871">
        <v>21.729896693000001</v>
      </c>
      <c r="BA48" s="871">
        <v>12.682203774</v>
      </c>
      <c r="BB48" s="871">
        <v>2.3152523558000002</v>
      </c>
      <c r="BC48" s="871">
        <v>3.5018979749999999</v>
      </c>
      <c r="BD48" s="871">
        <v>11.015303918000001</v>
      </c>
      <c r="BE48" s="871">
        <v>36.030380264000001</v>
      </c>
      <c r="BF48" s="871">
        <v>50.436255168000002</v>
      </c>
      <c r="BG48" s="352">
        <v>30.8703</v>
      </c>
      <c r="BH48" s="352">
        <v>28.38223</v>
      </c>
      <c r="BI48" s="352">
        <v>30.12677</v>
      </c>
      <c r="BJ48" s="352">
        <v>35.271189999999997</v>
      </c>
      <c r="BK48" s="352">
        <v>38.306280000000001</v>
      </c>
      <c r="BL48" s="352">
        <v>29.87407</v>
      </c>
      <c r="BM48" s="352">
        <v>23.40945</v>
      </c>
      <c r="BN48" s="352">
        <v>20.381740000000001</v>
      </c>
      <c r="BO48" s="352">
        <v>19.924659999999999</v>
      </c>
      <c r="BP48" s="352">
        <v>22.69894</v>
      </c>
      <c r="BQ48" s="352">
        <v>28.70383</v>
      </c>
      <c r="BR48" s="352">
        <v>30.922989999999999</v>
      </c>
      <c r="BS48" s="352">
        <v>29.210080000000001</v>
      </c>
      <c r="BT48" s="352">
        <v>27.15456</v>
      </c>
      <c r="BU48" s="352">
        <v>29.78857</v>
      </c>
      <c r="BV48" s="352">
        <v>34.560389999999998</v>
      </c>
    </row>
    <row r="49" spans="1:74" ht="11.1" customHeight="1" x14ac:dyDescent="0.2">
      <c r="A49" s="29" t="s">
        <v>584</v>
      </c>
      <c r="B49" s="446" t="s">
        <v>992</v>
      </c>
      <c r="C49" s="429">
        <v>159.59824405000001</v>
      </c>
      <c r="D49" s="429">
        <v>121.0331875</v>
      </c>
      <c r="E49" s="429">
        <v>68.807554347999996</v>
      </c>
      <c r="F49" s="429">
        <v>67.538928571</v>
      </c>
      <c r="G49" s="429">
        <v>78.202351190000002</v>
      </c>
      <c r="H49" s="429">
        <v>74.099318182000005</v>
      </c>
      <c r="I49" s="429">
        <v>109.34878125</v>
      </c>
      <c r="J49" s="429">
        <v>116.34991848</v>
      </c>
      <c r="K49" s="429">
        <v>71.719553571000006</v>
      </c>
      <c r="L49" s="429">
        <v>58.917619047999999</v>
      </c>
      <c r="M49" s="429">
        <v>66.569880952000005</v>
      </c>
      <c r="N49" s="429">
        <v>116.82470238000001</v>
      </c>
      <c r="O49" s="429">
        <v>55.820833333000003</v>
      </c>
      <c r="P49" s="429">
        <v>64.519656249999997</v>
      </c>
      <c r="Q49" s="429">
        <v>37.555407609</v>
      </c>
      <c r="R49" s="429">
        <v>31.68103125</v>
      </c>
      <c r="S49" s="429">
        <v>28.045767045000002</v>
      </c>
      <c r="T49" s="429">
        <v>37.936647727</v>
      </c>
      <c r="U49" s="429">
        <v>54.796999999999997</v>
      </c>
      <c r="V49" s="429">
        <v>29.175000000000001</v>
      </c>
      <c r="W49" s="429">
        <v>37.270031250000002</v>
      </c>
      <c r="X49" s="429">
        <v>30.244857955000001</v>
      </c>
      <c r="Y49" s="429">
        <v>43.701071429000002</v>
      </c>
      <c r="Z49" s="429">
        <v>45.577468750000001</v>
      </c>
      <c r="AA49" s="429">
        <v>77.437670455000003</v>
      </c>
      <c r="AB49" s="429">
        <v>38.760684523999998</v>
      </c>
      <c r="AC49" s="429">
        <v>26.311726190000002</v>
      </c>
      <c r="AD49" s="429">
        <v>28.124318182</v>
      </c>
      <c r="AE49" s="429">
        <v>30.207954545</v>
      </c>
      <c r="AF49" s="429">
        <v>45.17</v>
      </c>
      <c r="AG49" s="429">
        <v>60.639744317999998</v>
      </c>
      <c r="AH49" s="429">
        <v>41.292301135999999</v>
      </c>
      <c r="AI49" s="429">
        <v>35.66765625</v>
      </c>
      <c r="AJ49" s="429">
        <v>40.456086956999997</v>
      </c>
      <c r="AK49" s="429">
        <v>44.303531249999999</v>
      </c>
      <c r="AL49" s="429">
        <v>90.745148810000003</v>
      </c>
      <c r="AM49" s="429">
        <v>147.42207386000001</v>
      </c>
      <c r="AN49" s="429">
        <v>131.17384375</v>
      </c>
      <c r="AO49" s="429">
        <v>47.905535714000003</v>
      </c>
      <c r="AP49" s="429">
        <v>42.884886364000003</v>
      </c>
      <c r="AQ49" s="429">
        <v>39.24077381</v>
      </c>
      <c r="AR49" s="429">
        <v>55.417559523999998</v>
      </c>
      <c r="AS49" s="429">
        <v>94.141221591000004</v>
      </c>
      <c r="AT49" s="429">
        <v>56.773809524000001</v>
      </c>
      <c r="AU49" s="429">
        <v>37.381547619000003</v>
      </c>
      <c r="AV49" s="429">
        <v>42.701630434999998</v>
      </c>
      <c r="AW49" s="429">
        <v>66.423651316000004</v>
      </c>
      <c r="AX49" s="429">
        <v>145.46735795000001</v>
      </c>
      <c r="AY49" s="429">
        <v>186.50994317999999</v>
      </c>
      <c r="AZ49" s="871">
        <v>130.00496874999999</v>
      </c>
      <c r="BA49" s="871">
        <v>50.519090908999999</v>
      </c>
      <c r="BB49" s="871">
        <v>51.136079545000001</v>
      </c>
      <c r="BC49" s="871">
        <v>50.731937500000001</v>
      </c>
      <c r="BD49" s="871">
        <v>56.480511364000002</v>
      </c>
      <c r="BE49" s="871">
        <v>85.674266304</v>
      </c>
      <c r="BF49" s="871">
        <v>57.672797619000001</v>
      </c>
      <c r="BG49" s="352">
        <v>43.63008</v>
      </c>
      <c r="BH49" s="352">
        <v>43.169429999999998</v>
      </c>
      <c r="BI49" s="352">
        <v>51.044339999999998</v>
      </c>
      <c r="BJ49" s="352">
        <v>83.609480000000005</v>
      </c>
      <c r="BK49" s="352">
        <v>151.16460000000001</v>
      </c>
      <c r="BL49" s="352">
        <v>86.823539999999994</v>
      </c>
      <c r="BM49" s="352">
        <v>62.401009999999999</v>
      </c>
      <c r="BN49" s="352">
        <v>45.254739999999998</v>
      </c>
      <c r="BO49" s="352">
        <v>37.145119999999999</v>
      </c>
      <c r="BP49" s="352">
        <v>53.34225</v>
      </c>
      <c r="BQ49" s="352">
        <v>74.24051</v>
      </c>
      <c r="BR49" s="352">
        <v>71.258790000000005</v>
      </c>
      <c r="BS49" s="352">
        <v>48.138469999999998</v>
      </c>
      <c r="BT49" s="352">
        <v>49.940100000000001</v>
      </c>
      <c r="BU49" s="352">
        <v>56.377600000000001</v>
      </c>
      <c r="BV49" s="352">
        <v>86.278850000000006</v>
      </c>
    </row>
    <row r="50" spans="1:74" ht="11.1" customHeight="1" x14ac:dyDescent="0.2">
      <c r="A50" s="29" t="s">
        <v>585</v>
      </c>
      <c r="B50" s="446" t="s">
        <v>993</v>
      </c>
      <c r="C50" s="429">
        <v>143.98764881</v>
      </c>
      <c r="D50" s="429">
        <v>93.698125000000005</v>
      </c>
      <c r="E50" s="429">
        <v>62.611195651999999</v>
      </c>
      <c r="F50" s="429">
        <v>71.077767856999998</v>
      </c>
      <c r="G50" s="429">
        <v>84.392351189999999</v>
      </c>
      <c r="H50" s="429">
        <v>83.691988636000005</v>
      </c>
      <c r="I50" s="429">
        <v>109.76190625</v>
      </c>
      <c r="J50" s="429">
        <v>118.97173913</v>
      </c>
      <c r="K50" s="429">
        <v>85.382202380999999</v>
      </c>
      <c r="L50" s="429">
        <v>61.397172619000003</v>
      </c>
      <c r="M50" s="429">
        <v>64.492410714000002</v>
      </c>
      <c r="N50" s="429">
        <v>105.61160714</v>
      </c>
      <c r="O50" s="429">
        <v>46.809613095000003</v>
      </c>
      <c r="P50" s="429">
        <v>50.390749999999997</v>
      </c>
      <c r="Q50" s="429">
        <v>36.755652173999998</v>
      </c>
      <c r="R50" s="429">
        <v>34.021312500000001</v>
      </c>
      <c r="S50" s="429">
        <v>28.061335227000001</v>
      </c>
      <c r="T50" s="429">
        <v>32.064772726999998</v>
      </c>
      <c r="U50" s="429">
        <v>51.214218750000001</v>
      </c>
      <c r="V50" s="429">
        <v>31.028614130000001</v>
      </c>
      <c r="W50" s="429">
        <v>36.109781249999997</v>
      </c>
      <c r="X50" s="429">
        <v>31.933551135999998</v>
      </c>
      <c r="Y50" s="429">
        <v>39.123065476000001</v>
      </c>
      <c r="Z50" s="429">
        <v>37.979125000000003</v>
      </c>
      <c r="AA50" s="429">
        <v>70.201789773000002</v>
      </c>
      <c r="AB50" s="429">
        <v>31.658541667000001</v>
      </c>
      <c r="AC50" s="429">
        <v>28.572053571000001</v>
      </c>
      <c r="AD50" s="429">
        <v>28.287784090999999</v>
      </c>
      <c r="AE50" s="429">
        <v>30.684232954999999</v>
      </c>
      <c r="AF50" s="429">
        <v>42.490906250000002</v>
      </c>
      <c r="AG50" s="429">
        <v>51.186846590999998</v>
      </c>
      <c r="AH50" s="429">
        <v>39.458238635999997</v>
      </c>
      <c r="AI50" s="429">
        <v>35.528093749999996</v>
      </c>
      <c r="AJ50" s="429">
        <v>37.723858696000001</v>
      </c>
      <c r="AK50" s="429">
        <v>37.497812500000002</v>
      </c>
      <c r="AL50" s="429">
        <v>77.181339285999996</v>
      </c>
      <c r="AM50" s="429">
        <v>141.15593749999999</v>
      </c>
      <c r="AN50" s="429">
        <v>108.72253125</v>
      </c>
      <c r="AO50" s="429">
        <v>49.370327381000003</v>
      </c>
      <c r="AP50" s="429">
        <v>43.468664773</v>
      </c>
      <c r="AQ50" s="429">
        <v>40.989821429000003</v>
      </c>
      <c r="AR50" s="429">
        <v>59.767857143000001</v>
      </c>
      <c r="AS50" s="429">
        <v>89.770823863999993</v>
      </c>
      <c r="AT50" s="429">
        <v>57.942321429000003</v>
      </c>
      <c r="AU50" s="429">
        <v>44.250952380999998</v>
      </c>
      <c r="AV50" s="429">
        <v>51.790923913</v>
      </c>
      <c r="AW50" s="429">
        <v>63.825230263000002</v>
      </c>
      <c r="AX50" s="429">
        <v>114.17159091000001</v>
      </c>
      <c r="AY50" s="429">
        <v>216.27784091000001</v>
      </c>
      <c r="AZ50" s="871">
        <v>124.59446875</v>
      </c>
      <c r="BA50" s="871">
        <v>52.835284090999998</v>
      </c>
      <c r="BB50" s="871">
        <v>46.298210226999998</v>
      </c>
      <c r="BC50" s="871">
        <v>47.900125000000003</v>
      </c>
      <c r="BD50" s="871">
        <v>56.035056818000001</v>
      </c>
      <c r="BE50" s="871">
        <v>98.343342390999993</v>
      </c>
      <c r="BF50" s="871">
        <v>58.285595237999999</v>
      </c>
      <c r="BG50" s="352">
        <v>54.554299999999998</v>
      </c>
      <c r="BH50" s="352">
        <v>48.631509999999999</v>
      </c>
      <c r="BI50" s="352">
        <v>57.031100000000002</v>
      </c>
      <c r="BJ50" s="352">
        <v>79.400270000000006</v>
      </c>
      <c r="BK50" s="352">
        <v>101.6271</v>
      </c>
      <c r="BL50" s="352">
        <v>85.195750000000004</v>
      </c>
      <c r="BM50" s="352">
        <v>63.923949999999998</v>
      </c>
      <c r="BN50" s="352">
        <v>54.227699999999999</v>
      </c>
      <c r="BO50" s="352">
        <v>47.858029999999999</v>
      </c>
      <c r="BP50" s="352">
        <v>56.557549999999999</v>
      </c>
      <c r="BQ50" s="352">
        <v>67.693790000000007</v>
      </c>
      <c r="BR50" s="352">
        <v>67.822029999999998</v>
      </c>
      <c r="BS50" s="352">
        <v>57.201160000000002</v>
      </c>
      <c r="BT50" s="352">
        <v>56.566920000000003</v>
      </c>
      <c r="BU50" s="352">
        <v>64.319969999999998</v>
      </c>
      <c r="BV50" s="352">
        <v>83.038749999999993</v>
      </c>
    </row>
    <row r="51" spans="1:74" ht="11.1" customHeight="1" x14ac:dyDescent="0.2">
      <c r="A51" s="29" t="s">
        <v>586</v>
      </c>
      <c r="B51" s="446" t="s">
        <v>994</v>
      </c>
      <c r="C51" s="429">
        <v>73.319438422999994</v>
      </c>
      <c r="D51" s="429">
        <v>53.101617406000003</v>
      </c>
      <c r="E51" s="429">
        <v>48.560714457000003</v>
      </c>
      <c r="F51" s="429">
        <v>75.350930356999996</v>
      </c>
      <c r="G51" s="429">
        <v>93.500499583000007</v>
      </c>
      <c r="H51" s="429">
        <v>110.14373630999999</v>
      </c>
      <c r="I51" s="429">
        <v>115.37026849999999</v>
      </c>
      <c r="J51" s="429">
        <v>120.03855383</v>
      </c>
      <c r="K51" s="429">
        <v>97.575998987999995</v>
      </c>
      <c r="L51" s="429">
        <v>73.648034374999995</v>
      </c>
      <c r="M51" s="429">
        <v>61.698989613000002</v>
      </c>
      <c r="N51" s="429">
        <v>79.460300267999997</v>
      </c>
      <c r="O51" s="429">
        <v>42.697725505999998</v>
      </c>
      <c r="P51" s="429">
        <v>35.472524968999998</v>
      </c>
      <c r="Q51" s="429">
        <v>31.303521629999999</v>
      </c>
      <c r="R51" s="429">
        <v>35.541890905999999</v>
      </c>
      <c r="S51" s="429">
        <v>36.463730312999999</v>
      </c>
      <c r="T51" s="429">
        <v>34.214656335000001</v>
      </c>
      <c r="U51" s="429">
        <v>53.027761593999998</v>
      </c>
      <c r="V51" s="429">
        <v>36.061768125</v>
      </c>
      <c r="W51" s="429">
        <v>40.728821406000002</v>
      </c>
      <c r="X51" s="429">
        <v>45.312962186999997</v>
      </c>
      <c r="Y51" s="429">
        <v>43.942413274000003</v>
      </c>
      <c r="Z51" s="429">
        <v>37.257233280999998</v>
      </c>
      <c r="AA51" s="429">
        <v>53.034599346999997</v>
      </c>
      <c r="AB51" s="429">
        <v>26.815823244000001</v>
      </c>
      <c r="AC51" s="429">
        <v>27.419240119000001</v>
      </c>
      <c r="AD51" s="429">
        <v>32.152011874999999</v>
      </c>
      <c r="AE51" s="429">
        <v>40.813777784000003</v>
      </c>
      <c r="AF51" s="429">
        <v>40.277638437</v>
      </c>
      <c r="AG51" s="429">
        <v>62.776141676000002</v>
      </c>
      <c r="AH51" s="429">
        <v>47.141407159000003</v>
      </c>
      <c r="AI51" s="429">
        <v>39.171070530999998</v>
      </c>
      <c r="AJ51" s="429">
        <v>41.899773478</v>
      </c>
      <c r="AK51" s="429">
        <v>35.916607499999998</v>
      </c>
      <c r="AL51" s="429">
        <v>41.609876280000002</v>
      </c>
      <c r="AM51" s="429">
        <v>76.040869290000003</v>
      </c>
      <c r="AN51" s="429">
        <v>54.730237625000001</v>
      </c>
      <c r="AO51" s="429">
        <v>49.721589137000002</v>
      </c>
      <c r="AP51" s="429">
        <v>50.276256363999998</v>
      </c>
      <c r="AQ51" s="429">
        <v>44.107135476000003</v>
      </c>
      <c r="AR51" s="429">
        <v>63.868066726000002</v>
      </c>
      <c r="AS51" s="429">
        <v>87.515959488999997</v>
      </c>
      <c r="AT51" s="429">
        <v>44.883585148999998</v>
      </c>
      <c r="AU51" s="429">
        <v>52.045988362999999</v>
      </c>
      <c r="AV51" s="429">
        <v>58.404345136000003</v>
      </c>
      <c r="AW51" s="429">
        <v>60.973164210999997</v>
      </c>
      <c r="AX51" s="429">
        <v>78.535580455000002</v>
      </c>
      <c r="AY51" s="429">
        <v>166.30364668000001</v>
      </c>
      <c r="AZ51" s="871">
        <v>81.862416249999995</v>
      </c>
      <c r="BA51" s="871">
        <v>56.601634631000003</v>
      </c>
      <c r="BB51" s="871">
        <v>62.978497273000002</v>
      </c>
      <c r="BC51" s="871">
        <v>61.618238718999997</v>
      </c>
      <c r="BD51" s="871">
        <v>71.772078977000007</v>
      </c>
      <c r="BE51" s="871">
        <v>134.45520067999999</v>
      </c>
      <c r="BF51" s="871">
        <v>69.165954643000006</v>
      </c>
      <c r="BG51" s="352">
        <v>61.41395</v>
      </c>
      <c r="BH51" s="352">
        <v>58.091679999999997</v>
      </c>
      <c r="BI51" s="352">
        <v>62.76117</v>
      </c>
      <c r="BJ51" s="352">
        <v>80.059529999999995</v>
      </c>
      <c r="BK51" s="352">
        <v>95.766080000000002</v>
      </c>
      <c r="BL51" s="352">
        <v>86.364230000000006</v>
      </c>
      <c r="BM51" s="352">
        <v>66.602109999999996</v>
      </c>
      <c r="BN51" s="352">
        <v>63.801940000000002</v>
      </c>
      <c r="BO51" s="352">
        <v>61.455379999999998</v>
      </c>
      <c r="BP51" s="352">
        <v>69.477729999999994</v>
      </c>
      <c r="BQ51" s="352">
        <v>78.395079999999993</v>
      </c>
      <c r="BR51" s="352">
        <v>78.600679999999997</v>
      </c>
      <c r="BS51" s="352">
        <v>68.162509999999997</v>
      </c>
      <c r="BT51" s="352">
        <v>65.048439999999999</v>
      </c>
      <c r="BU51" s="352">
        <v>69.465050000000005</v>
      </c>
      <c r="BV51" s="352">
        <v>83.340940000000003</v>
      </c>
    </row>
    <row r="52" spans="1:74" ht="11.1" customHeight="1" x14ac:dyDescent="0.2">
      <c r="A52" s="29" t="s">
        <v>587</v>
      </c>
      <c r="B52" s="446" t="s">
        <v>995</v>
      </c>
      <c r="C52" s="429">
        <v>51.535863095000003</v>
      </c>
      <c r="D52" s="429">
        <v>48.197031250000002</v>
      </c>
      <c r="E52" s="429">
        <v>43.903233696000001</v>
      </c>
      <c r="F52" s="429">
        <v>68.639732143000003</v>
      </c>
      <c r="G52" s="429">
        <v>91.160416667000007</v>
      </c>
      <c r="H52" s="429">
        <v>107.8190625</v>
      </c>
      <c r="I52" s="429">
        <v>106.0715</v>
      </c>
      <c r="J52" s="429">
        <v>110.22307065</v>
      </c>
      <c r="K52" s="429">
        <v>89.092619048000003</v>
      </c>
      <c r="L52" s="429">
        <v>59.216011905000002</v>
      </c>
      <c r="M52" s="429">
        <v>53.040148809999998</v>
      </c>
      <c r="N52" s="429">
        <v>61.347232142999999</v>
      </c>
      <c r="O52" s="429">
        <v>37.986398809999997</v>
      </c>
      <c r="P52" s="429">
        <v>29.38415625</v>
      </c>
      <c r="Q52" s="429">
        <v>26.801711956999998</v>
      </c>
      <c r="R52" s="429">
        <v>26.878562500000001</v>
      </c>
      <c r="S52" s="429">
        <v>33.739943181999998</v>
      </c>
      <c r="T52" s="429">
        <v>35.762840908999998</v>
      </c>
      <c r="U52" s="429">
        <v>46.551218749999997</v>
      </c>
      <c r="V52" s="429">
        <v>40.552853261000003</v>
      </c>
      <c r="W52" s="429">
        <v>34.6983125</v>
      </c>
      <c r="X52" s="429">
        <v>37.238636364000001</v>
      </c>
      <c r="Y52" s="429">
        <v>33.091041666999999</v>
      </c>
      <c r="Z52" s="429">
        <v>30.4088125</v>
      </c>
      <c r="AA52" s="429">
        <v>50.084630681999997</v>
      </c>
      <c r="AB52" s="429">
        <v>25.216488094999999</v>
      </c>
      <c r="AC52" s="429">
        <v>22.253958333</v>
      </c>
      <c r="AD52" s="429">
        <v>22.691448864000002</v>
      </c>
      <c r="AE52" s="429">
        <v>29.754289773</v>
      </c>
      <c r="AF52" s="429">
        <v>38.706812499999998</v>
      </c>
      <c r="AG52" s="429">
        <v>41.814034091000003</v>
      </c>
      <c r="AH52" s="429">
        <v>37.952187500000001</v>
      </c>
      <c r="AI52" s="429">
        <v>34.087687500000001</v>
      </c>
      <c r="AJ52" s="429">
        <v>30.176902173999999</v>
      </c>
      <c r="AK52" s="429">
        <v>29.287812500000001</v>
      </c>
      <c r="AL52" s="429">
        <v>35.237559523999998</v>
      </c>
      <c r="AM52" s="429">
        <v>52.514857954999997</v>
      </c>
      <c r="AN52" s="429">
        <v>51.134687499999998</v>
      </c>
      <c r="AO52" s="429">
        <v>33.974404761999999</v>
      </c>
      <c r="AP52" s="429">
        <v>31.686761363999999</v>
      </c>
      <c r="AQ52" s="429">
        <v>37.140595238000003</v>
      </c>
      <c r="AR52" s="429">
        <v>56.081577381000002</v>
      </c>
      <c r="AS52" s="429">
        <v>74.563181818000004</v>
      </c>
      <c r="AT52" s="429">
        <v>49.125059524000001</v>
      </c>
      <c r="AU52" s="429">
        <v>45.995505952000002</v>
      </c>
      <c r="AV52" s="429">
        <v>41.067744564999998</v>
      </c>
      <c r="AW52" s="429">
        <v>40.844046053</v>
      </c>
      <c r="AX52" s="429">
        <v>47.664460226999999</v>
      </c>
      <c r="AY52" s="429">
        <v>86.053494318000006</v>
      </c>
      <c r="AZ52" s="871">
        <v>42.306656250000003</v>
      </c>
      <c r="BA52" s="871">
        <v>35.183380681999999</v>
      </c>
      <c r="BB52" s="871">
        <v>33.682556818000002</v>
      </c>
      <c r="BC52" s="871">
        <v>33.876624999999997</v>
      </c>
      <c r="BD52" s="871">
        <v>46.248551136000003</v>
      </c>
      <c r="BE52" s="871">
        <v>97.732880434999998</v>
      </c>
      <c r="BF52" s="871">
        <v>52.404732142999997</v>
      </c>
      <c r="BG52" s="352">
        <v>43.300719999999998</v>
      </c>
      <c r="BH52" s="352">
        <v>39.309060000000002</v>
      </c>
      <c r="BI52" s="352">
        <v>41.104900000000001</v>
      </c>
      <c r="BJ52" s="352">
        <v>48.0871</v>
      </c>
      <c r="BK52" s="352">
        <v>53.598300000000002</v>
      </c>
      <c r="BL52" s="352">
        <v>48.939500000000002</v>
      </c>
      <c r="BM52" s="352">
        <v>42.845289999999999</v>
      </c>
      <c r="BN52" s="352">
        <v>41.123480000000001</v>
      </c>
      <c r="BO52" s="352">
        <v>41.969009999999997</v>
      </c>
      <c r="BP52" s="352">
        <v>45.735460000000003</v>
      </c>
      <c r="BQ52" s="352">
        <v>48.4739</v>
      </c>
      <c r="BR52" s="352">
        <v>48.565190000000001</v>
      </c>
      <c r="BS52" s="352">
        <v>45.446190000000001</v>
      </c>
      <c r="BT52" s="352">
        <v>42.057960000000001</v>
      </c>
      <c r="BU52" s="352">
        <v>44.887309999999999</v>
      </c>
      <c r="BV52" s="352">
        <v>51.387180000000001</v>
      </c>
    </row>
    <row r="53" spans="1:74" ht="11.1" customHeight="1" x14ac:dyDescent="0.2">
      <c r="A53" s="29" t="s">
        <v>588</v>
      </c>
      <c r="B53" s="446" t="s">
        <v>996</v>
      </c>
      <c r="C53" s="429">
        <v>39.692211905000001</v>
      </c>
      <c r="D53" s="429">
        <v>39.732824375</v>
      </c>
      <c r="E53" s="429">
        <v>32.312095380000002</v>
      </c>
      <c r="F53" s="429">
        <v>40.189811012</v>
      </c>
      <c r="G53" s="429">
        <v>79.637198511999998</v>
      </c>
      <c r="H53" s="429">
        <v>98.716374148</v>
      </c>
      <c r="I53" s="429">
        <v>119.30634563</v>
      </c>
      <c r="J53" s="429">
        <v>115.77019375</v>
      </c>
      <c r="K53" s="429">
        <v>94.832144345000003</v>
      </c>
      <c r="L53" s="429">
        <v>60.747954167000003</v>
      </c>
      <c r="M53" s="429">
        <v>56.417576189999998</v>
      </c>
      <c r="N53" s="429">
        <v>50.458671373999998</v>
      </c>
      <c r="O53" s="429">
        <v>35.781913095</v>
      </c>
      <c r="P53" s="429">
        <v>27.201062188000002</v>
      </c>
      <c r="Q53" s="429">
        <v>23.896104958999999</v>
      </c>
      <c r="R53" s="429">
        <v>30.696065624999999</v>
      </c>
      <c r="S53" s="429">
        <v>34.502565625000003</v>
      </c>
      <c r="T53" s="429">
        <v>38.493171023000002</v>
      </c>
      <c r="U53" s="429">
        <v>44.559060313000003</v>
      </c>
      <c r="V53" s="429">
        <v>57.052853571</v>
      </c>
      <c r="W53" s="429">
        <v>39.253269688000003</v>
      </c>
      <c r="X53" s="429">
        <v>30.175610510999999</v>
      </c>
      <c r="Y53" s="429">
        <v>29.229162202000001</v>
      </c>
      <c r="Z53" s="429">
        <v>26.088739062999998</v>
      </c>
      <c r="AA53" s="429">
        <v>61.353395739</v>
      </c>
      <c r="AB53" s="429">
        <v>16.651892262</v>
      </c>
      <c r="AC53" s="429">
        <v>16.984853570999999</v>
      </c>
      <c r="AD53" s="429">
        <v>29.314342898</v>
      </c>
      <c r="AE53" s="429">
        <v>31.093550568000001</v>
      </c>
      <c r="AF53" s="429">
        <v>41.439533437999998</v>
      </c>
      <c r="AG53" s="429">
        <v>43.406281249999999</v>
      </c>
      <c r="AH53" s="429">
        <v>48.202319318000001</v>
      </c>
      <c r="AI53" s="429">
        <v>52.138098438</v>
      </c>
      <c r="AJ53" s="429">
        <v>68.601395108999995</v>
      </c>
      <c r="AK53" s="429">
        <v>39.175595313000002</v>
      </c>
      <c r="AL53" s="429">
        <v>31.790829887000001</v>
      </c>
      <c r="AM53" s="429">
        <v>48.382975567999999</v>
      </c>
      <c r="AN53" s="429">
        <v>45.148195938000001</v>
      </c>
      <c r="AO53" s="429">
        <v>21.698301189999999</v>
      </c>
      <c r="AP53" s="429">
        <v>31.784836932000001</v>
      </c>
      <c r="AQ53" s="429">
        <v>37.793150595</v>
      </c>
      <c r="AR53" s="429">
        <v>38.466145535999999</v>
      </c>
      <c r="AS53" s="429">
        <v>46.943614488999998</v>
      </c>
      <c r="AT53" s="429">
        <v>41.465256547999999</v>
      </c>
      <c r="AU53" s="429">
        <v>34.976545238</v>
      </c>
      <c r="AV53" s="429">
        <v>38.333798641000001</v>
      </c>
      <c r="AW53" s="429">
        <v>37.579130591999999</v>
      </c>
      <c r="AX53" s="429">
        <v>32.379060226999997</v>
      </c>
      <c r="AY53" s="429">
        <v>56.196237783999997</v>
      </c>
      <c r="AZ53" s="871">
        <v>20.995489063000001</v>
      </c>
      <c r="BA53" s="871">
        <v>18.407797159000001</v>
      </c>
      <c r="BB53" s="871">
        <v>19.122159374999999</v>
      </c>
      <c r="BC53" s="871">
        <v>31.076084687000002</v>
      </c>
      <c r="BD53" s="871">
        <v>35.155189489000001</v>
      </c>
      <c r="BE53" s="871">
        <v>43.506641033000001</v>
      </c>
      <c r="BF53" s="871">
        <v>58.207066666999999</v>
      </c>
      <c r="BG53" s="352">
        <v>37.852879999999999</v>
      </c>
      <c r="BH53" s="352">
        <v>33.075150000000001</v>
      </c>
      <c r="BI53" s="352">
        <v>31.65841</v>
      </c>
      <c r="BJ53" s="352">
        <v>33.968229999999998</v>
      </c>
      <c r="BK53" s="352">
        <v>37.088479999999997</v>
      </c>
      <c r="BL53" s="352">
        <v>33.421939999999999</v>
      </c>
      <c r="BM53" s="352">
        <v>31.373840000000001</v>
      </c>
      <c r="BN53" s="352">
        <v>30.889990000000001</v>
      </c>
      <c r="BO53" s="352">
        <v>31.52664</v>
      </c>
      <c r="BP53" s="352">
        <v>34.96452</v>
      </c>
      <c r="BQ53" s="352">
        <v>36.237870000000001</v>
      </c>
      <c r="BR53" s="352">
        <v>37.538719999999998</v>
      </c>
      <c r="BS53" s="352">
        <v>35.172420000000002</v>
      </c>
      <c r="BT53" s="352">
        <v>30.118849999999998</v>
      </c>
      <c r="BU53" s="352">
        <v>31.395050000000001</v>
      </c>
      <c r="BV53" s="352">
        <v>35.135249999999999</v>
      </c>
    </row>
    <row r="54" spans="1:74" ht="11.1" customHeight="1" x14ac:dyDescent="0.2">
      <c r="A54" s="51" t="s">
        <v>589</v>
      </c>
      <c r="B54" s="446" t="s">
        <v>1604</v>
      </c>
      <c r="C54" s="429">
        <v>41.612499999999997</v>
      </c>
      <c r="D54" s="429">
        <v>41.171052631999999</v>
      </c>
      <c r="E54" s="429">
        <v>44.554347825999997</v>
      </c>
      <c r="F54" s="429">
        <v>64.537499999999994</v>
      </c>
      <c r="G54" s="429">
        <v>82.916666667000001</v>
      </c>
      <c r="H54" s="429">
        <v>107.41666667</v>
      </c>
      <c r="I54" s="429">
        <v>97.4375</v>
      </c>
      <c r="J54" s="429">
        <v>98.476086957000007</v>
      </c>
      <c r="K54" s="429">
        <v>88.559523810000002</v>
      </c>
      <c r="L54" s="429">
        <v>58.940476189999998</v>
      </c>
      <c r="M54" s="429">
        <v>57.421052631999999</v>
      </c>
      <c r="N54" s="429">
        <v>61.619047619</v>
      </c>
      <c r="O54" s="429">
        <v>35.962499999999999</v>
      </c>
      <c r="P54" s="429">
        <v>26.907894736999999</v>
      </c>
      <c r="Q54" s="429">
        <v>28.72826087</v>
      </c>
      <c r="R54" s="429">
        <v>31.631578947000001</v>
      </c>
      <c r="S54" s="429">
        <v>30.965909091</v>
      </c>
      <c r="T54" s="429">
        <v>32.386363635999999</v>
      </c>
      <c r="U54" s="429">
        <v>39.75</v>
      </c>
      <c r="V54" s="429">
        <v>37.836956522000001</v>
      </c>
      <c r="W54" s="429">
        <v>31.75</v>
      </c>
      <c r="X54" s="429">
        <v>32.545454544999998</v>
      </c>
      <c r="Y54" s="429">
        <v>31.592105263000001</v>
      </c>
      <c r="Z54" s="429">
        <v>27.074999999999999</v>
      </c>
      <c r="AA54" s="429">
        <v>40.678571429000002</v>
      </c>
      <c r="AB54" s="429">
        <v>21.287500000000001</v>
      </c>
      <c r="AC54" s="429">
        <v>21.9</v>
      </c>
      <c r="AD54" s="429">
        <v>25.159090909</v>
      </c>
      <c r="AE54" s="429">
        <v>31.761363635999999</v>
      </c>
      <c r="AF54" s="429">
        <v>30.684210526000001</v>
      </c>
      <c r="AG54" s="429">
        <v>31.202380951999999</v>
      </c>
      <c r="AH54" s="429">
        <v>32.306818182000001</v>
      </c>
      <c r="AI54" s="429">
        <v>31.087499999999999</v>
      </c>
      <c r="AJ54" s="429">
        <v>31.397727273000001</v>
      </c>
      <c r="AK54" s="429">
        <v>27.291666667000001</v>
      </c>
      <c r="AL54" s="429">
        <v>30.869047619</v>
      </c>
      <c r="AM54" s="429">
        <v>46.607142856999999</v>
      </c>
      <c r="AN54" s="429">
        <v>46.210526315999999</v>
      </c>
      <c r="AO54" s="429">
        <v>37.023809524000001</v>
      </c>
      <c r="AP54" s="429">
        <v>40.085238095000001</v>
      </c>
      <c r="AQ54" s="429">
        <v>38.285714286000001</v>
      </c>
      <c r="AR54" s="429">
        <v>42.024999999999999</v>
      </c>
      <c r="AS54" s="429">
        <v>51.409090909</v>
      </c>
      <c r="AT54" s="429">
        <v>36.809523810000002</v>
      </c>
      <c r="AU54" s="429">
        <v>36.75</v>
      </c>
      <c r="AV54" s="429">
        <v>39.625</v>
      </c>
      <c r="AW54" s="429">
        <v>41.132352941000001</v>
      </c>
      <c r="AX54" s="429">
        <v>40.973809524000004</v>
      </c>
      <c r="AY54" s="429">
        <v>83.684210526000001</v>
      </c>
      <c r="AZ54" s="871">
        <v>43.302631579</v>
      </c>
      <c r="BA54" s="871">
        <v>36.386363635999999</v>
      </c>
      <c r="BB54" s="871">
        <v>37.452380951999999</v>
      </c>
      <c r="BC54" s="871">
        <v>32.674999999999997</v>
      </c>
      <c r="BD54" s="871">
        <v>34.107142856999999</v>
      </c>
      <c r="BE54" s="871">
        <v>49.909090909</v>
      </c>
      <c r="BF54" s="871">
        <v>49.833333332999999</v>
      </c>
      <c r="BG54" s="352">
        <v>39.912089999999999</v>
      </c>
      <c r="BH54" s="352">
        <v>37.278919999999999</v>
      </c>
      <c r="BI54" s="352">
        <v>37.771369999999997</v>
      </c>
      <c r="BJ54" s="352">
        <v>41.407530000000001</v>
      </c>
      <c r="BK54" s="352">
        <v>45.711460000000002</v>
      </c>
      <c r="BL54" s="352">
        <v>41.383879999999998</v>
      </c>
      <c r="BM54" s="352">
        <v>36.382350000000002</v>
      </c>
      <c r="BN54" s="352">
        <v>34.998939999999997</v>
      </c>
      <c r="BO54" s="352">
        <v>35.507370000000002</v>
      </c>
      <c r="BP54" s="352">
        <v>38.356949999999998</v>
      </c>
      <c r="BQ54" s="352">
        <v>41.618870000000001</v>
      </c>
      <c r="BR54" s="352">
        <v>41.570630000000001</v>
      </c>
      <c r="BS54" s="352">
        <v>39.990769999999998</v>
      </c>
      <c r="BT54" s="352">
        <v>37.537640000000003</v>
      </c>
      <c r="BU54" s="352">
        <v>38.218400000000003</v>
      </c>
      <c r="BV54" s="352">
        <v>42.72101</v>
      </c>
    </row>
    <row r="55" spans="1:74" ht="11.1" customHeight="1" x14ac:dyDescent="0.2">
      <c r="A55" s="29" t="s">
        <v>590</v>
      </c>
      <c r="B55" s="446" t="s">
        <v>1605</v>
      </c>
      <c r="C55" s="429">
        <v>40.262500000000003</v>
      </c>
      <c r="D55" s="429">
        <v>39.486842105000001</v>
      </c>
      <c r="E55" s="429">
        <v>43.586956522000001</v>
      </c>
      <c r="F55" s="429">
        <v>62.287500000000001</v>
      </c>
      <c r="G55" s="429">
        <v>75.714285713999999</v>
      </c>
      <c r="H55" s="429">
        <v>98.107142856999999</v>
      </c>
      <c r="I55" s="429">
        <v>92.775000000000006</v>
      </c>
      <c r="J55" s="429">
        <v>94.641304348000006</v>
      </c>
      <c r="K55" s="429">
        <v>90.726190475999999</v>
      </c>
      <c r="L55" s="429">
        <v>59.297619048000001</v>
      </c>
      <c r="M55" s="429">
        <v>57.3</v>
      </c>
      <c r="N55" s="429">
        <v>59.035714286000001</v>
      </c>
      <c r="O55" s="429">
        <v>34.075000000000003</v>
      </c>
      <c r="P55" s="429">
        <v>27.921052631999999</v>
      </c>
      <c r="Q55" s="429">
        <v>28.934782608999999</v>
      </c>
      <c r="R55" s="429">
        <v>33.828947368000001</v>
      </c>
      <c r="S55" s="429">
        <v>31.954545455000002</v>
      </c>
      <c r="T55" s="429">
        <v>33.386363635999999</v>
      </c>
      <c r="U55" s="429">
        <v>39.328947368000001</v>
      </c>
      <c r="V55" s="429">
        <v>38.793478260999997</v>
      </c>
      <c r="W55" s="429">
        <v>32.237499999999997</v>
      </c>
      <c r="X55" s="429">
        <v>34.272727273000001</v>
      </c>
      <c r="Y55" s="429">
        <v>33.276315789000002</v>
      </c>
      <c r="Z55" s="429">
        <v>28.6</v>
      </c>
      <c r="AA55" s="429">
        <v>42.023809524000001</v>
      </c>
      <c r="AB55" s="429">
        <v>24.3125</v>
      </c>
      <c r="AC55" s="429">
        <v>23.7</v>
      </c>
      <c r="AD55" s="429">
        <v>27.397727273000001</v>
      </c>
      <c r="AE55" s="429">
        <v>35.477272726999999</v>
      </c>
      <c r="AF55" s="429">
        <v>32.565789473999999</v>
      </c>
      <c r="AG55" s="429">
        <v>33.035714286000001</v>
      </c>
      <c r="AH55" s="429">
        <v>34.295454544999998</v>
      </c>
      <c r="AI55" s="429">
        <v>32.450000000000003</v>
      </c>
      <c r="AJ55" s="429">
        <v>31.295454544999998</v>
      </c>
      <c r="AK55" s="429">
        <v>29.097222221999999</v>
      </c>
      <c r="AL55" s="429">
        <v>32.273809524000001</v>
      </c>
      <c r="AM55" s="429">
        <v>49.226190475999999</v>
      </c>
      <c r="AN55" s="429">
        <v>49.236842105000001</v>
      </c>
      <c r="AO55" s="429">
        <v>39.845238094999999</v>
      </c>
      <c r="AP55" s="429">
        <v>41.761904762</v>
      </c>
      <c r="AQ55" s="429">
        <v>40.238095238</v>
      </c>
      <c r="AR55" s="429">
        <v>45.3</v>
      </c>
      <c r="AS55" s="429">
        <v>53.613636364000001</v>
      </c>
      <c r="AT55" s="429">
        <v>39.083333332999999</v>
      </c>
      <c r="AU55" s="429">
        <v>41.202380951999999</v>
      </c>
      <c r="AV55" s="429">
        <v>44.210869565000003</v>
      </c>
      <c r="AW55" s="429">
        <v>47.352941176000002</v>
      </c>
      <c r="AX55" s="429">
        <v>44.166666667000001</v>
      </c>
      <c r="AY55" s="429">
        <v>92.842105262999993</v>
      </c>
      <c r="AZ55" s="871">
        <v>47.828947368000001</v>
      </c>
      <c r="BA55" s="871">
        <v>41.875</v>
      </c>
      <c r="BB55" s="871">
        <v>42.607142856999999</v>
      </c>
      <c r="BC55" s="871">
        <v>41.887500000000003</v>
      </c>
      <c r="BD55" s="871">
        <v>40.773809524000001</v>
      </c>
      <c r="BE55" s="871">
        <v>54.386363635999999</v>
      </c>
      <c r="BF55" s="871">
        <v>53.857142856999999</v>
      </c>
      <c r="BG55" s="352">
        <v>45.225340000000003</v>
      </c>
      <c r="BH55" s="352">
        <v>41.729179999999999</v>
      </c>
      <c r="BI55" s="352">
        <v>39.626840000000001</v>
      </c>
      <c r="BJ55" s="352">
        <v>41.314239999999998</v>
      </c>
      <c r="BK55" s="352">
        <v>44.02225</v>
      </c>
      <c r="BL55" s="352">
        <v>39.646680000000003</v>
      </c>
      <c r="BM55" s="352">
        <v>40.872250000000001</v>
      </c>
      <c r="BN55" s="352">
        <v>39.915840000000003</v>
      </c>
      <c r="BO55" s="352">
        <v>39.450569999999999</v>
      </c>
      <c r="BP55" s="352">
        <v>42.044240000000002</v>
      </c>
      <c r="BQ55" s="352">
        <v>44.567869999999999</v>
      </c>
      <c r="BR55" s="352">
        <v>44.286079999999998</v>
      </c>
      <c r="BS55" s="352">
        <v>45.401969999999999</v>
      </c>
      <c r="BT55" s="352">
        <v>42.832039999999999</v>
      </c>
      <c r="BU55" s="352">
        <v>41.40099</v>
      </c>
      <c r="BV55" s="352">
        <v>43.471710000000002</v>
      </c>
    </row>
    <row r="56" spans="1:74" ht="11.1" customHeight="1" x14ac:dyDescent="0.2">
      <c r="A56" s="51" t="s">
        <v>591</v>
      </c>
      <c r="B56" s="446" t="s">
        <v>1606</v>
      </c>
      <c r="C56" s="429">
        <v>43.232500000000002</v>
      </c>
      <c r="D56" s="429">
        <v>40.961578947</v>
      </c>
      <c r="E56" s="429">
        <v>35.341739130000001</v>
      </c>
      <c r="F56" s="429">
        <v>75.004999999999995</v>
      </c>
      <c r="G56" s="429">
        <v>62.478571428999999</v>
      </c>
      <c r="H56" s="429">
        <v>40.696190475999998</v>
      </c>
      <c r="I56" s="429">
        <v>75.810500000000005</v>
      </c>
      <c r="J56" s="429">
        <v>113.55869565</v>
      </c>
      <c r="K56" s="429">
        <v>224.09428571000001</v>
      </c>
      <c r="L56" s="429">
        <v>75.009523810000005</v>
      </c>
      <c r="M56" s="429">
        <v>95.880526316000001</v>
      </c>
      <c r="N56" s="429">
        <v>283.27142857000001</v>
      </c>
      <c r="O56" s="429">
        <v>132.94999999999999</v>
      </c>
      <c r="P56" s="429">
        <v>97.488421052999996</v>
      </c>
      <c r="Q56" s="429">
        <v>87.541304347999997</v>
      </c>
      <c r="R56" s="429">
        <v>105.29052632</v>
      </c>
      <c r="S56" s="429">
        <v>20.886818181999999</v>
      </c>
      <c r="T56" s="429">
        <v>49.663181817999998</v>
      </c>
      <c r="U56" s="429">
        <v>94.384210526000004</v>
      </c>
      <c r="V56" s="429">
        <v>90.652608696000001</v>
      </c>
      <c r="W56" s="429">
        <v>62.055</v>
      </c>
      <c r="X56" s="429">
        <v>100.48272727</v>
      </c>
      <c r="Y56" s="429">
        <v>82.177368420999997</v>
      </c>
      <c r="Z56" s="429">
        <v>55.805500000000002</v>
      </c>
      <c r="AA56" s="429">
        <v>209.24809524</v>
      </c>
      <c r="AB56" s="429">
        <v>52.073</v>
      </c>
      <c r="AC56" s="429">
        <v>37.895499999999998</v>
      </c>
      <c r="AD56" s="429">
        <v>32.375909090999997</v>
      </c>
      <c r="AE56" s="429">
        <v>32.343636363999998</v>
      </c>
      <c r="AF56" s="429">
        <v>34.020526316000002</v>
      </c>
      <c r="AG56" s="429">
        <v>70.551428571000002</v>
      </c>
      <c r="AH56" s="429">
        <v>50.288181817999998</v>
      </c>
      <c r="AI56" s="429">
        <v>62.106499999999997</v>
      </c>
      <c r="AJ56" s="429">
        <v>52.388636364</v>
      </c>
      <c r="AK56" s="429">
        <v>37.519444444000001</v>
      </c>
      <c r="AL56" s="429">
        <v>45.374761905</v>
      </c>
      <c r="AM56" s="429">
        <v>50.754285713999998</v>
      </c>
      <c r="AN56" s="429">
        <v>73.842105262999993</v>
      </c>
      <c r="AO56" s="429">
        <v>36.567142857</v>
      </c>
      <c r="AP56" s="429">
        <v>26.173333332999999</v>
      </c>
      <c r="AQ56" s="429">
        <v>36.675238094999997</v>
      </c>
      <c r="AR56" s="429">
        <v>42.4895</v>
      </c>
      <c r="AS56" s="429">
        <v>49.759090909000001</v>
      </c>
      <c r="AT56" s="429">
        <v>52.531904762000003</v>
      </c>
      <c r="AU56" s="429">
        <v>56.996190476000002</v>
      </c>
      <c r="AV56" s="429">
        <v>43.427391303999997</v>
      </c>
      <c r="AW56" s="429">
        <v>44.048823529000003</v>
      </c>
      <c r="AX56" s="429">
        <v>33.544761905000001</v>
      </c>
      <c r="AY56" s="429">
        <v>35.657894736999999</v>
      </c>
      <c r="AZ56" s="871">
        <v>27.263157894999999</v>
      </c>
      <c r="BA56" s="871">
        <v>19.882727273</v>
      </c>
      <c r="BB56" s="871">
        <v>14.303809524</v>
      </c>
      <c r="BC56" s="871">
        <v>20.5625</v>
      </c>
      <c r="BD56" s="871">
        <v>19.159047618999999</v>
      </c>
      <c r="BE56" s="871">
        <v>43.147727273000001</v>
      </c>
      <c r="BF56" s="871">
        <v>75.928571429000002</v>
      </c>
      <c r="BG56" s="352">
        <v>36.494160000000001</v>
      </c>
      <c r="BH56" s="352">
        <v>35.236960000000003</v>
      </c>
      <c r="BI56" s="352">
        <v>35.531129999999997</v>
      </c>
      <c r="BJ56" s="352">
        <v>42.613939999999999</v>
      </c>
      <c r="BK56" s="352">
        <v>46.665970000000002</v>
      </c>
      <c r="BL56" s="352">
        <v>38.379089999999998</v>
      </c>
      <c r="BM56" s="352">
        <v>29.570440000000001</v>
      </c>
      <c r="BN56" s="352">
        <v>26.61835</v>
      </c>
      <c r="BO56" s="352">
        <v>23.942360000000001</v>
      </c>
      <c r="BP56" s="352">
        <v>25.478580000000001</v>
      </c>
      <c r="BQ56" s="352">
        <v>32.175640000000001</v>
      </c>
      <c r="BR56" s="352">
        <v>34.918010000000002</v>
      </c>
      <c r="BS56" s="352">
        <v>34.647620000000003</v>
      </c>
      <c r="BT56" s="352">
        <v>34.036520000000003</v>
      </c>
      <c r="BU56" s="352">
        <v>36.572890000000001</v>
      </c>
      <c r="BV56" s="352">
        <v>42.528730000000003</v>
      </c>
    </row>
    <row r="57" spans="1:74" ht="11.1" customHeight="1" x14ac:dyDescent="0.2">
      <c r="A57" s="53" t="s">
        <v>592</v>
      </c>
      <c r="B57" s="447" t="s">
        <v>1607</v>
      </c>
      <c r="C57" s="431">
        <v>39.200000000000003</v>
      </c>
      <c r="D57" s="431">
        <v>41.792105263000003</v>
      </c>
      <c r="E57" s="431">
        <v>36.076086957000001</v>
      </c>
      <c r="F57" s="431">
        <v>54.552500000000002</v>
      </c>
      <c r="G57" s="431">
        <v>55.416666667000001</v>
      </c>
      <c r="H57" s="431">
        <v>71.521428571000001</v>
      </c>
      <c r="I57" s="431">
        <v>84.98</v>
      </c>
      <c r="J57" s="431">
        <v>113.96391303999999</v>
      </c>
      <c r="K57" s="431">
        <v>185.8</v>
      </c>
      <c r="L57" s="431">
        <v>63.321428570999998</v>
      </c>
      <c r="M57" s="431">
        <v>74.605263158</v>
      </c>
      <c r="N57" s="431">
        <v>252.42047618999999</v>
      </c>
      <c r="O57" s="431">
        <v>128.33750000000001</v>
      </c>
      <c r="P57" s="431">
        <v>64.715789474000005</v>
      </c>
      <c r="Q57" s="431">
        <v>59.52173913</v>
      </c>
      <c r="R57" s="431">
        <v>50.842105263000001</v>
      </c>
      <c r="S57" s="431">
        <v>19.155454545000001</v>
      </c>
      <c r="T57" s="431">
        <v>24.795454544999998</v>
      </c>
      <c r="U57" s="431">
        <v>96.09</v>
      </c>
      <c r="V57" s="431">
        <v>82.195652174000003</v>
      </c>
      <c r="W57" s="431">
        <v>37.575000000000003</v>
      </c>
      <c r="X57" s="431">
        <v>52.988636364000001</v>
      </c>
      <c r="Y57" s="431">
        <v>55.592631578999999</v>
      </c>
      <c r="Z57" s="431">
        <v>41.725000000000001</v>
      </c>
      <c r="AA57" s="431">
        <v>51.699047618999998</v>
      </c>
      <c r="AB57" s="431">
        <v>27.398</v>
      </c>
      <c r="AC57" s="431">
        <v>9.75</v>
      </c>
      <c r="AD57" s="431">
        <v>0.82954545454999995</v>
      </c>
      <c r="AE57" s="431">
        <v>5.375</v>
      </c>
      <c r="AF57" s="431">
        <v>27.457368421000002</v>
      </c>
      <c r="AG57" s="431">
        <v>65</v>
      </c>
      <c r="AH57" s="431">
        <v>45.765000000000001</v>
      </c>
      <c r="AI57" s="431">
        <v>39.75</v>
      </c>
      <c r="AJ57" s="431">
        <v>36.840909091</v>
      </c>
      <c r="AK57" s="431">
        <v>29.861111111</v>
      </c>
      <c r="AL57" s="431">
        <v>38.238095238</v>
      </c>
      <c r="AM57" s="431">
        <v>38.75</v>
      </c>
      <c r="AN57" s="431">
        <v>25.342105263000001</v>
      </c>
      <c r="AO57" s="431">
        <v>19.535714286000001</v>
      </c>
      <c r="AP57" s="431">
        <v>16.02</v>
      </c>
      <c r="AQ57" s="431">
        <v>19.857142856999999</v>
      </c>
      <c r="AR57" s="431">
        <v>34.475000000000001</v>
      </c>
      <c r="AS57" s="431">
        <v>36.286363635999997</v>
      </c>
      <c r="AT57" s="431">
        <v>42.559523810000002</v>
      </c>
      <c r="AU57" s="431">
        <v>38.476190475999999</v>
      </c>
      <c r="AV57" s="431">
        <v>29.902173912999999</v>
      </c>
      <c r="AW57" s="431">
        <v>38.267647058999998</v>
      </c>
      <c r="AX57" s="431">
        <v>37.642857143000001</v>
      </c>
      <c r="AY57" s="431">
        <v>33.815789473999999</v>
      </c>
      <c r="AZ57" s="885">
        <v>21.578947368000001</v>
      </c>
      <c r="BA57" s="885">
        <v>14.227272727000001</v>
      </c>
      <c r="BB57" s="885">
        <v>5.2142857142999999</v>
      </c>
      <c r="BC57" s="885">
        <v>6.0875000000000004</v>
      </c>
      <c r="BD57" s="885">
        <v>15.678571429</v>
      </c>
      <c r="BE57" s="885">
        <v>32.715909091</v>
      </c>
      <c r="BF57" s="885">
        <v>55.158571428999998</v>
      </c>
      <c r="BG57" s="378">
        <v>31.868860000000002</v>
      </c>
      <c r="BH57" s="378">
        <v>29.558029999999999</v>
      </c>
      <c r="BI57" s="378">
        <v>29.375340000000001</v>
      </c>
      <c r="BJ57" s="378">
        <v>35.442450000000001</v>
      </c>
      <c r="BK57" s="378">
        <v>40.20872</v>
      </c>
      <c r="BL57" s="378">
        <v>29.242709999999999</v>
      </c>
      <c r="BM57" s="378">
        <v>22.449950000000001</v>
      </c>
      <c r="BN57" s="378">
        <v>19.858180000000001</v>
      </c>
      <c r="BO57" s="378">
        <v>21.12246</v>
      </c>
      <c r="BP57" s="378">
        <v>25.448090000000001</v>
      </c>
      <c r="BQ57" s="378">
        <v>32.509979999999999</v>
      </c>
      <c r="BR57" s="378">
        <v>33.440130000000003</v>
      </c>
      <c r="BS57" s="378">
        <v>30.324590000000001</v>
      </c>
      <c r="BT57" s="378">
        <v>26.71237</v>
      </c>
      <c r="BU57" s="378">
        <v>28.949619999999999</v>
      </c>
      <c r="BV57" s="378">
        <v>34.093559999999997</v>
      </c>
    </row>
    <row r="58" spans="1:74" s="336" customFormat="1" ht="12" customHeight="1" x14ac:dyDescent="0.25">
      <c r="A58" s="335"/>
      <c r="B58" s="1072" t="s">
        <v>1415</v>
      </c>
      <c r="C58" s="1073"/>
      <c r="D58" s="1073"/>
      <c r="E58" s="1073"/>
      <c r="F58" s="1073"/>
      <c r="G58" s="1073"/>
      <c r="H58" s="1073"/>
      <c r="I58" s="1073"/>
      <c r="J58" s="1073"/>
      <c r="K58" s="1073"/>
      <c r="L58" s="1073"/>
      <c r="M58" s="1073"/>
      <c r="N58" s="1073"/>
      <c r="O58" s="1073"/>
      <c r="P58" s="1073"/>
      <c r="Q58" s="1073"/>
      <c r="R58" s="780"/>
      <c r="AY58" s="339"/>
      <c r="AZ58" s="339"/>
      <c r="BA58" s="339"/>
      <c r="BB58" s="339"/>
      <c r="BC58" s="339"/>
      <c r="BD58" s="339"/>
      <c r="BE58" s="339"/>
      <c r="BF58" s="339"/>
      <c r="BG58" s="339"/>
      <c r="BH58" s="339"/>
      <c r="BI58" s="339"/>
    </row>
    <row r="59" spans="1:74" s="180" customFormat="1" ht="12" customHeight="1" x14ac:dyDescent="0.25">
      <c r="A59" s="179"/>
      <c r="B59" s="1060" t="s">
        <v>1416</v>
      </c>
      <c r="C59" s="1003"/>
      <c r="D59" s="1003"/>
      <c r="E59" s="1003"/>
      <c r="F59" s="1003"/>
      <c r="G59" s="1003"/>
      <c r="H59" s="1003"/>
      <c r="I59" s="1003"/>
      <c r="J59" s="1003"/>
      <c r="K59" s="1003"/>
      <c r="L59" s="1003"/>
      <c r="M59" s="1003"/>
      <c r="N59" s="1003"/>
      <c r="O59" s="1003"/>
      <c r="P59" s="1003"/>
      <c r="Q59" s="1004"/>
      <c r="R59" s="780"/>
      <c r="AY59" s="669"/>
      <c r="AZ59" s="669"/>
      <c r="BA59" s="669"/>
      <c r="BB59" s="669"/>
      <c r="BC59" s="669"/>
      <c r="BD59" s="669"/>
      <c r="BE59" s="669"/>
      <c r="BF59" s="669"/>
      <c r="BG59" s="669"/>
      <c r="BH59" s="669"/>
      <c r="BI59" s="669"/>
      <c r="BJ59" s="207"/>
    </row>
    <row r="60" spans="1:74" s="180" customFormat="1" ht="12" customHeight="1" x14ac:dyDescent="0.2">
      <c r="A60" s="179"/>
      <c r="B60" s="1071" t="s">
        <v>1417</v>
      </c>
      <c r="C60" s="1071"/>
      <c r="D60" s="1071"/>
      <c r="E60" s="1071"/>
      <c r="F60" s="1071"/>
      <c r="G60" s="1071"/>
      <c r="H60" s="1071"/>
      <c r="I60" s="1071"/>
      <c r="J60" s="1071"/>
      <c r="K60" s="1071"/>
      <c r="L60" s="1071"/>
      <c r="M60" s="1071"/>
      <c r="N60" s="1071"/>
      <c r="O60" s="1071"/>
      <c r="P60" s="1071"/>
      <c r="Q60" s="1071"/>
      <c r="R60" s="780"/>
      <c r="AY60" s="669"/>
      <c r="AZ60" s="669"/>
      <c r="BA60" s="669"/>
      <c r="BB60" s="669"/>
      <c r="BC60" s="669"/>
      <c r="BD60" s="670"/>
      <c r="BE60" s="670"/>
      <c r="BF60" s="670"/>
      <c r="BG60" s="669"/>
      <c r="BH60" s="669"/>
      <c r="BI60" s="669"/>
      <c r="BJ60" s="207"/>
    </row>
    <row r="61" spans="1:74" s="180" customFormat="1" ht="24" customHeight="1" x14ac:dyDescent="0.25">
      <c r="A61" s="181"/>
      <c r="B61" s="1060" t="s">
        <v>1425</v>
      </c>
      <c r="C61" s="1003"/>
      <c r="D61" s="1003"/>
      <c r="E61" s="1003"/>
      <c r="F61" s="1003"/>
      <c r="G61" s="1003"/>
      <c r="H61" s="1003"/>
      <c r="I61" s="1003"/>
      <c r="J61" s="1003"/>
      <c r="K61" s="1003"/>
      <c r="L61" s="1003"/>
      <c r="M61" s="1003"/>
      <c r="N61" s="1003"/>
      <c r="O61" s="1003"/>
      <c r="P61" s="1003"/>
      <c r="Q61" s="1004"/>
      <c r="R61" s="780"/>
      <c r="AY61" s="669"/>
      <c r="AZ61" s="669"/>
      <c r="BA61" s="669"/>
      <c r="BB61" s="669"/>
      <c r="BC61" s="669"/>
      <c r="BD61" s="670"/>
      <c r="BE61" s="670"/>
      <c r="BF61" s="670"/>
      <c r="BG61" s="669"/>
      <c r="BH61" s="669"/>
      <c r="BI61" s="669"/>
      <c r="BJ61" s="207"/>
    </row>
    <row r="62" spans="1:74" s="180" customFormat="1" ht="13.2" hidden="1" x14ac:dyDescent="0.25">
      <c r="A62" s="181"/>
      <c r="B62" s="1060" t="s">
        <v>1581</v>
      </c>
      <c r="C62" s="1003"/>
      <c r="D62" s="1003"/>
      <c r="E62" s="1003"/>
      <c r="F62" s="1003"/>
      <c r="G62" s="1003"/>
      <c r="H62" s="1003"/>
      <c r="I62" s="1003"/>
      <c r="J62" s="1003"/>
      <c r="K62" s="1003"/>
      <c r="L62" s="1003"/>
      <c r="M62" s="1003"/>
      <c r="N62" s="1003"/>
      <c r="O62" s="1003"/>
      <c r="P62" s="1003"/>
      <c r="Q62" s="1004"/>
      <c r="R62" s="780"/>
      <c r="AY62" s="669"/>
      <c r="AZ62" s="669"/>
      <c r="BA62" s="669"/>
      <c r="BB62" s="669"/>
      <c r="BC62" s="669"/>
      <c r="BD62" s="670"/>
      <c r="BE62" s="670"/>
      <c r="BF62" s="670"/>
      <c r="BG62" s="669"/>
      <c r="BH62" s="669"/>
      <c r="BI62" s="669"/>
      <c r="BJ62" s="207"/>
    </row>
    <row r="63" spans="1:74" s="180" customFormat="1" ht="12" customHeight="1" x14ac:dyDescent="0.2">
      <c r="A63" s="181"/>
      <c r="B63" s="773" t="s">
        <v>808</v>
      </c>
      <c r="C63" s="773"/>
      <c r="D63" s="773"/>
      <c r="E63" s="773"/>
      <c r="F63" s="773"/>
      <c r="G63" s="773"/>
      <c r="H63" s="774"/>
      <c r="I63" s="773"/>
      <c r="J63" s="773"/>
      <c r="K63" s="773"/>
      <c r="L63" s="773"/>
      <c r="M63" s="773"/>
      <c r="N63" s="773"/>
      <c r="O63" s="773"/>
      <c r="P63" s="773"/>
      <c r="Q63" s="773"/>
      <c r="R63" s="775"/>
      <c r="AY63" s="669"/>
      <c r="AZ63" s="669"/>
      <c r="BA63" s="669"/>
      <c r="BB63" s="669"/>
      <c r="BC63" s="669"/>
      <c r="BD63" s="670"/>
      <c r="BE63" s="670"/>
      <c r="BF63" s="670"/>
      <c r="BG63" s="669"/>
      <c r="BH63" s="669"/>
      <c r="BI63" s="669"/>
      <c r="BJ63" s="207"/>
    </row>
    <row r="64" spans="1:74" s="180" customFormat="1" ht="12" customHeight="1" x14ac:dyDescent="0.25">
      <c r="A64" s="181"/>
      <c r="B64" s="971" t="str">
        <f>Dates!$G$2</f>
        <v>EIA completed modeling and analysis for this report on Thursday, September 3, 2026.</v>
      </c>
      <c r="C64" s="972"/>
      <c r="D64" s="972"/>
      <c r="E64" s="972"/>
      <c r="F64" s="972"/>
      <c r="G64" s="972"/>
      <c r="H64" s="972"/>
      <c r="I64" s="972"/>
      <c r="J64" s="972"/>
      <c r="K64" s="972"/>
      <c r="L64" s="972"/>
      <c r="M64" s="972"/>
      <c r="N64" s="972"/>
      <c r="O64" s="972"/>
      <c r="P64" s="972"/>
      <c r="Q64" s="972"/>
      <c r="R64" s="776"/>
      <c r="AY64" s="669"/>
      <c r="AZ64" s="669"/>
      <c r="BA64" s="669"/>
      <c r="BB64" s="669"/>
      <c r="BC64" s="669"/>
      <c r="BD64" s="670"/>
      <c r="BE64" s="670"/>
      <c r="BF64" s="670"/>
      <c r="BG64" s="669"/>
      <c r="BH64" s="669"/>
      <c r="BI64" s="669"/>
      <c r="BJ64" s="207"/>
    </row>
    <row r="65" spans="1:74" s="112" customFormat="1" ht="12" customHeight="1" x14ac:dyDescent="0.25">
      <c r="A65" s="50"/>
      <c r="B65" s="1007" t="s">
        <v>1402</v>
      </c>
      <c r="C65" s="974"/>
      <c r="D65" s="974"/>
      <c r="E65" s="974"/>
      <c r="F65" s="974"/>
      <c r="G65" s="974"/>
      <c r="H65" s="974"/>
      <c r="I65" s="974"/>
      <c r="J65" s="974"/>
      <c r="K65" s="974"/>
      <c r="L65" s="974"/>
      <c r="M65" s="974"/>
      <c r="N65" s="974"/>
      <c r="O65" s="974"/>
      <c r="P65" s="974"/>
      <c r="Q65" s="974"/>
      <c r="R65" s="780"/>
      <c r="AY65" s="828"/>
      <c r="AZ65" s="828"/>
      <c r="BA65" s="828"/>
      <c r="BB65" s="828"/>
      <c r="BC65" s="828"/>
      <c r="BD65" s="668"/>
      <c r="BE65" s="668"/>
      <c r="BF65" s="668"/>
      <c r="BG65" s="828"/>
      <c r="BH65" s="828"/>
      <c r="BI65" s="828"/>
      <c r="BJ65" s="206"/>
    </row>
    <row r="66" spans="1:74" s="180" customFormat="1" ht="12" customHeight="1" x14ac:dyDescent="0.25">
      <c r="A66" s="181"/>
      <c r="B66" s="973" t="s">
        <v>798</v>
      </c>
      <c r="C66" s="974"/>
      <c r="D66" s="974"/>
      <c r="E66" s="974"/>
      <c r="F66" s="974"/>
      <c r="G66" s="974"/>
      <c r="H66" s="974"/>
      <c r="I66" s="974"/>
      <c r="J66" s="974"/>
      <c r="K66" s="974"/>
      <c r="L66" s="974"/>
      <c r="M66" s="974"/>
      <c r="N66" s="974"/>
      <c r="O66" s="974"/>
      <c r="P66" s="974"/>
      <c r="Q66" s="974"/>
      <c r="R66" s="780"/>
      <c r="AY66" s="669"/>
      <c r="AZ66" s="669"/>
      <c r="BA66" s="669"/>
      <c r="BB66" s="669"/>
      <c r="BC66" s="669"/>
      <c r="BD66" s="670"/>
      <c r="BE66" s="670"/>
      <c r="BF66" s="670"/>
      <c r="BG66" s="669"/>
      <c r="BH66" s="669"/>
      <c r="BI66" s="669"/>
      <c r="BJ66" s="207"/>
    </row>
    <row r="67" spans="1:74" s="180" customFormat="1" ht="13.2" x14ac:dyDescent="0.25">
      <c r="A67" s="181"/>
      <c r="B67" s="973" t="s">
        <v>66</v>
      </c>
      <c r="C67" s="974"/>
      <c r="D67" s="974"/>
      <c r="E67" s="974"/>
      <c r="F67" s="974"/>
      <c r="G67" s="974"/>
      <c r="H67" s="974"/>
      <c r="I67" s="974"/>
      <c r="J67" s="974"/>
      <c r="K67" s="974"/>
      <c r="L67" s="974"/>
      <c r="M67" s="974"/>
      <c r="N67" s="974"/>
      <c r="O67" s="974"/>
      <c r="P67" s="974"/>
      <c r="Q67" s="974"/>
      <c r="R67" s="780"/>
      <c r="AY67" s="669"/>
      <c r="AZ67" s="669"/>
      <c r="BA67" s="669"/>
      <c r="BB67" s="669"/>
      <c r="BC67" s="669"/>
      <c r="BD67" s="670"/>
      <c r="BE67" s="670"/>
      <c r="BF67" s="670"/>
      <c r="BG67" s="669"/>
      <c r="BH67" s="669"/>
      <c r="BI67" s="669"/>
      <c r="BJ67" s="207"/>
    </row>
    <row r="68" spans="1:74" s="180" customFormat="1" x14ac:dyDescent="0.2">
      <c r="A68" s="181"/>
      <c r="B68" s="999" t="s">
        <v>821</v>
      </c>
      <c r="C68" s="999"/>
      <c r="D68" s="999"/>
      <c r="E68" s="999"/>
      <c r="F68" s="999"/>
      <c r="G68" s="999"/>
      <c r="H68" s="999"/>
      <c r="I68" s="999"/>
      <c r="J68" s="999"/>
      <c r="K68" s="999"/>
      <c r="L68" s="999"/>
      <c r="M68" s="999"/>
      <c r="N68" s="999"/>
      <c r="O68" s="999"/>
      <c r="P68" s="999"/>
      <c r="Q68" s="999"/>
      <c r="R68" s="999"/>
      <c r="AY68" s="669"/>
      <c r="AZ68" s="669"/>
      <c r="BA68" s="669"/>
      <c r="BB68" s="669"/>
      <c r="BC68" s="669"/>
      <c r="BD68" s="670"/>
      <c r="BE68" s="670"/>
      <c r="BF68" s="670"/>
      <c r="BG68" s="669"/>
      <c r="BH68" s="669"/>
      <c r="BI68" s="669"/>
      <c r="BJ68" s="207"/>
    </row>
    <row r="69" spans="1:74" s="180" customFormat="1" ht="24.75" customHeight="1" x14ac:dyDescent="0.25">
      <c r="A69" s="179"/>
      <c r="B69" s="1074" t="s">
        <v>1599</v>
      </c>
      <c r="C69" s="1003"/>
      <c r="D69" s="1003"/>
      <c r="E69" s="1003"/>
      <c r="F69" s="1003"/>
      <c r="G69" s="1003"/>
      <c r="H69" s="1003"/>
      <c r="I69" s="1003"/>
      <c r="J69" s="1003"/>
      <c r="K69" s="1003"/>
      <c r="L69" s="1003"/>
      <c r="M69" s="1003"/>
      <c r="N69" s="1003"/>
      <c r="O69" s="1003"/>
      <c r="P69" s="1003"/>
      <c r="Q69" s="1004"/>
      <c r="R69" s="780"/>
      <c r="AY69" s="669"/>
      <c r="AZ69" s="669"/>
      <c r="BA69" s="669"/>
      <c r="BB69" s="669"/>
      <c r="BC69" s="669"/>
      <c r="BD69" s="670"/>
      <c r="BE69" s="670"/>
      <c r="BF69" s="670"/>
      <c r="BG69" s="669"/>
      <c r="BH69" s="669"/>
      <c r="BI69" s="669"/>
      <c r="BJ69" s="207"/>
    </row>
    <row r="70" spans="1:74" s="180" customFormat="1" ht="13.8" x14ac:dyDescent="0.25">
      <c r="A70" s="179"/>
      <c r="B70" s="1002" t="s">
        <v>799</v>
      </c>
      <c r="C70" s="1004"/>
      <c r="D70" s="1004"/>
      <c r="E70" s="1004"/>
      <c r="F70" s="1004"/>
      <c r="G70" s="1004"/>
      <c r="H70" s="1004"/>
      <c r="I70" s="1004"/>
      <c r="J70" s="1004"/>
      <c r="K70" s="1004"/>
      <c r="L70" s="1004"/>
      <c r="M70" s="1004"/>
      <c r="N70" s="1004"/>
      <c r="O70" s="1004"/>
      <c r="P70" s="1004"/>
      <c r="Q70" s="1075"/>
      <c r="R70" s="780"/>
      <c r="AY70" s="669"/>
      <c r="AZ70" s="669"/>
      <c r="BA70" s="669"/>
      <c r="BB70" s="669"/>
      <c r="BC70" s="669"/>
      <c r="BD70" s="670"/>
      <c r="BE70" s="670"/>
      <c r="BF70" s="670"/>
      <c r="BG70" s="669"/>
      <c r="BH70" s="669"/>
      <c r="BI70" s="669"/>
      <c r="BJ70" s="207"/>
    </row>
    <row r="71" spans="1:74" s="180" customFormat="1" ht="12" customHeight="1" x14ac:dyDescent="0.25">
      <c r="A71" s="179"/>
      <c r="B71" s="1076" t="s">
        <v>823</v>
      </c>
      <c r="C71" s="1004"/>
      <c r="D71" s="1004"/>
      <c r="E71" s="1004"/>
      <c r="F71" s="1004"/>
      <c r="G71" s="1004"/>
      <c r="H71" s="1004"/>
      <c r="I71" s="1004"/>
      <c r="J71" s="1004"/>
      <c r="K71" s="1004"/>
      <c r="L71" s="1004"/>
      <c r="M71" s="1004"/>
      <c r="N71" s="1004"/>
      <c r="O71" s="1004"/>
      <c r="P71" s="1004"/>
      <c r="Q71" s="1004"/>
      <c r="R71" s="780"/>
      <c r="AY71" s="669"/>
      <c r="AZ71" s="669"/>
      <c r="BA71" s="669"/>
      <c r="BB71" s="669"/>
      <c r="BC71" s="669"/>
      <c r="BD71" s="670"/>
      <c r="BE71" s="670"/>
      <c r="BF71" s="670"/>
      <c r="BG71" s="669"/>
      <c r="BH71" s="669"/>
      <c r="BI71" s="669"/>
      <c r="BJ71" s="207"/>
    </row>
    <row r="72" spans="1:74" s="182" customFormat="1" ht="12" customHeight="1" x14ac:dyDescent="0.2">
      <c r="A72" s="49"/>
      <c r="B72" s="977"/>
      <c r="C72" s="979"/>
      <c r="D72" s="979"/>
      <c r="E72" s="979"/>
      <c r="F72" s="979"/>
      <c r="G72" s="979"/>
      <c r="H72" s="979"/>
      <c r="I72" s="979"/>
      <c r="J72" s="979"/>
      <c r="K72" s="979"/>
      <c r="L72" s="979"/>
      <c r="M72" s="979"/>
      <c r="N72" s="979"/>
      <c r="O72" s="979"/>
      <c r="P72" s="979"/>
      <c r="Q72" s="978"/>
      <c r="AY72" s="829"/>
      <c r="AZ72" s="829"/>
      <c r="BA72" s="829"/>
      <c r="BB72" s="829"/>
      <c r="BC72" s="829"/>
      <c r="BD72" s="671"/>
      <c r="BE72" s="671"/>
      <c r="BF72" s="671"/>
      <c r="BG72" s="829"/>
      <c r="BH72" s="829"/>
      <c r="BI72" s="829"/>
      <c r="BJ72" s="203"/>
    </row>
    <row r="73" spans="1:74" ht="12.6" customHeight="1" x14ac:dyDescent="0.2">
      <c r="B73" s="977"/>
      <c r="C73" s="978"/>
      <c r="D73" s="978"/>
      <c r="E73" s="978"/>
      <c r="F73" s="978"/>
      <c r="G73" s="978"/>
      <c r="H73" s="978"/>
      <c r="I73" s="978"/>
      <c r="J73" s="978"/>
      <c r="K73" s="978"/>
      <c r="L73" s="978"/>
      <c r="M73" s="978"/>
      <c r="N73" s="978"/>
      <c r="O73" s="978"/>
      <c r="P73" s="978"/>
      <c r="Q73" s="1001"/>
      <c r="BK73" s="142"/>
      <c r="BL73" s="142"/>
      <c r="BM73" s="142"/>
      <c r="BN73" s="142"/>
      <c r="BO73" s="142"/>
      <c r="BP73" s="142"/>
      <c r="BQ73" s="142"/>
      <c r="BR73" s="142"/>
      <c r="BS73" s="142"/>
      <c r="BT73" s="142"/>
      <c r="BU73" s="142"/>
      <c r="BV73" s="142"/>
    </row>
    <row r="74" spans="1:74" ht="12.6" customHeight="1" x14ac:dyDescent="0.2">
      <c r="B74" s="1017"/>
      <c r="C74" s="1001"/>
      <c r="D74" s="1001"/>
      <c r="E74" s="1001"/>
      <c r="F74" s="1001"/>
      <c r="G74" s="1001"/>
      <c r="H74" s="1001"/>
      <c r="I74" s="1001"/>
      <c r="J74" s="1001"/>
      <c r="K74" s="1001"/>
      <c r="L74" s="1001"/>
      <c r="M74" s="1001"/>
      <c r="N74" s="1001"/>
      <c r="O74" s="1001"/>
      <c r="P74" s="1001"/>
      <c r="Q74" s="1001"/>
      <c r="BK74" s="142"/>
      <c r="BL74" s="142"/>
      <c r="BM74" s="142"/>
      <c r="BN74" s="142"/>
      <c r="BO74" s="142"/>
      <c r="BP74" s="142"/>
      <c r="BQ74" s="142"/>
      <c r="BR74" s="142"/>
      <c r="BS74" s="142"/>
      <c r="BT74" s="142"/>
      <c r="BU74" s="142"/>
      <c r="BV74" s="142"/>
    </row>
    <row r="75" spans="1:74" x14ac:dyDescent="0.2">
      <c r="BK75" s="142"/>
      <c r="BL75" s="142"/>
      <c r="BM75" s="142"/>
      <c r="BN75" s="142"/>
      <c r="BO75" s="142"/>
      <c r="BP75" s="142"/>
      <c r="BQ75" s="142"/>
      <c r="BR75" s="142"/>
      <c r="BS75" s="142"/>
      <c r="BT75" s="142"/>
      <c r="BU75" s="142"/>
      <c r="BV75" s="142"/>
    </row>
    <row r="76" spans="1:74" x14ac:dyDescent="0.2">
      <c r="BK76" s="142"/>
      <c r="BL76" s="142"/>
      <c r="BM76" s="142"/>
      <c r="BN76" s="142"/>
      <c r="BO76" s="142"/>
      <c r="BP76" s="142"/>
      <c r="BQ76" s="142"/>
      <c r="BR76" s="142"/>
      <c r="BS76" s="142"/>
      <c r="BT76" s="142"/>
      <c r="BU76" s="142"/>
      <c r="BV76" s="142"/>
    </row>
    <row r="77" spans="1:74" x14ac:dyDescent="0.2">
      <c r="BK77" s="142"/>
      <c r="BL77" s="142"/>
      <c r="BM77" s="142"/>
      <c r="BN77" s="142"/>
      <c r="BO77" s="142"/>
      <c r="BP77" s="142"/>
      <c r="BQ77" s="142"/>
      <c r="BR77" s="142"/>
      <c r="BS77" s="142"/>
      <c r="BT77" s="142"/>
      <c r="BU77" s="142"/>
      <c r="BV77" s="142"/>
    </row>
    <row r="78" spans="1:74" x14ac:dyDescent="0.2">
      <c r="BK78" s="142"/>
      <c r="BL78" s="142"/>
      <c r="BM78" s="142"/>
      <c r="BN78" s="142"/>
      <c r="BO78" s="142"/>
      <c r="BP78" s="142"/>
      <c r="BQ78" s="142"/>
      <c r="BR78" s="142"/>
      <c r="BS78" s="142"/>
      <c r="BT78" s="142"/>
      <c r="BU78" s="142"/>
      <c r="BV78" s="142"/>
    </row>
    <row r="79" spans="1:74" x14ac:dyDescent="0.2">
      <c r="BK79" s="142"/>
      <c r="BL79" s="142"/>
      <c r="BM79" s="142"/>
      <c r="BN79" s="142"/>
      <c r="BO79" s="142"/>
      <c r="BP79" s="142"/>
      <c r="BQ79" s="142"/>
      <c r="BR79" s="142"/>
      <c r="BS79" s="142"/>
      <c r="BT79" s="142"/>
      <c r="BU79" s="142"/>
      <c r="BV79" s="142"/>
    </row>
    <row r="80" spans="1:74" x14ac:dyDescent="0.2">
      <c r="BK80" s="142"/>
      <c r="BL80" s="142"/>
      <c r="BM80" s="142"/>
      <c r="BN80" s="142"/>
      <c r="BO80" s="142"/>
      <c r="BP80" s="142"/>
      <c r="BQ80" s="142"/>
      <c r="BR80" s="142"/>
      <c r="BS80" s="142"/>
      <c r="BT80" s="142"/>
      <c r="BU80" s="142"/>
      <c r="BV80" s="142"/>
    </row>
    <row r="81" spans="63:74" x14ac:dyDescent="0.2">
      <c r="BK81" s="142"/>
      <c r="BL81" s="142"/>
      <c r="BM81" s="142"/>
      <c r="BN81" s="142"/>
      <c r="BO81" s="142"/>
      <c r="BP81" s="142"/>
      <c r="BQ81" s="142"/>
      <c r="BR81" s="142"/>
      <c r="BS81" s="142"/>
      <c r="BT81" s="142"/>
      <c r="BU81" s="142"/>
      <c r="BV81" s="142"/>
    </row>
    <row r="82" spans="63:74" x14ac:dyDescent="0.2">
      <c r="BK82" s="142"/>
      <c r="BL82" s="142"/>
      <c r="BM82" s="142"/>
      <c r="BN82" s="142"/>
      <c r="BO82" s="142"/>
      <c r="BP82" s="142"/>
      <c r="BQ82" s="142"/>
      <c r="BR82" s="142"/>
      <c r="BS82" s="142"/>
      <c r="BT82" s="142"/>
      <c r="BU82" s="142"/>
      <c r="BV82" s="142"/>
    </row>
    <row r="83" spans="63:74" x14ac:dyDescent="0.2">
      <c r="BK83" s="142"/>
      <c r="BL83" s="142"/>
      <c r="BM83" s="142"/>
      <c r="BN83" s="142"/>
      <c r="BO83" s="142"/>
      <c r="BP83" s="142"/>
      <c r="BQ83" s="142"/>
      <c r="BR83" s="142"/>
      <c r="BS83" s="142"/>
      <c r="BT83" s="142"/>
      <c r="BU83" s="142"/>
      <c r="BV83" s="142"/>
    </row>
    <row r="84" spans="63:74" x14ac:dyDescent="0.2">
      <c r="BK84" s="142"/>
      <c r="BL84" s="142"/>
      <c r="BM84" s="142"/>
      <c r="BN84" s="142"/>
      <c r="BO84" s="142"/>
      <c r="BP84" s="142"/>
      <c r="BQ84" s="142"/>
      <c r="BR84" s="142"/>
      <c r="BS84" s="142"/>
      <c r="BT84" s="142"/>
      <c r="BU84" s="142"/>
      <c r="BV84" s="142"/>
    </row>
    <row r="85" spans="63:74" x14ac:dyDescent="0.2">
      <c r="BK85" s="142"/>
      <c r="BL85" s="142"/>
      <c r="BM85" s="142"/>
      <c r="BN85" s="142"/>
      <c r="BO85" s="142"/>
      <c r="BP85" s="142"/>
      <c r="BQ85" s="142"/>
      <c r="BR85" s="142"/>
      <c r="BS85" s="142"/>
      <c r="BT85" s="142"/>
      <c r="BU85" s="142"/>
      <c r="BV85" s="142"/>
    </row>
    <row r="86" spans="63:74" x14ac:dyDescent="0.2">
      <c r="BK86" s="142"/>
      <c r="BL86" s="142"/>
      <c r="BM86" s="142"/>
      <c r="BN86" s="142"/>
      <c r="BO86" s="142"/>
      <c r="BP86" s="142"/>
      <c r="BQ86" s="142"/>
      <c r="BR86" s="142"/>
      <c r="BS86" s="142"/>
      <c r="BT86" s="142"/>
      <c r="BU86" s="142"/>
      <c r="BV86" s="142"/>
    </row>
    <row r="87" spans="63:74" x14ac:dyDescent="0.2">
      <c r="BK87" s="142"/>
      <c r="BL87" s="142"/>
      <c r="BM87" s="142"/>
      <c r="BN87" s="142"/>
      <c r="BO87" s="142"/>
      <c r="BP87" s="142"/>
      <c r="BQ87" s="142"/>
      <c r="BR87" s="142"/>
      <c r="BS87" s="142"/>
      <c r="BT87" s="142"/>
      <c r="BU87" s="142"/>
      <c r="BV87" s="142"/>
    </row>
    <row r="88" spans="63:74" x14ac:dyDescent="0.2">
      <c r="BK88" s="142"/>
      <c r="BL88" s="142"/>
      <c r="BM88" s="142"/>
      <c r="BN88" s="142"/>
      <c r="BO88" s="142"/>
      <c r="BP88" s="142"/>
      <c r="BQ88" s="142"/>
      <c r="BR88" s="142"/>
      <c r="BS88" s="142"/>
      <c r="BT88" s="142"/>
      <c r="BU88" s="142"/>
      <c r="BV88" s="142"/>
    </row>
    <row r="89" spans="63:74" x14ac:dyDescent="0.2">
      <c r="BK89" s="142"/>
      <c r="BL89" s="142"/>
      <c r="BM89" s="142"/>
      <c r="BN89" s="142"/>
      <c r="BO89" s="142"/>
      <c r="BP89" s="142"/>
      <c r="BQ89" s="142"/>
      <c r="BR89" s="142"/>
      <c r="BS89" s="142"/>
      <c r="BT89" s="142"/>
      <c r="BU89" s="142"/>
      <c r="BV89" s="142"/>
    </row>
    <row r="90" spans="63:74" x14ac:dyDescent="0.2">
      <c r="BK90" s="142"/>
      <c r="BL90" s="142"/>
      <c r="BM90" s="142"/>
      <c r="BN90" s="142"/>
      <c r="BO90" s="142"/>
      <c r="BP90" s="142"/>
      <c r="BQ90" s="142"/>
      <c r="BR90" s="142"/>
      <c r="BS90" s="142"/>
      <c r="BT90" s="142"/>
      <c r="BU90" s="142"/>
      <c r="BV90" s="142"/>
    </row>
    <row r="91" spans="63:74" x14ac:dyDescent="0.2">
      <c r="BK91" s="142"/>
      <c r="BL91" s="142"/>
      <c r="BM91" s="142"/>
      <c r="BN91" s="142"/>
      <c r="BO91" s="142"/>
      <c r="BP91" s="142"/>
      <c r="BQ91" s="142"/>
      <c r="BR91" s="142"/>
      <c r="BS91" s="142"/>
      <c r="BT91" s="142"/>
      <c r="BU91" s="142"/>
      <c r="BV91" s="142"/>
    </row>
    <row r="92" spans="63:74" x14ac:dyDescent="0.2">
      <c r="BK92" s="142"/>
      <c r="BL92" s="142"/>
      <c r="BM92" s="142"/>
      <c r="BN92" s="142"/>
      <c r="BO92" s="142"/>
      <c r="BP92" s="142"/>
      <c r="BQ92" s="142"/>
      <c r="BR92" s="142"/>
      <c r="BS92" s="142"/>
      <c r="BT92" s="142"/>
      <c r="BU92" s="142"/>
      <c r="BV92" s="142"/>
    </row>
    <row r="93" spans="63:74" x14ac:dyDescent="0.2">
      <c r="BK93" s="142"/>
      <c r="BL93" s="142"/>
      <c r="BM93" s="142"/>
      <c r="BN93" s="142"/>
      <c r="BO93" s="142"/>
      <c r="BP93" s="142"/>
      <c r="BQ93" s="142"/>
      <c r="BR93" s="142"/>
      <c r="BS93" s="142"/>
      <c r="BT93" s="142"/>
      <c r="BU93" s="142"/>
      <c r="BV93" s="142"/>
    </row>
    <row r="94" spans="63:74" x14ac:dyDescent="0.2">
      <c r="BK94" s="142"/>
      <c r="BL94" s="142"/>
      <c r="BM94" s="142"/>
      <c r="BN94" s="142"/>
      <c r="BO94" s="142"/>
      <c r="BP94" s="142"/>
      <c r="BQ94" s="142"/>
      <c r="BR94" s="142"/>
      <c r="BS94" s="142"/>
      <c r="BT94" s="142"/>
      <c r="BU94" s="142"/>
      <c r="BV94" s="142"/>
    </row>
    <row r="95" spans="63:74" x14ac:dyDescent="0.2">
      <c r="BK95" s="142"/>
      <c r="BL95" s="142"/>
      <c r="BM95" s="142"/>
      <c r="BN95" s="142"/>
      <c r="BO95" s="142"/>
      <c r="BP95" s="142"/>
      <c r="BQ95" s="142"/>
      <c r="BR95" s="142"/>
      <c r="BS95" s="142"/>
      <c r="BT95" s="142"/>
      <c r="BU95" s="142"/>
      <c r="BV95" s="142"/>
    </row>
    <row r="96" spans="63:74" x14ac:dyDescent="0.2">
      <c r="BK96" s="142"/>
      <c r="BL96" s="142"/>
      <c r="BM96" s="142"/>
      <c r="BN96" s="142"/>
      <c r="BO96" s="142"/>
      <c r="BP96" s="142"/>
      <c r="BQ96" s="142"/>
      <c r="BR96" s="142"/>
      <c r="BS96" s="142"/>
      <c r="BT96" s="142"/>
      <c r="BU96" s="142"/>
      <c r="BV96" s="142"/>
    </row>
    <row r="97" spans="63:74" x14ac:dyDescent="0.2">
      <c r="BK97" s="142"/>
      <c r="BL97" s="142"/>
      <c r="BM97" s="142"/>
      <c r="BN97" s="142"/>
      <c r="BO97" s="142"/>
      <c r="BP97" s="142"/>
      <c r="BQ97" s="142"/>
      <c r="BR97" s="142"/>
      <c r="BS97" s="142"/>
      <c r="BT97" s="142"/>
      <c r="BU97" s="142"/>
      <c r="BV97" s="142"/>
    </row>
    <row r="98" spans="63:74" x14ac:dyDescent="0.2">
      <c r="BK98" s="142"/>
      <c r="BL98" s="142"/>
      <c r="BM98" s="142"/>
      <c r="BN98" s="142"/>
      <c r="BO98" s="142"/>
      <c r="BP98" s="142"/>
      <c r="BQ98" s="142"/>
      <c r="BR98" s="142"/>
      <c r="BS98" s="142"/>
      <c r="BT98" s="142"/>
      <c r="BU98" s="142"/>
      <c r="BV98" s="142"/>
    </row>
    <row r="99" spans="63:74" x14ac:dyDescent="0.2">
      <c r="BK99" s="142"/>
      <c r="BL99" s="142"/>
      <c r="BM99" s="142"/>
      <c r="BN99" s="142"/>
      <c r="BO99" s="142"/>
      <c r="BP99" s="142"/>
      <c r="BQ99" s="142"/>
      <c r="BR99" s="142"/>
      <c r="BS99" s="142"/>
      <c r="BT99" s="142"/>
      <c r="BU99" s="142"/>
      <c r="BV99" s="142"/>
    </row>
    <row r="100" spans="63:74" x14ac:dyDescent="0.2">
      <c r="BK100" s="142"/>
      <c r="BL100" s="142"/>
      <c r="BM100" s="142"/>
      <c r="BN100" s="142"/>
      <c r="BO100" s="142"/>
      <c r="BP100" s="142"/>
      <c r="BQ100" s="142"/>
      <c r="BR100" s="142"/>
      <c r="BS100" s="142"/>
      <c r="BT100" s="142"/>
      <c r="BU100" s="142"/>
      <c r="BV100" s="142"/>
    </row>
    <row r="101" spans="63:74" x14ac:dyDescent="0.2">
      <c r="BK101" s="142"/>
      <c r="BL101" s="142"/>
      <c r="BM101" s="142"/>
      <c r="BN101" s="142"/>
      <c r="BO101" s="142"/>
      <c r="BP101" s="142"/>
      <c r="BQ101" s="142"/>
      <c r="BR101" s="142"/>
      <c r="BS101" s="142"/>
      <c r="BT101" s="142"/>
      <c r="BU101" s="142"/>
      <c r="BV101" s="142"/>
    </row>
    <row r="102" spans="63:74" x14ac:dyDescent="0.2">
      <c r="BK102" s="142"/>
      <c r="BL102" s="142"/>
      <c r="BM102" s="142"/>
      <c r="BN102" s="142"/>
      <c r="BO102" s="142"/>
      <c r="BP102" s="142"/>
      <c r="BQ102" s="142"/>
      <c r="BR102" s="142"/>
      <c r="BS102" s="142"/>
      <c r="BT102" s="142"/>
      <c r="BU102" s="142"/>
      <c r="BV102" s="142"/>
    </row>
    <row r="103" spans="63:74" x14ac:dyDescent="0.2">
      <c r="BK103" s="142"/>
      <c r="BL103" s="142"/>
      <c r="BM103" s="142"/>
      <c r="BN103" s="142"/>
      <c r="BO103" s="142"/>
      <c r="BP103" s="142"/>
      <c r="BQ103" s="142"/>
      <c r="BR103" s="142"/>
      <c r="BS103" s="142"/>
      <c r="BT103" s="142"/>
      <c r="BU103" s="142"/>
      <c r="BV103" s="142"/>
    </row>
    <row r="104" spans="63:74" x14ac:dyDescent="0.2">
      <c r="BK104" s="142"/>
      <c r="BL104" s="142"/>
      <c r="BM104" s="142"/>
      <c r="BN104" s="142"/>
      <c r="BO104" s="142"/>
      <c r="BP104" s="142"/>
      <c r="BQ104" s="142"/>
      <c r="BR104" s="142"/>
      <c r="BS104" s="142"/>
      <c r="BT104" s="142"/>
      <c r="BU104" s="142"/>
      <c r="BV104" s="142"/>
    </row>
    <row r="105" spans="63:74" x14ac:dyDescent="0.2">
      <c r="BK105" s="142"/>
      <c r="BL105" s="142"/>
      <c r="BM105" s="142"/>
      <c r="BN105" s="142"/>
      <c r="BO105" s="142"/>
      <c r="BP105" s="142"/>
      <c r="BQ105" s="142"/>
      <c r="BR105" s="142"/>
      <c r="BS105" s="142"/>
      <c r="BT105" s="142"/>
      <c r="BU105" s="142"/>
      <c r="BV105" s="142"/>
    </row>
    <row r="106" spans="63:74" x14ac:dyDescent="0.2">
      <c r="BK106" s="142"/>
      <c r="BL106" s="142"/>
      <c r="BM106" s="142"/>
      <c r="BN106" s="142"/>
      <c r="BO106" s="142"/>
      <c r="BP106" s="142"/>
      <c r="BQ106" s="142"/>
      <c r="BR106" s="142"/>
      <c r="BS106" s="142"/>
      <c r="BT106" s="142"/>
      <c r="BU106" s="142"/>
      <c r="BV106" s="142"/>
    </row>
    <row r="107" spans="63:74" x14ac:dyDescent="0.2">
      <c r="BK107" s="142"/>
      <c r="BL107" s="142"/>
      <c r="BM107" s="142"/>
      <c r="BN107" s="142"/>
      <c r="BO107" s="142"/>
      <c r="BP107" s="142"/>
      <c r="BQ107" s="142"/>
      <c r="BR107" s="142"/>
      <c r="BS107" s="142"/>
      <c r="BT107" s="142"/>
      <c r="BU107" s="142"/>
      <c r="BV107" s="142"/>
    </row>
    <row r="108" spans="63:74" x14ac:dyDescent="0.2">
      <c r="BK108" s="142"/>
      <c r="BL108" s="142"/>
      <c r="BM108" s="142"/>
      <c r="BN108" s="142"/>
      <c r="BO108" s="142"/>
      <c r="BP108" s="142"/>
      <c r="BQ108" s="142"/>
      <c r="BR108" s="142"/>
      <c r="BS108" s="142"/>
      <c r="BT108" s="142"/>
      <c r="BU108" s="142"/>
      <c r="BV108" s="142"/>
    </row>
    <row r="109" spans="63:74" x14ac:dyDescent="0.2">
      <c r="BK109" s="142"/>
      <c r="BL109" s="142"/>
      <c r="BM109" s="142"/>
      <c r="BN109" s="142"/>
      <c r="BO109" s="142"/>
      <c r="BP109" s="142"/>
      <c r="BQ109" s="142"/>
      <c r="BR109" s="142"/>
      <c r="BS109" s="142"/>
      <c r="BT109" s="142"/>
      <c r="BU109" s="142"/>
      <c r="BV109" s="142"/>
    </row>
    <row r="110" spans="63:74" x14ac:dyDescent="0.2">
      <c r="BK110" s="142"/>
      <c r="BL110" s="142"/>
      <c r="BM110" s="142"/>
      <c r="BN110" s="142"/>
      <c r="BO110" s="142"/>
      <c r="BP110" s="142"/>
      <c r="BQ110" s="142"/>
      <c r="BR110" s="142"/>
      <c r="BS110" s="142"/>
      <c r="BT110" s="142"/>
      <c r="BU110" s="142"/>
      <c r="BV110" s="142"/>
    </row>
    <row r="111" spans="63:74" x14ac:dyDescent="0.2">
      <c r="BK111" s="142"/>
      <c r="BL111" s="142"/>
      <c r="BM111" s="142"/>
      <c r="BN111" s="142"/>
      <c r="BO111" s="142"/>
      <c r="BP111" s="142"/>
      <c r="BQ111" s="142"/>
      <c r="BR111" s="142"/>
      <c r="BS111" s="142"/>
      <c r="BT111" s="142"/>
      <c r="BU111" s="142"/>
      <c r="BV111" s="142"/>
    </row>
    <row r="112" spans="63:74" x14ac:dyDescent="0.2">
      <c r="BK112" s="142"/>
      <c r="BL112" s="142"/>
      <c r="BM112" s="142"/>
      <c r="BN112" s="142"/>
      <c r="BO112" s="142"/>
      <c r="BP112" s="142"/>
      <c r="BQ112" s="142"/>
      <c r="BR112" s="142"/>
      <c r="BS112" s="142"/>
      <c r="BT112" s="142"/>
      <c r="BU112" s="142"/>
      <c r="BV112" s="142"/>
    </row>
    <row r="113" spans="63:74" x14ac:dyDescent="0.2">
      <c r="BK113" s="142"/>
      <c r="BL113" s="142"/>
      <c r="BM113" s="142"/>
      <c r="BN113" s="142"/>
      <c r="BO113" s="142"/>
      <c r="BP113" s="142"/>
      <c r="BQ113" s="142"/>
      <c r="BR113" s="142"/>
      <c r="BS113" s="142"/>
      <c r="BT113" s="142"/>
      <c r="BU113" s="142"/>
      <c r="BV113" s="142"/>
    </row>
    <row r="114" spans="63:74" x14ac:dyDescent="0.2">
      <c r="BK114" s="142"/>
      <c r="BL114" s="142"/>
      <c r="BM114" s="142"/>
      <c r="BN114" s="142"/>
      <c r="BO114" s="142"/>
      <c r="BP114" s="142"/>
      <c r="BQ114" s="142"/>
      <c r="BR114" s="142"/>
      <c r="BS114" s="142"/>
      <c r="BT114" s="142"/>
      <c r="BU114" s="142"/>
      <c r="BV114" s="142"/>
    </row>
    <row r="115" spans="63:74" x14ac:dyDescent="0.2">
      <c r="BK115" s="142"/>
      <c r="BL115" s="142"/>
      <c r="BM115" s="142"/>
      <c r="BN115" s="142"/>
      <c r="BO115" s="142"/>
      <c r="BP115" s="142"/>
      <c r="BQ115" s="142"/>
      <c r="BR115" s="142"/>
      <c r="BS115" s="142"/>
      <c r="BT115" s="142"/>
      <c r="BU115" s="142"/>
      <c r="BV115" s="142"/>
    </row>
    <row r="116" spans="63:74" x14ac:dyDescent="0.2">
      <c r="BK116" s="142"/>
      <c r="BL116" s="142"/>
      <c r="BM116" s="142"/>
      <c r="BN116" s="142"/>
      <c r="BO116" s="142"/>
      <c r="BP116" s="142"/>
      <c r="BQ116" s="142"/>
      <c r="BR116" s="142"/>
      <c r="BS116" s="142"/>
      <c r="BT116" s="142"/>
      <c r="BU116" s="142"/>
      <c r="BV116" s="142"/>
    </row>
    <row r="117" spans="63:74" x14ac:dyDescent="0.2">
      <c r="BK117" s="142"/>
      <c r="BL117" s="142"/>
      <c r="BM117" s="142"/>
      <c r="BN117" s="142"/>
      <c r="BO117" s="142"/>
      <c r="BP117" s="142"/>
      <c r="BQ117" s="142"/>
      <c r="BR117" s="142"/>
      <c r="BS117" s="142"/>
      <c r="BT117" s="142"/>
      <c r="BU117" s="142"/>
      <c r="BV117" s="142"/>
    </row>
    <row r="118" spans="63:74" x14ac:dyDescent="0.2">
      <c r="BK118" s="142"/>
      <c r="BL118" s="142"/>
      <c r="BM118" s="142"/>
      <c r="BN118" s="142"/>
      <c r="BO118" s="142"/>
      <c r="BP118" s="142"/>
      <c r="BQ118" s="142"/>
      <c r="BR118" s="142"/>
      <c r="BS118" s="142"/>
      <c r="BT118" s="142"/>
      <c r="BU118" s="142"/>
      <c r="BV118" s="142"/>
    </row>
    <row r="119" spans="63:74" x14ac:dyDescent="0.2">
      <c r="BK119" s="142"/>
      <c r="BL119" s="142"/>
      <c r="BM119" s="142"/>
      <c r="BN119" s="142"/>
      <c r="BO119" s="142"/>
      <c r="BP119" s="142"/>
      <c r="BQ119" s="142"/>
      <c r="BR119" s="142"/>
      <c r="BS119" s="142"/>
      <c r="BT119" s="142"/>
      <c r="BU119" s="142"/>
      <c r="BV119" s="142"/>
    </row>
    <row r="120" spans="63:74" x14ac:dyDescent="0.2">
      <c r="BK120" s="142"/>
      <c r="BL120" s="142"/>
      <c r="BM120" s="142"/>
      <c r="BN120" s="142"/>
      <c r="BO120" s="142"/>
      <c r="BP120" s="142"/>
      <c r="BQ120" s="142"/>
      <c r="BR120" s="142"/>
      <c r="BS120" s="142"/>
      <c r="BT120" s="142"/>
      <c r="BU120" s="142"/>
      <c r="BV120" s="142"/>
    </row>
    <row r="121" spans="63:74" x14ac:dyDescent="0.2">
      <c r="BK121" s="142"/>
      <c r="BL121" s="142"/>
      <c r="BM121" s="142"/>
      <c r="BN121" s="142"/>
      <c r="BO121" s="142"/>
      <c r="BP121" s="142"/>
      <c r="BQ121" s="142"/>
      <c r="BR121" s="142"/>
      <c r="BS121" s="142"/>
      <c r="BT121" s="142"/>
      <c r="BU121" s="142"/>
      <c r="BV121" s="142"/>
    </row>
    <row r="122" spans="63:74" x14ac:dyDescent="0.2">
      <c r="BK122" s="142"/>
      <c r="BL122" s="142"/>
      <c r="BM122" s="142"/>
      <c r="BN122" s="142"/>
      <c r="BO122" s="142"/>
      <c r="BP122" s="142"/>
      <c r="BQ122" s="142"/>
      <c r="BR122" s="142"/>
      <c r="BS122" s="142"/>
      <c r="BT122" s="142"/>
      <c r="BU122" s="142"/>
      <c r="BV122" s="142"/>
    </row>
    <row r="123" spans="63:74" x14ac:dyDescent="0.2">
      <c r="BK123" s="142"/>
      <c r="BL123" s="142"/>
      <c r="BM123" s="142"/>
      <c r="BN123" s="142"/>
      <c r="BO123" s="142"/>
      <c r="BP123" s="142"/>
      <c r="BQ123" s="142"/>
      <c r="BR123" s="142"/>
      <c r="BS123" s="142"/>
      <c r="BT123" s="142"/>
      <c r="BU123" s="142"/>
      <c r="BV123" s="142"/>
    </row>
    <row r="124" spans="63:74" x14ac:dyDescent="0.2">
      <c r="BK124" s="142"/>
      <c r="BL124" s="142"/>
      <c r="BM124" s="142"/>
      <c r="BN124" s="142"/>
      <c r="BO124" s="142"/>
      <c r="BP124" s="142"/>
      <c r="BQ124" s="142"/>
      <c r="BR124" s="142"/>
      <c r="BS124" s="142"/>
      <c r="BT124" s="142"/>
      <c r="BU124" s="142"/>
      <c r="BV124" s="142"/>
    </row>
    <row r="125" spans="63:74" x14ac:dyDescent="0.2">
      <c r="BK125" s="142"/>
      <c r="BL125" s="142"/>
      <c r="BM125" s="142"/>
      <c r="BN125" s="142"/>
      <c r="BO125" s="142"/>
      <c r="BP125" s="142"/>
      <c r="BQ125" s="142"/>
      <c r="BR125" s="142"/>
      <c r="BS125" s="142"/>
      <c r="BT125" s="142"/>
      <c r="BU125" s="142"/>
      <c r="BV125" s="142"/>
    </row>
    <row r="126" spans="63:74" x14ac:dyDescent="0.2">
      <c r="BK126" s="142"/>
      <c r="BL126" s="142"/>
      <c r="BM126" s="142"/>
      <c r="BN126" s="142"/>
      <c r="BO126" s="142"/>
      <c r="BP126" s="142"/>
      <c r="BQ126" s="142"/>
      <c r="BR126" s="142"/>
      <c r="BS126" s="142"/>
      <c r="BT126" s="142"/>
      <c r="BU126" s="142"/>
      <c r="BV126" s="142"/>
    </row>
    <row r="127" spans="63:74" x14ac:dyDescent="0.2">
      <c r="BK127" s="142"/>
      <c r="BL127" s="142"/>
      <c r="BM127" s="142"/>
      <c r="BN127" s="142"/>
      <c r="BO127" s="142"/>
      <c r="BP127" s="142"/>
      <c r="BQ127" s="142"/>
      <c r="BR127" s="142"/>
      <c r="BS127" s="142"/>
      <c r="BT127" s="142"/>
      <c r="BU127" s="142"/>
      <c r="BV127" s="142"/>
    </row>
    <row r="128" spans="63:74" x14ac:dyDescent="0.2">
      <c r="BK128" s="142"/>
      <c r="BL128" s="142"/>
      <c r="BM128" s="142"/>
      <c r="BN128" s="142"/>
      <c r="BO128" s="142"/>
      <c r="BP128" s="142"/>
      <c r="BQ128" s="142"/>
      <c r="BR128" s="142"/>
      <c r="BS128" s="142"/>
      <c r="BT128" s="142"/>
      <c r="BU128" s="142"/>
      <c r="BV128" s="142"/>
    </row>
    <row r="129" spans="63:74" x14ac:dyDescent="0.2">
      <c r="BK129" s="142"/>
      <c r="BL129" s="142"/>
      <c r="BM129" s="142"/>
      <c r="BN129" s="142"/>
      <c r="BO129" s="142"/>
      <c r="BP129" s="142"/>
      <c r="BQ129" s="142"/>
      <c r="BR129" s="142"/>
      <c r="BS129" s="142"/>
      <c r="BT129" s="142"/>
      <c r="BU129" s="142"/>
      <c r="BV129" s="142"/>
    </row>
    <row r="130" spans="63:74" x14ac:dyDescent="0.2">
      <c r="BK130" s="142"/>
      <c r="BL130" s="142"/>
      <c r="BM130" s="142"/>
      <c r="BN130" s="142"/>
      <c r="BO130" s="142"/>
      <c r="BP130" s="142"/>
      <c r="BQ130" s="142"/>
      <c r="BR130" s="142"/>
      <c r="BS130" s="142"/>
      <c r="BT130" s="142"/>
      <c r="BU130" s="142"/>
      <c r="BV130" s="142"/>
    </row>
    <row r="131" spans="63:74" x14ac:dyDescent="0.2">
      <c r="BK131" s="142"/>
      <c r="BL131" s="142"/>
      <c r="BM131" s="142"/>
      <c r="BN131" s="142"/>
      <c r="BO131" s="142"/>
      <c r="BP131" s="142"/>
      <c r="BQ131" s="142"/>
      <c r="BR131" s="142"/>
      <c r="BS131" s="142"/>
      <c r="BT131" s="142"/>
      <c r="BU131" s="142"/>
      <c r="BV131" s="142"/>
    </row>
    <row r="132" spans="63:74" x14ac:dyDescent="0.2">
      <c r="BK132" s="142"/>
      <c r="BL132" s="142"/>
      <c r="BM132" s="142"/>
      <c r="BN132" s="142"/>
      <c r="BO132" s="142"/>
      <c r="BP132" s="142"/>
      <c r="BQ132" s="142"/>
      <c r="BR132" s="142"/>
      <c r="BS132" s="142"/>
      <c r="BT132" s="142"/>
      <c r="BU132" s="142"/>
      <c r="BV132" s="142"/>
    </row>
    <row r="133" spans="63:74" x14ac:dyDescent="0.2">
      <c r="BK133" s="142"/>
      <c r="BL133" s="142"/>
      <c r="BM133" s="142"/>
      <c r="BN133" s="142"/>
      <c r="BO133" s="142"/>
      <c r="BP133" s="142"/>
      <c r="BQ133" s="142"/>
      <c r="BR133" s="142"/>
      <c r="BS133" s="142"/>
      <c r="BT133" s="142"/>
      <c r="BU133" s="142"/>
      <c r="BV133" s="142"/>
    </row>
    <row r="134" spans="63:74" x14ac:dyDescent="0.2">
      <c r="BK134" s="142"/>
      <c r="BL134" s="142"/>
      <c r="BM134" s="142"/>
      <c r="BN134" s="142"/>
      <c r="BO134" s="142"/>
      <c r="BP134" s="142"/>
      <c r="BQ134" s="142"/>
      <c r="BR134" s="142"/>
      <c r="BS134" s="142"/>
      <c r="BT134" s="142"/>
      <c r="BU134" s="142"/>
      <c r="BV134" s="142"/>
    </row>
    <row r="135" spans="63:74" x14ac:dyDescent="0.2">
      <c r="BK135" s="142"/>
      <c r="BL135" s="142"/>
      <c r="BM135" s="142"/>
      <c r="BN135" s="142"/>
      <c r="BO135" s="142"/>
      <c r="BP135" s="142"/>
      <c r="BQ135" s="142"/>
      <c r="BR135" s="142"/>
      <c r="BS135" s="142"/>
      <c r="BT135" s="142"/>
      <c r="BU135" s="142"/>
      <c r="BV135" s="142"/>
    </row>
    <row r="136" spans="63:74" x14ac:dyDescent="0.2">
      <c r="BK136" s="142"/>
      <c r="BL136" s="142"/>
      <c r="BM136" s="142"/>
      <c r="BN136" s="142"/>
      <c r="BO136" s="142"/>
      <c r="BP136" s="142"/>
      <c r="BQ136" s="142"/>
      <c r="BR136" s="142"/>
      <c r="BS136" s="142"/>
      <c r="BT136" s="142"/>
      <c r="BU136" s="142"/>
      <c r="BV136" s="142"/>
    </row>
    <row r="137" spans="63:74" x14ac:dyDescent="0.2">
      <c r="BK137" s="142"/>
      <c r="BL137" s="142"/>
      <c r="BM137" s="142"/>
      <c r="BN137" s="142"/>
      <c r="BO137" s="142"/>
      <c r="BP137" s="142"/>
      <c r="BQ137" s="142"/>
      <c r="BR137" s="142"/>
      <c r="BS137" s="142"/>
      <c r="BT137" s="142"/>
      <c r="BU137" s="142"/>
      <c r="BV137" s="142"/>
    </row>
    <row r="138" spans="63:74" x14ac:dyDescent="0.2">
      <c r="BK138" s="142"/>
      <c r="BL138" s="142"/>
      <c r="BM138" s="142"/>
      <c r="BN138" s="142"/>
      <c r="BO138" s="142"/>
      <c r="BP138" s="142"/>
      <c r="BQ138" s="142"/>
      <c r="BR138" s="142"/>
      <c r="BS138" s="142"/>
      <c r="BT138" s="142"/>
      <c r="BU138" s="142"/>
      <c r="BV138" s="142"/>
    </row>
    <row r="139" spans="63:74" x14ac:dyDescent="0.2">
      <c r="BK139" s="142"/>
      <c r="BL139" s="142"/>
      <c r="BM139" s="142"/>
      <c r="BN139" s="142"/>
      <c r="BO139" s="142"/>
      <c r="BP139" s="142"/>
      <c r="BQ139" s="142"/>
      <c r="BR139" s="142"/>
      <c r="BS139" s="142"/>
      <c r="BT139" s="142"/>
      <c r="BU139" s="142"/>
      <c r="BV139" s="142"/>
    </row>
    <row r="140" spans="63:74" x14ac:dyDescent="0.2">
      <c r="BK140" s="142"/>
      <c r="BL140" s="142"/>
      <c r="BM140" s="142"/>
      <c r="BN140" s="142"/>
      <c r="BO140" s="142"/>
      <c r="BP140" s="142"/>
      <c r="BQ140" s="142"/>
      <c r="BR140" s="142"/>
      <c r="BS140" s="142"/>
      <c r="BT140" s="142"/>
      <c r="BU140" s="142"/>
      <c r="BV140" s="142"/>
    </row>
    <row r="141" spans="63:74" x14ac:dyDescent="0.2">
      <c r="BK141" s="142"/>
      <c r="BL141" s="142"/>
      <c r="BM141" s="142"/>
      <c r="BN141" s="142"/>
      <c r="BO141" s="142"/>
      <c r="BP141" s="142"/>
      <c r="BQ141" s="142"/>
      <c r="BR141" s="142"/>
      <c r="BS141" s="142"/>
      <c r="BT141" s="142"/>
      <c r="BU141" s="142"/>
      <c r="BV141" s="142"/>
    </row>
    <row r="142" spans="63:74" x14ac:dyDescent="0.2">
      <c r="BK142" s="142"/>
      <c r="BL142" s="142"/>
      <c r="BM142" s="142"/>
      <c r="BN142" s="142"/>
      <c r="BO142" s="142"/>
      <c r="BP142" s="142"/>
      <c r="BQ142" s="142"/>
      <c r="BR142" s="142"/>
      <c r="BS142" s="142"/>
      <c r="BT142" s="142"/>
      <c r="BU142" s="142"/>
      <c r="BV142" s="142"/>
    </row>
    <row r="143" spans="63:74" x14ac:dyDescent="0.2">
      <c r="BK143" s="142"/>
      <c r="BL143" s="142"/>
      <c r="BM143" s="142"/>
      <c r="BN143" s="142"/>
      <c r="BO143" s="142"/>
      <c r="BP143" s="142"/>
      <c r="BQ143" s="142"/>
      <c r="BR143" s="142"/>
      <c r="BS143" s="142"/>
      <c r="BT143" s="142"/>
      <c r="BU143" s="142"/>
      <c r="BV143" s="142"/>
    </row>
    <row r="144" spans="63:74" x14ac:dyDescent="0.2">
      <c r="BK144" s="142"/>
      <c r="BL144" s="142"/>
      <c r="BM144" s="142"/>
      <c r="BN144" s="142"/>
      <c r="BO144" s="142"/>
      <c r="BP144" s="142"/>
      <c r="BQ144" s="142"/>
      <c r="BR144" s="142"/>
      <c r="BS144" s="142"/>
      <c r="BT144" s="142"/>
      <c r="BU144" s="142"/>
      <c r="BV144" s="142"/>
    </row>
    <row r="145" spans="63:74" x14ac:dyDescent="0.2">
      <c r="BK145" s="142"/>
      <c r="BL145" s="142"/>
      <c r="BM145" s="142"/>
      <c r="BN145" s="142"/>
      <c r="BO145" s="142"/>
      <c r="BP145" s="142"/>
      <c r="BQ145" s="142"/>
      <c r="BR145" s="142"/>
      <c r="BS145" s="142"/>
      <c r="BT145" s="142"/>
      <c r="BU145" s="142"/>
      <c r="BV145" s="142"/>
    </row>
    <row r="146" spans="63:74" x14ac:dyDescent="0.2">
      <c r="BK146" s="142"/>
      <c r="BL146" s="142"/>
      <c r="BM146" s="142"/>
      <c r="BN146" s="142"/>
      <c r="BO146" s="142"/>
      <c r="BP146" s="142"/>
      <c r="BQ146" s="142"/>
      <c r="BR146" s="142"/>
      <c r="BS146" s="142"/>
      <c r="BT146" s="142"/>
      <c r="BU146" s="142"/>
      <c r="BV146" s="142"/>
    </row>
    <row r="147" spans="63:74" x14ac:dyDescent="0.2">
      <c r="BK147" s="142"/>
      <c r="BL147" s="142"/>
      <c r="BM147" s="142"/>
      <c r="BN147" s="142"/>
      <c r="BO147" s="142"/>
      <c r="BP147" s="142"/>
      <c r="BQ147" s="142"/>
      <c r="BR147" s="142"/>
      <c r="BS147" s="142"/>
      <c r="BT147" s="142"/>
      <c r="BU147" s="142"/>
      <c r="BV147" s="142"/>
    </row>
    <row r="148" spans="63:74" x14ac:dyDescent="0.2">
      <c r="BK148" s="142"/>
      <c r="BL148" s="142"/>
      <c r="BM148" s="142"/>
      <c r="BN148" s="142"/>
      <c r="BO148" s="142"/>
      <c r="BP148" s="142"/>
      <c r="BQ148" s="142"/>
      <c r="BR148" s="142"/>
      <c r="BS148" s="142"/>
      <c r="BT148" s="142"/>
      <c r="BU148" s="142"/>
      <c r="BV148" s="142"/>
    </row>
    <row r="149" spans="63:74" x14ac:dyDescent="0.2">
      <c r="BK149" s="142"/>
      <c r="BL149" s="142"/>
      <c r="BM149" s="142"/>
      <c r="BN149" s="142"/>
      <c r="BO149" s="142"/>
      <c r="BP149" s="142"/>
      <c r="BQ149" s="142"/>
      <c r="BR149" s="142"/>
      <c r="BS149" s="142"/>
      <c r="BT149" s="142"/>
      <c r="BU149" s="142"/>
      <c r="BV149" s="142"/>
    </row>
    <row r="150" spans="63:74" x14ac:dyDescent="0.2">
      <c r="BK150" s="142"/>
      <c r="BL150" s="142"/>
      <c r="BM150" s="142"/>
      <c r="BN150" s="142"/>
      <c r="BO150" s="142"/>
      <c r="BP150" s="142"/>
      <c r="BQ150" s="142"/>
      <c r="BR150" s="142"/>
      <c r="BS150" s="142"/>
      <c r="BT150" s="142"/>
      <c r="BU150" s="142"/>
      <c r="BV150" s="142"/>
    </row>
    <row r="151" spans="63:74" x14ac:dyDescent="0.2">
      <c r="BK151" s="142"/>
      <c r="BL151" s="142"/>
      <c r="BM151" s="142"/>
      <c r="BN151" s="142"/>
      <c r="BO151" s="142"/>
      <c r="BP151" s="142"/>
      <c r="BQ151" s="142"/>
      <c r="BR151" s="142"/>
      <c r="BS151" s="142"/>
      <c r="BT151" s="142"/>
      <c r="BU151" s="142"/>
      <c r="BV151" s="142"/>
    </row>
    <row r="152" spans="63:74" x14ac:dyDescent="0.2">
      <c r="BK152" s="142"/>
      <c r="BL152" s="142"/>
      <c r="BM152" s="142"/>
      <c r="BN152" s="142"/>
      <c r="BO152" s="142"/>
      <c r="BP152" s="142"/>
      <c r="BQ152" s="142"/>
      <c r="BR152" s="142"/>
      <c r="BS152" s="142"/>
      <c r="BT152" s="142"/>
      <c r="BU152" s="142"/>
      <c r="BV152" s="142"/>
    </row>
    <row r="153" spans="63:74" x14ac:dyDescent="0.2">
      <c r="BK153" s="142"/>
      <c r="BL153" s="142"/>
      <c r="BM153" s="142"/>
      <c r="BN153" s="142"/>
      <c r="BO153" s="142"/>
      <c r="BP153" s="142"/>
      <c r="BQ153" s="142"/>
      <c r="BR153" s="142"/>
      <c r="BS153" s="142"/>
      <c r="BT153" s="142"/>
      <c r="BU153" s="142"/>
      <c r="BV153" s="142"/>
    </row>
    <row r="154" spans="63:74" x14ac:dyDescent="0.2">
      <c r="BK154" s="142"/>
      <c r="BL154" s="142"/>
      <c r="BM154" s="142"/>
      <c r="BN154" s="142"/>
      <c r="BO154" s="142"/>
      <c r="BP154" s="142"/>
      <c r="BQ154" s="142"/>
      <c r="BR154" s="142"/>
      <c r="BS154" s="142"/>
      <c r="BT154" s="142"/>
      <c r="BU154" s="142"/>
      <c r="BV154" s="142"/>
    </row>
    <row r="155" spans="63:74" x14ac:dyDescent="0.2">
      <c r="BK155" s="142"/>
      <c r="BL155" s="142"/>
      <c r="BM155" s="142"/>
      <c r="BN155" s="142"/>
      <c r="BO155" s="142"/>
      <c r="BP155" s="142"/>
      <c r="BQ155" s="142"/>
      <c r="BR155" s="142"/>
      <c r="BS155" s="142"/>
      <c r="BT155" s="142"/>
      <c r="BU155" s="142"/>
      <c r="BV155" s="142"/>
    </row>
    <row r="156" spans="63:74" x14ac:dyDescent="0.2">
      <c r="BK156" s="142"/>
      <c r="BL156" s="142"/>
      <c r="BM156" s="142"/>
      <c r="BN156" s="142"/>
      <c r="BO156" s="142"/>
      <c r="BP156" s="142"/>
      <c r="BQ156" s="142"/>
      <c r="BR156" s="142"/>
      <c r="BS156" s="142"/>
      <c r="BT156" s="142"/>
      <c r="BU156" s="142"/>
      <c r="BV156" s="142"/>
    </row>
    <row r="157" spans="63:74" x14ac:dyDescent="0.2">
      <c r="BK157" s="142"/>
      <c r="BL157" s="142"/>
      <c r="BM157" s="142"/>
      <c r="BN157" s="142"/>
      <c r="BO157" s="142"/>
      <c r="BP157" s="142"/>
      <c r="BQ157" s="142"/>
      <c r="BR157" s="142"/>
      <c r="BS157" s="142"/>
      <c r="BT157" s="142"/>
      <c r="BU157" s="142"/>
      <c r="BV157" s="142"/>
    </row>
    <row r="158" spans="63:74" x14ac:dyDescent="0.2">
      <c r="BK158" s="142"/>
      <c r="BL158" s="142"/>
      <c r="BM158" s="142"/>
      <c r="BN158" s="142"/>
      <c r="BO158" s="142"/>
      <c r="BP158" s="142"/>
      <c r="BQ158" s="142"/>
      <c r="BR158" s="142"/>
      <c r="BS158" s="142"/>
      <c r="BT158" s="142"/>
      <c r="BU158" s="142"/>
      <c r="BV158" s="142"/>
    </row>
    <row r="159" spans="63:74" x14ac:dyDescent="0.2">
      <c r="BK159" s="142"/>
      <c r="BL159" s="142"/>
      <c r="BM159" s="142"/>
      <c r="BN159" s="142"/>
      <c r="BO159" s="142"/>
      <c r="BP159" s="142"/>
      <c r="BQ159" s="142"/>
      <c r="BR159" s="142"/>
      <c r="BS159" s="142"/>
      <c r="BT159" s="142"/>
      <c r="BU159" s="142"/>
      <c r="BV159" s="142"/>
    </row>
    <row r="160" spans="63:74" x14ac:dyDescent="0.2">
      <c r="BK160" s="142"/>
      <c r="BL160" s="142"/>
      <c r="BM160" s="142"/>
      <c r="BN160" s="142"/>
      <c r="BO160" s="142"/>
      <c r="BP160" s="142"/>
      <c r="BQ160" s="142"/>
      <c r="BR160" s="142"/>
      <c r="BS160" s="142"/>
      <c r="BT160" s="142"/>
      <c r="BU160" s="142"/>
      <c r="BV160" s="142"/>
    </row>
    <row r="161" spans="63:74" x14ac:dyDescent="0.2">
      <c r="BK161" s="142"/>
      <c r="BL161" s="142"/>
      <c r="BM161" s="142"/>
      <c r="BN161" s="142"/>
      <c r="BO161" s="142"/>
      <c r="BP161" s="142"/>
      <c r="BQ161" s="142"/>
      <c r="BR161" s="142"/>
      <c r="BS161" s="142"/>
      <c r="BT161" s="142"/>
      <c r="BU161" s="142"/>
      <c r="BV161" s="142"/>
    </row>
    <row r="162" spans="63:74" x14ac:dyDescent="0.2">
      <c r="BK162" s="142"/>
      <c r="BL162" s="142"/>
      <c r="BM162" s="142"/>
      <c r="BN162" s="142"/>
      <c r="BO162" s="142"/>
      <c r="BP162" s="142"/>
      <c r="BQ162" s="142"/>
      <c r="BR162" s="142"/>
      <c r="BS162" s="142"/>
      <c r="BT162" s="142"/>
      <c r="BU162" s="142"/>
      <c r="BV162" s="142"/>
    </row>
    <row r="163" spans="63:74" x14ac:dyDescent="0.2">
      <c r="BK163" s="142"/>
      <c r="BL163" s="142"/>
      <c r="BM163" s="142"/>
      <c r="BN163" s="142"/>
      <c r="BO163" s="142"/>
      <c r="BP163" s="142"/>
      <c r="BQ163" s="142"/>
      <c r="BR163" s="142"/>
      <c r="BS163" s="142"/>
      <c r="BT163" s="142"/>
      <c r="BU163" s="142"/>
      <c r="BV163" s="142"/>
    </row>
    <row r="164" spans="63:74" x14ac:dyDescent="0.2">
      <c r="BK164" s="142"/>
      <c r="BL164" s="142"/>
      <c r="BM164" s="142"/>
      <c r="BN164" s="142"/>
      <c r="BO164" s="142"/>
      <c r="BP164" s="142"/>
      <c r="BQ164" s="142"/>
      <c r="BR164" s="142"/>
      <c r="BS164" s="142"/>
      <c r="BT164" s="142"/>
      <c r="BU164" s="142"/>
      <c r="BV164" s="142"/>
    </row>
    <row r="165" spans="63:74" x14ac:dyDescent="0.2">
      <c r="BK165" s="142"/>
      <c r="BL165" s="142"/>
      <c r="BM165" s="142"/>
      <c r="BN165" s="142"/>
      <c r="BO165" s="142"/>
      <c r="BP165" s="142"/>
      <c r="BQ165" s="142"/>
      <c r="BR165" s="142"/>
      <c r="BS165" s="142"/>
      <c r="BT165" s="142"/>
      <c r="BU165" s="142"/>
      <c r="BV165" s="142"/>
    </row>
    <row r="166" spans="63:74" x14ac:dyDescent="0.2">
      <c r="BK166" s="142"/>
      <c r="BL166" s="142"/>
      <c r="BM166" s="142"/>
      <c r="BN166" s="142"/>
      <c r="BO166" s="142"/>
      <c r="BP166" s="142"/>
      <c r="BQ166" s="142"/>
      <c r="BR166" s="142"/>
      <c r="BS166" s="142"/>
      <c r="BT166" s="142"/>
      <c r="BU166" s="142"/>
      <c r="BV166" s="142"/>
    </row>
    <row r="167" spans="63:74" x14ac:dyDescent="0.2">
      <c r="BK167" s="142"/>
      <c r="BL167" s="142"/>
      <c r="BM167" s="142"/>
      <c r="BN167" s="142"/>
      <c r="BO167" s="142"/>
      <c r="BP167" s="142"/>
      <c r="BQ167" s="142"/>
      <c r="BR167" s="142"/>
      <c r="BS167" s="142"/>
      <c r="BT167" s="142"/>
      <c r="BU167" s="142"/>
      <c r="BV167" s="142"/>
    </row>
    <row r="168" spans="63:74" x14ac:dyDescent="0.2">
      <c r="BK168" s="142"/>
      <c r="BL168" s="142"/>
      <c r="BM168" s="142"/>
      <c r="BN168" s="142"/>
      <c r="BO168" s="142"/>
      <c r="BP168" s="142"/>
      <c r="BQ168" s="142"/>
      <c r="BR168" s="142"/>
      <c r="BS168" s="142"/>
      <c r="BT168" s="142"/>
      <c r="BU168" s="142"/>
      <c r="BV168" s="142"/>
    </row>
  </sheetData>
  <mergeCells count="24">
    <mergeCell ref="B68:R68"/>
    <mergeCell ref="AM3:AX3"/>
    <mergeCell ref="B73:Q73"/>
    <mergeCell ref="B74:Q74"/>
    <mergeCell ref="A1:A2"/>
    <mergeCell ref="B72:Q72"/>
    <mergeCell ref="B64:Q64"/>
    <mergeCell ref="B69:Q69"/>
    <mergeCell ref="B70:Q70"/>
    <mergeCell ref="B71:Q71"/>
    <mergeCell ref="B65:Q65"/>
    <mergeCell ref="B59:Q59"/>
    <mergeCell ref="B61:Q61"/>
    <mergeCell ref="B67:Q67"/>
    <mergeCell ref="B1:AL1"/>
    <mergeCell ref="C3:N3"/>
    <mergeCell ref="AY3:BJ3"/>
    <mergeCell ref="BK3:BV3"/>
    <mergeCell ref="B66:Q66"/>
    <mergeCell ref="B60:Q60"/>
    <mergeCell ref="B58:Q58"/>
    <mergeCell ref="O3:Z3"/>
    <mergeCell ref="AA3:AL3"/>
    <mergeCell ref="B62:Q62"/>
  </mergeCells>
  <phoneticPr fontId="7" type="noConversion"/>
  <conditionalFormatting sqref="C58:P58">
    <cfRule type="cellIs" dxfId="5" priority="1" stopIfTrue="1" operator="notEqual">
      <formula>0</formula>
    </cfRule>
  </conditionalFormatting>
  <hyperlinks>
    <hyperlink ref="A1:A2" location="Contents!A1" display="Table of Contents" xr:uid="{00000000-0004-0000-0E00-000000000000}"/>
  </hyperlinks>
  <pageMargins left="0.25" right="0.25" top="0.25" bottom="0.25" header="0.5" footer="0.5"/>
  <pageSetup scale="84"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ransitionEntry="1" codeName="Sheet16">
    <pageSetUpPr fitToPage="1"/>
  </sheetPr>
  <dimension ref="A1:BV144"/>
  <sheetViews>
    <sheetView showGridLines="0" zoomScaleNormal="100" workbookViewId="0">
      <pane xSplit="2" ySplit="4" topLeftCell="AO5" activePane="bottomRight" state="frozen"/>
      <selection activeCell="BF63" sqref="BF63"/>
      <selection pane="topRight" activeCell="BF63" sqref="BF63"/>
      <selection pane="bottomLeft" activeCell="BF63" sqref="BF63"/>
      <selection pane="bottomRight" activeCell="B2" sqref="B2"/>
    </sheetView>
  </sheetViews>
  <sheetFormatPr defaultColWidth="9.5546875" defaultRowHeight="10.199999999999999" x14ac:dyDescent="0.2"/>
  <cols>
    <col min="1" max="1" width="11.44140625" style="55" customWidth="1"/>
    <col min="2" max="2" width="25.5546875" style="55" customWidth="1"/>
    <col min="3" max="50" width="6.5546875" style="55" customWidth="1"/>
    <col min="51" max="55" width="6.5546875" style="830" customWidth="1"/>
    <col min="56" max="58" width="6.5546875" style="672" customWidth="1"/>
    <col min="59" max="61" width="6.5546875" style="830" customWidth="1"/>
    <col min="62" max="62" width="6.5546875" style="141" customWidth="1"/>
    <col min="63" max="74" width="6.5546875" style="55" customWidth="1"/>
    <col min="75" max="16384" width="9.5546875" style="55"/>
  </cols>
  <sheetData>
    <row r="1" spans="1:74" ht="15.6" customHeight="1" x14ac:dyDescent="0.25">
      <c r="A1" s="987" t="s">
        <v>477</v>
      </c>
      <c r="B1" s="1079" t="s">
        <v>756</v>
      </c>
      <c r="C1" s="1080"/>
      <c r="D1" s="1080"/>
      <c r="E1" s="1080"/>
      <c r="F1" s="1080"/>
      <c r="G1" s="1080"/>
      <c r="H1" s="1080"/>
      <c r="I1" s="1080"/>
      <c r="J1" s="1080"/>
      <c r="K1" s="1080"/>
      <c r="L1" s="1080"/>
      <c r="M1" s="1080"/>
      <c r="N1" s="1080"/>
      <c r="O1" s="1080"/>
      <c r="P1" s="1080"/>
      <c r="Q1" s="1080"/>
      <c r="R1" s="1080"/>
      <c r="S1" s="1080"/>
      <c r="T1" s="1080"/>
      <c r="U1" s="1080"/>
      <c r="V1" s="1080"/>
      <c r="W1" s="1080"/>
      <c r="X1" s="1080"/>
      <c r="Y1" s="1080"/>
      <c r="Z1" s="1080"/>
      <c r="AA1" s="1080"/>
      <c r="AB1" s="1080"/>
      <c r="AC1" s="1080"/>
      <c r="AD1" s="1080"/>
      <c r="AE1" s="1080"/>
      <c r="AF1" s="1080"/>
      <c r="AG1" s="1080"/>
      <c r="AH1" s="1080"/>
      <c r="AI1" s="1080"/>
      <c r="AJ1" s="1080"/>
      <c r="AK1" s="1080"/>
      <c r="AL1" s="1080"/>
    </row>
    <row r="2" spans="1:74" ht="13.35" customHeight="1"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54"/>
      <c r="B5" s="57"/>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914"/>
      <c r="BA5" s="914"/>
      <c r="BB5" s="914"/>
      <c r="BC5" s="914"/>
      <c r="BD5" s="914"/>
      <c r="BE5" s="914"/>
      <c r="BF5" s="914"/>
      <c r="BG5" s="458"/>
      <c r="BH5" s="458"/>
      <c r="BI5" s="458"/>
      <c r="BJ5" s="458"/>
      <c r="BK5" s="458"/>
      <c r="BL5" s="458"/>
      <c r="BM5" s="458"/>
      <c r="BN5" s="458"/>
      <c r="BO5" s="458"/>
      <c r="BP5" s="458"/>
      <c r="BQ5" s="458"/>
      <c r="BR5" s="458"/>
      <c r="BS5" s="458"/>
      <c r="BT5" s="458"/>
      <c r="BU5" s="458"/>
      <c r="BV5" s="458"/>
    </row>
    <row r="6" spans="1:74" s="57" customFormat="1" ht="11.1" customHeight="1" x14ac:dyDescent="0.2">
      <c r="A6" s="460" t="s">
        <v>636</v>
      </c>
      <c r="B6" s="738" t="s">
        <v>1378</v>
      </c>
      <c r="C6" s="299">
        <v>338.65604765</v>
      </c>
      <c r="D6" s="299">
        <v>305.86307081000001</v>
      </c>
      <c r="E6" s="299">
        <v>304.30002737000001</v>
      </c>
      <c r="F6" s="299">
        <v>284.93286511999997</v>
      </c>
      <c r="G6" s="299">
        <v>309.69695281999998</v>
      </c>
      <c r="H6" s="299">
        <v>347.10633182999999</v>
      </c>
      <c r="I6" s="299">
        <v>389.21417422000002</v>
      </c>
      <c r="J6" s="299">
        <v>389.62627773999998</v>
      </c>
      <c r="K6" s="299">
        <v>340.54384024000001</v>
      </c>
      <c r="L6" s="299">
        <v>297.19594481000001</v>
      </c>
      <c r="M6" s="299">
        <v>292.25774618999998</v>
      </c>
      <c r="N6" s="299">
        <v>327.77578431000001</v>
      </c>
      <c r="O6" s="299">
        <v>325.41464459000002</v>
      </c>
      <c r="P6" s="299">
        <v>292.94566495999999</v>
      </c>
      <c r="Q6" s="299">
        <v>306.45394307999999</v>
      </c>
      <c r="R6" s="299">
        <v>280.81114563</v>
      </c>
      <c r="S6" s="299">
        <v>298.70556714999998</v>
      </c>
      <c r="T6" s="299">
        <v>328.79808223999999</v>
      </c>
      <c r="U6" s="299">
        <v>387.25610575000002</v>
      </c>
      <c r="V6" s="299">
        <v>392.43603512999999</v>
      </c>
      <c r="W6" s="299">
        <v>346.47644131999999</v>
      </c>
      <c r="X6" s="299">
        <v>308.06540884999998</v>
      </c>
      <c r="Y6" s="299">
        <v>294.24848335000001</v>
      </c>
      <c r="Z6" s="299">
        <v>312.64183413000001</v>
      </c>
      <c r="AA6" s="299">
        <v>343.71651873000002</v>
      </c>
      <c r="AB6" s="299">
        <v>303.25834405000001</v>
      </c>
      <c r="AC6" s="299">
        <v>297.27827827999999</v>
      </c>
      <c r="AD6" s="299">
        <v>286.25679795000002</v>
      </c>
      <c r="AE6" s="299">
        <v>313.96145595000002</v>
      </c>
      <c r="AF6" s="299">
        <v>355.88196768</v>
      </c>
      <c r="AG6" s="299">
        <v>397.87258637000002</v>
      </c>
      <c r="AH6" s="299">
        <v>394.19946302</v>
      </c>
      <c r="AI6" s="299">
        <v>343.07070770000001</v>
      </c>
      <c r="AJ6" s="299">
        <v>315.90198351999999</v>
      </c>
      <c r="AK6" s="299">
        <v>295.79604239999998</v>
      </c>
      <c r="AL6" s="299">
        <v>328.18769680000003</v>
      </c>
      <c r="AM6" s="299">
        <v>361.98107067000001</v>
      </c>
      <c r="AN6" s="299">
        <v>320.56101751</v>
      </c>
      <c r="AO6" s="299">
        <v>307.24125937000002</v>
      </c>
      <c r="AP6" s="299">
        <v>294.84637762</v>
      </c>
      <c r="AQ6" s="299">
        <v>312.48873369</v>
      </c>
      <c r="AR6" s="299">
        <v>357.10037978999998</v>
      </c>
      <c r="AS6" s="299">
        <v>407.62971622999999</v>
      </c>
      <c r="AT6" s="299">
        <v>392.63089488999998</v>
      </c>
      <c r="AU6" s="299">
        <v>346.20217063000001</v>
      </c>
      <c r="AV6" s="299">
        <v>320.58800986</v>
      </c>
      <c r="AW6" s="299">
        <v>299.02180757000002</v>
      </c>
      <c r="AX6" s="299">
        <v>337.71572591</v>
      </c>
      <c r="AY6" s="299">
        <v>355.94017092000001</v>
      </c>
      <c r="AZ6" s="891">
        <v>323.03452503</v>
      </c>
      <c r="BA6" s="891">
        <v>314.30822762999998</v>
      </c>
      <c r="BB6" s="891">
        <v>302.12684412999999</v>
      </c>
      <c r="BC6" s="891">
        <v>320.09636941999997</v>
      </c>
      <c r="BD6" s="891">
        <v>362.40109006</v>
      </c>
      <c r="BE6" s="891">
        <v>412.48186908000002</v>
      </c>
      <c r="BF6" s="891">
        <v>414.31013711000003</v>
      </c>
      <c r="BG6" s="462">
        <v>359.2432</v>
      </c>
      <c r="BH6" s="462">
        <v>326.03100000000001</v>
      </c>
      <c r="BI6" s="462">
        <v>306.15100000000001</v>
      </c>
      <c r="BJ6" s="462">
        <v>339.05489999999998</v>
      </c>
      <c r="BK6" s="462">
        <v>352.3639</v>
      </c>
      <c r="BL6" s="462">
        <v>322.54399999999998</v>
      </c>
      <c r="BM6" s="462">
        <v>321.87430000000001</v>
      </c>
      <c r="BN6" s="462">
        <v>305.49220000000003</v>
      </c>
      <c r="BO6" s="462">
        <v>328.63069999999999</v>
      </c>
      <c r="BP6" s="462">
        <v>372.80950000000001</v>
      </c>
      <c r="BQ6" s="462">
        <v>421.4812</v>
      </c>
      <c r="BR6" s="462">
        <v>424.755</v>
      </c>
      <c r="BS6" s="462">
        <v>367.14229999999998</v>
      </c>
      <c r="BT6" s="462">
        <v>333.9676</v>
      </c>
      <c r="BU6" s="462">
        <v>313.28129999999999</v>
      </c>
      <c r="BV6" s="462">
        <v>346.55700000000002</v>
      </c>
    </row>
    <row r="7" spans="1:74" ht="11.1" customHeight="1" x14ac:dyDescent="0.2">
      <c r="A7" s="54" t="s">
        <v>626</v>
      </c>
      <c r="B7" s="736" t="s">
        <v>1001</v>
      </c>
      <c r="C7" s="452">
        <v>10.41702776</v>
      </c>
      <c r="D7" s="452">
        <v>9.5267438900000005</v>
      </c>
      <c r="E7" s="452">
        <v>9.3516091299999999</v>
      </c>
      <c r="F7" s="452">
        <v>8.6710053400000007</v>
      </c>
      <c r="G7" s="452">
        <v>8.7275764099999993</v>
      </c>
      <c r="H7" s="452">
        <v>9.0606487700000002</v>
      </c>
      <c r="I7" s="452">
        <v>11.1310389</v>
      </c>
      <c r="J7" s="452">
        <v>11.481671860000001</v>
      </c>
      <c r="K7" s="452">
        <v>9.5333639100000003</v>
      </c>
      <c r="L7" s="452">
        <v>8.4980085400000007</v>
      </c>
      <c r="M7" s="452">
        <v>8.5209244399999999</v>
      </c>
      <c r="N7" s="452">
        <v>9.5715591500000006</v>
      </c>
      <c r="O7" s="452">
        <v>9.7749188700000005</v>
      </c>
      <c r="P7" s="452">
        <v>9.1573613900000002</v>
      </c>
      <c r="Q7" s="452">
        <v>9.1614414800000006</v>
      </c>
      <c r="R7" s="452">
        <v>8.0779504200000005</v>
      </c>
      <c r="S7" s="452">
        <v>8.2633916500000009</v>
      </c>
      <c r="T7" s="452">
        <v>8.8696297299999998</v>
      </c>
      <c r="U7" s="452">
        <v>11.301378120000001</v>
      </c>
      <c r="V7" s="452">
        <v>10.549009160000001</v>
      </c>
      <c r="W7" s="452">
        <v>9.7467153599999996</v>
      </c>
      <c r="X7" s="452">
        <v>8.5939703900000008</v>
      </c>
      <c r="Y7" s="452">
        <v>8.6649270600000001</v>
      </c>
      <c r="Z7" s="452">
        <v>9.1685984699999992</v>
      </c>
      <c r="AA7" s="452">
        <v>10.1355033</v>
      </c>
      <c r="AB7" s="452">
        <v>9.4093131999999997</v>
      </c>
      <c r="AC7" s="452">
        <v>9.0861166000000004</v>
      </c>
      <c r="AD7" s="452">
        <v>8.4356609700000007</v>
      </c>
      <c r="AE7" s="452">
        <v>8.5640788299999997</v>
      </c>
      <c r="AF7" s="452">
        <v>9.4266772700000008</v>
      </c>
      <c r="AG7" s="452">
        <v>11.059835550000001</v>
      </c>
      <c r="AH7" s="452">
        <v>10.38305602</v>
      </c>
      <c r="AI7" s="452">
        <v>8.8787949400000006</v>
      </c>
      <c r="AJ7" s="452">
        <v>8.5056834299999995</v>
      </c>
      <c r="AK7" s="452">
        <v>8.3713566499999992</v>
      </c>
      <c r="AL7" s="452">
        <v>9.6425972400000006</v>
      </c>
      <c r="AM7" s="452">
        <v>10.661849</v>
      </c>
      <c r="AN7" s="452">
        <v>9.5081597999999996</v>
      </c>
      <c r="AO7" s="452">
        <v>9.0636031999999993</v>
      </c>
      <c r="AP7" s="452">
        <v>8.5489264299999999</v>
      </c>
      <c r="AQ7" s="452">
        <v>8.4017786000000001</v>
      </c>
      <c r="AR7" s="452">
        <v>9.6086107799999994</v>
      </c>
      <c r="AS7" s="452">
        <v>11.666071390000001</v>
      </c>
      <c r="AT7" s="452">
        <v>10.62560759</v>
      </c>
      <c r="AU7" s="452">
        <v>8.9663759400000007</v>
      </c>
      <c r="AV7" s="452">
        <v>8.6498828900000007</v>
      </c>
      <c r="AW7" s="452">
        <v>8.2833042399999997</v>
      </c>
      <c r="AX7" s="452">
        <v>10.34442374</v>
      </c>
      <c r="AY7" s="452">
        <v>10.599690649999999</v>
      </c>
      <c r="AZ7" s="892">
        <v>10.02565749</v>
      </c>
      <c r="BA7" s="892">
        <v>9.6334617900000001</v>
      </c>
      <c r="BB7" s="892">
        <v>8.5334092899999998</v>
      </c>
      <c r="BC7" s="892">
        <v>8.36723879</v>
      </c>
      <c r="BD7" s="892">
        <v>9.6362912099999996</v>
      </c>
      <c r="BE7" s="892">
        <v>11.159998793</v>
      </c>
      <c r="BF7" s="892">
        <v>11.248197621999999</v>
      </c>
      <c r="BG7" s="456">
        <v>9.1724289999999993</v>
      </c>
      <c r="BH7" s="456">
        <v>8.6832689999999992</v>
      </c>
      <c r="BI7" s="456">
        <v>8.1518899999999999</v>
      </c>
      <c r="BJ7" s="456">
        <v>9.8614680000000003</v>
      </c>
      <c r="BK7" s="456">
        <v>10.07667</v>
      </c>
      <c r="BL7" s="456">
        <v>9.5171170000000007</v>
      </c>
      <c r="BM7" s="456">
        <v>9.4842560000000002</v>
      </c>
      <c r="BN7" s="456">
        <v>8.5458320000000008</v>
      </c>
      <c r="BO7" s="456">
        <v>8.3711850000000005</v>
      </c>
      <c r="BP7" s="456">
        <v>9.5580049999999996</v>
      </c>
      <c r="BQ7" s="456">
        <v>11.821070000000001</v>
      </c>
      <c r="BR7" s="456">
        <v>11.81819</v>
      </c>
      <c r="BS7" s="456">
        <v>9.2634000000000007</v>
      </c>
      <c r="BT7" s="456">
        <v>8.674849</v>
      </c>
      <c r="BU7" s="456">
        <v>8.1414969999999993</v>
      </c>
      <c r="BV7" s="456">
        <v>9.8497610000000009</v>
      </c>
    </row>
    <row r="8" spans="1:74" ht="11.1" customHeight="1" x14ac:dyDescent="0.2">
      <c r="A8" s="54" t="s">
        <v>627</v>
      </c>
      <c r="B8" s="737" t="s">
        <v>1002</v>
      </c>
      <c r="C8" s="452">
        <v>32.889607669999997</v>
      </c>
      <c r="D8" s="452">
        <v>29.473402579999998</v>
      </c>
      <c r="E8" s="452">
        <v>28.528399579999999</v>
      </c>
      <c r="F8" s="452">
        <v>26.50325582</v>
      </c>
      <c r="G8" s="452">
        <v>26.812190180000002</v>
      </c>
      <c r="H8" s="452">
        <v>30.38978169</v>
      </c>
      <c r="I8" s="452">
        <v>35.811473280000001</v>
      </c>
      <c r="J8" s="452">
        <v>36.981242469999998</v>
      </c>
      <c r="K8" s="452">
        <v>30.981694310000002</v>
      </c>
      <c r="L8" s="452">
        <v>26.756537779999999</v>
      </c>
      <c r="M8" s="452">
        <v>26.489209450000001</v>
      </c>
      <c r="N8" s="452">
        <v>31.081046390000001</v>
      </c>
      <c r="O8" s="452">
        <v>30.50256757</v>
      </c>
      <c r="P8" s="452">
        <v>27.655944529999999</v>
      </c>
      <c r="Q8" s="452">
        <v>28.543037779999999</v>
      </c>
      <c r="R8" s="452">
        <v>25.422525390000001</v>
      </c>
      <c r="S8" s="452">
        <v>25.817637009999999</v>
      </c>
      <c r="T8" s="452">
        <v>28.07117959</v>
      </c>
      <c r="U8" s="452">
        <v>35.374502980000003</v>
      </c>
      <c r="V8" s="452">
        <v>34.024166270000002</v>
      </c>
      <c r="W8" s="452">
        <v>30.699005570000001</v>
      </c>
      <c r="X8" s="452">
        <v>26.778923899999999</v>
      </c>
      <c r="Y8" s="452">
        <v>27.02582718</v>
      </c>
      <c r="Z8" s="452">
        <v>29.31454931</v>
      </c>
      <c r="AA8" s="452">
        <v>31.426691680000001</v>
      </c>
      <c r="AB8" s="452">
        <v>27.852568359999999</v>
      </c>
      <c r="AC8" s="452">
        <v>27.997250149999999</v>
      </c>
      <c r="AD8" s="452">
        <v>26.154576989999999</v>
      </c>
      <c r="AE8" s="452">
        <v>26.62414047</v>
      </c>
      <c r="AF8" s="452">
        <v>31.023954360000001</v>
      </c>
      <c r="AG8" s="452">
        <v>37.495637039999998</v>
      </c>
      <c r="AH8" s="452">
        <v>35.103499540000001</v>
      </c>
      <c r="AI8" s="452">
        <v>29.325090729999999</v>
      </c>
      <c r="AJ8" s="452">
        <v>26.54140241</v>
      </c>
      <c r="AK8" s="452">
        <v>25.94006869</v>
      </c>
      <c r="AL8" s="452">
        <v>30.69056166</v>
      </c>
      <c r="AM8" s="452">
        <v>33.48369349</v>
      </c>
      <c r="AN8" s="452">
        <v>30.077539949999998</v>
      </c>
      <c r="AO8" s="452">
        <v>28.241172339999999</v>
      </c>
      <c r="AP8" s="452">
        <v>25.84183093</v>
      </c>
      <c r="AQ8" s="452">
        <v>26.178571430000002</v>
      </c>
      <c r="AR8" s="452">
        <v>30.445713170000001</v>
      </c>
      <c r="AS8" s="452">
        <v>38.12849567</v>
      </c>
      <c r="AT8" s="452">
        <v>34.016928610000001</v>
      </c>
      <c r="AU8" s="452">
        <v>28.846576710000001</v>
      </c>
      <c r="AV8" s="452">
        <v>26.95080759</v>
      </c>
      <c r="AW8" s="452">
        <v>25.681721809999999</v>
      </c>
      <c r="AX8" s="452">
        <v>31.978583059999998</v>
      </c>
      <c r="AY8" s="452">
        <v>33.471668530000002</v>
      </c>
      <c r="AZ8" s="892">
        <v>31.098801259999998</v>
      </c>
      <c r="BA8" s="892">
        <v>28.723952690000001</v>
      </c>
      <c r="BB8" s="892">
        <v>26.047188859999999</v>
      </c>
      <c r="BC8" s="892">
        <v>25.888854259999999</v>
      </c>
      <c r="BD8" s="892">
        <v>30.541610819999999</v>
      </c>
      <c r="BE8" s="892">
        <v>36.332003073000003</v>
      </c>
      <c r="BF8" s="892">
        <v>36.033468816000003</v>
      </c>
      <c r="BG8" s="456">
        <v>30.56147</v>
      </c>
      <c r="BH8" s="456">
        <v>27.502590000000001</v>
      </c>
      <c r="BI8" s="456">
        <v>26.651710000000001</v>
      </c>
      <c r="BJ8" s="456">
        <v>30.99906</v>
      </c>
      <c r="BK8" s="456">
        <v>32.615130000000001</v>
      </c>
      <c r="BL8" s="456">
        <v>29.536819999999999</v>
      </c>
      <c r="BM8" s="456">
        <v>28.9236</v>
      </c>
      <c r="BN8" s="456">
        <v>26.713850000000001</v>
      </c>
      <c r="BO8" s="456">
        <v>26.77881</v>
      </c>
      <c r="BP8" s="456">
        <v>31.291</v>
      </c>
      <c r="BQ8" s="456">
        <v>37.657649999999997</v>
      </c>
      <c r="BR8" s="456">
        <v>36.987290000000002</v>
      </c>
      <c r="BS8" s="456">
        <v>31.115829999999999</v>
      </c>
      <c r="BT8" s="456">
        <v>27.913689999999999</v>
      </c>
      <c r="BU8" s="456">
        <v>27.053080000000001</v>
      </c>
      <c r="BV8" s="456">
        <v>31.469180000000001</v>
      </c>
    </row>
    <row r="9" spans="1:74" ht="11.1" customHeight="1" x14ac:dyDescent="0.2">
      <c r="A9" s="54" t="s">
        <v>628</v>
      </c>
      <c r="B9" s="736" t="s">
        <v>1003</v>
      </c>
      <c r="C9" s="452">
        <v>49.957606210000002</v>
      </c>
      <c r="D9" s="452">
        <v>44.804513929999999</v>
      </c>
      <c r="E9" s="452">
        <v>45.122487360000001</v>
      </c>
      <c r="F9" s="452">
        <v>40.761284570000001</v>
      </c>
      <c r="G9" s="452">
        <v>43.677433999999998</v>
      </c>
      <c r="H9" s="452">
        <v>49.015164900000002</v>
      </c>
      <c r="I9" s="452">
        <v>53.455370430000002</v>
      </c>
      <c r="J9" s="452">
        <v>53.228968340000002</v>
      </c>
      <c r="K9" s="452">
        <v>45.474497339999999</v>
      </c>
      <c r="L9" s="452">
        <v>40.967489870000001</v>
      </c>
      <c r="M9" s="452">
        <v>41.906779290000003</v>
      </c>
      <c r="N9" s="452">
        <v>47.55926479</v>
      </c>
      <c r="O9" s="452">
        <v>46.772814529999998</v>
      </c>
      <c r="P9" s="452">
        <v>42.041455120000002</v>
      </c>
      <c r="Q9" s="452">
        <v>44.910349789999998</v>
      </c>
      <c r="R9" s="452">
        <v>39.896091679999998</v>
      </c>
      <c r="S9" s="452">
        <v>41.893136200000001</v>
      </c>
      <c r="T9" s="452">
        <v>45.75967138</v>
      </c>
      <c r="U9" s="452">
        <v>52.552421500000001</v>
      </c>
      <c r="V9" s="452">
        <v>51.31759916</v>
      </c>
      <c r="W9" s="452">
        <v>44.936551969999996</v>
      </c>
      <c r="X9" s="452">
        <v>42.486266520000001</v>
      </c>
      <c r="Y9" s="452">
        <v>42.156323380000003</v>
      </c>
      <c r="Z9" s="452">
        <v>44.644464990000003</v>
      </c>
      <c r="AA9" s="452">
        <v>49.096868039999997</v>
      </c>
      <c r="AB9" s="452">
        <v>43.090056609999998</v>
      </c>
      <c r="AC9" s="452">
        <v>43.624653109999997</v>
      </c>
      <c r="AD9" s="452">
        <v>40.632840180000002</v>
      </c>
      <c r="AE9" s="452">
        <v>43.845822939999998</v>
      </c>
      <c r="AF9" s="452">
        <v>49.303069720000003</v>
      </c>
      <c r="AG9" s="452">
        <v>53.199366089999998</v>
      </c>
      <c r="AH9" s="452">
        <v>53.561202629999997</v>
      </c>
      <c r="AI9" s="452">
        <v>46.111841419999998</v>
      </c>
      <c r="AJ9" s="452">
        <v>42.155389419999999</v>
      </c>
      <c r="AK9" s="452">
        <v>41.650011249999999</v>
      </c>
      <c r="AL9" s="452">
        <v>47.165209269999998</v>
      </c>
      <c r="AM9" s="452">
        <v>51.016240119999999</v>
      </c>
      <c r="AN9" s="452">
        <v>45.87170613</v>
      </c>
      <c r="AO9" s="452">
        <v>44.392553069999998</v>
      </c>
      <c r="AP9" s="452">
        <v>41.38495949</v>
      </c>
      <c r="AQ9" s="452">
        <v>42.532004540000003</v>
      </c>
      <c r="AR9" s="452">
        <v>50.285189699999997</v>
      </c>
      <c r="AS9" s="452">
        <v>58.035358799999997</v>
      </c>
      <c r="AT9" s="452">
        <v>53.91490451</v>
      </c>
      <c r="AU9" s="452">
        <v>46.200331720000001</v>
      </c>
      <c r="AV9" s="452">
        <v>44.089819560000002</v>
      </c>
      <c r="AW9" s="452">
        <v>43.389551339999997</v>
      </c>
      <c r="AX9" s="452">
        <v>50.001504590000003</v>
      </c>
      <c r="AY9" s="452">
        <v>51.70065151</v>
      </c>
      <c r="AZ9" s="892">
        <v>46.32126925</v>
      </c>
      <c r="BA9" s="892">
        <v>45.911223</v>
      </c>
      <c r="BB9" s="892">
        <v>43.267074579999999</v>
      </c>
      <c r="BC9" s="892">
        <v>44.162614730000001</v>
      </c>
      <c r="BD9" s="892">
        <v>49.761198360000002</v>
      </c>
      <c r="BE9" s="892">
        <v>58.527989271000003</v>
      </c>
      <c r="BF9" s="892">
        <v>56.793005561000001</v>
      </c>
      <c r="BG9" s="456">
        <v>47.527410000000003</v>
      </c>
      <c r="BH9" s="456">
        <v>44.609369999999998</v>
      </c>
      <c r="BI9" s="456">
        <v>43.72101</v>
      </c>
      <c r="BJ9" s="456">
        <v>49.429110000000001</v>
      </c>
      <c r="BK9" s="456">
        <v>51.301189999999998</v>
      </c>
      <c r="BL9" s="456">
        <v>46.49597</v>
      </c>
      <c r="BM9" s="456">
        <v>47.582369999999997</v>
      </c>
      <c r="BN9" s="456">
        <v>43.494</v>
      </c>
      <c r="BO9" s="456">
        <v>45.970190000000002</v>
      </c>
      <c r="BP9" s="456">
        <v>51.886380000000003</v>
      </c>
      <c r="BQ9" s="456">
        <v>58.43703</v>
      </c>
      <c r="BR9" s="456">
        <v>57.880110000000002</v>
      </c>
      <c r="BS9" s="456">
        <v>48.390430000000002</v>
      </c>
      <c r="BT9" s="456">
        <v>45.857930000000003</v>
      </c>
      <c r="BU9" s="456">
        <v>45.05829</v>
      </c>
      <c r="BV9" s="456">
        <v>50.878120000000003</v>
      </c>
    </row>
    <row r="10" spans="1:74" ht="11.1" customHeight="1" x14ac:dyDescent="0.2">
      <c r="A10" s="54" t="s">
        <v>629</v>
      </c>
      <c r="B10" s="736" t="s">
        <v>1004</v>
      </c>
      <c r="C10" s="452">
        <v>28.41722</v>
      </c>
      <c r="D10" s="452">
        <v>25.88279197</v>
      </c>
      <c r="E10" s="452">
        <v>25.552410259999998</v>
      </c>
      <c r="F10" s="452">
        <v>22.91070487</v>
      </c>
      <c r="G10" s="452">
        <v>24.20940079</v>
      </c>
      <c r="H10" s="452">
        <v>26.979452810000002</v>
      </c>
      <c r="I10" s="452">
        <v>30.351028339999999</v>
      </c>
      <c r="J10" s="452">
        <v>29.921976740000002</v>
      </c>
      <c r="K10" s="452">
        <v>26.258264780000001</v>
      </c>
      <c r="L10" s="452">
        <v>23.29116775</v>
      </c>
      <c r="M10" s="452">
        <v>24.363266190000001</v>
      </c>
      <c r="N10" s="452">
        <v>27.673071709999999</v>
      </c>
      <c r="O10" s="452">
        <v>28.118940779999999</v>
      </c>
      <c r="P10" s="452">
        <v>24.56230502</v>
      </c>
      <c r="Q10" s="452">
        <v>25.680400989999999</v>
      </c>
      <c r="R10" s="452">
        <v>23.047498340000001</v>
      </c>
      <c r="S10" s="452">
        <v>24.242167070000001</v>
      </c>
      <c r="T10" s="452">
        <v>27.212395180000001</v>
      </c>
      <c r="U10" s="452">
        <v>29.498256909999998</v>
      </c>
      <c r="V10" s="452">
        <v>30.404318849999999</v>
      </c>
      <c r="W10" s="452">
        <v>26.40418335</v>
      </c>
      <c r="X10" s="452">
        <v>24.16660439</v>
      </c>
      <c r="Y10" s="452">
        <v>24.270304589999999</v>
      </c>
      <c r="Z10" s="452">
        <v>26.31586575</v>
      </c>
      <c r="AA10" s="452">
        <v>29.322627149999999</v>
      </c>
      <c r="AB10" s="452">
        <v>24.806797629999998</v>
      </c>
      <c r="AC10" s="452">
        <v>24.699191089999999</v>
      </c>
      <c r="AD10" s="452">
        <v>23.206588719999999</v>
      </c>
      <c r="AE10" s="452">
        <v>24.563746040000002</v>
      </c>
      <c r="AF10" s="452">
        <v>27.62230134</v>
      </c>
      <c r="AG10" s="452">
        <v>30.08824431</v>
      </c>
      <c r="AH10" s="452">
        <v>30.033774139999998</v>
      </c>
      <c r="AI10" s="452">
        <v>26.473002839999999</v>
      </c>
      <c r="AJ10" s="452">
        <v>24.448730449999999</v>
      </c>
      <c r="AK10" s="452">
        <v>24.14950344</v>
      </c>
      <c r="AL10" s="452">
        <v>27.710214010000001</v>
      </c>
      <c r="AM10" s="452">
        <v>29.978121009999999</v>
      </c>
      <c r="AN10" s="452">
        <v>27.436830730000001</v>
      </c>
      <c r="AO10" s="452">
        <v>25.816893050000001</v>
      </c>
      <c r="AP10" s="452">
        <v>23.778910610000001</v>
      </c>
      <c r="AQ10" s="452">
        <v>24.355779139999999</v>
      </c>
      <c r="AR10" s="452">
        <v>28.054391710000001</v>
      </c>
      <c r="AS10" s="452">
        <v>32.088353359999999</v>
      </c>
      <c r="AT10" s="452">
        <v>30.72026477</v>
      </c>
      <c r="AU10" s="452">
        <v>26.828490420000001</v>
      </c>
      <c r="AV10" s="452">
        <v>25.410688610000001</v>
      </c>
      <c r="AW10" s="452">
        <v>24.82163778</v>
      </c>
      <c r="AX10" s="452">
        <v>28.87513921</v>
      </c>
      <c r="AY10" s="452">
        <v>30.260099159999999</v>
      </c>
      <c r="AZ10" s="892">
        <v>26.480639270000001</v>
      </c>
      <c r="BA10" s="892">
        <v>26.67574106</v>
      </c>
      <c r="BB10" s="892">
        <v>24.66051715</v>
      </c>
      <c r="BC10" s="892">
        <v>26.092660630000001</v>
      </c>
      <c r="BD10" s="892">
        <v>28.6584653</v>
      </c>
      <c r="BE10" s="892">
        <v>33.820988603000004</v>
      </c>
      <c r="BF10" s="892">
        <v>32.916414504000002</v>
      </c>
      <c r="BG10" s="456">
        <v>28.243849999999998</v>
      </c>
      <c r="BH10" s="456">
        <v>26.363620000000001</v>
      </c>
      <c r="BI10" s="456">
        <v>25.80227</v>
      </c>
      <c r="BJ10" s="456">
        <v>29.485099999999999</v>
      </c>
      <c r="BK10" s="456">
        <v>30.398150000000001</v>
      </c>
      <c r="BL10" s="456">
        <v>27.663869999999999</v>
      </c>
      <c r="BM10" s="456">
        <v>27.94716</v>
      </c>
      <c r="BN10" s="456">
        <v>25.375330000000002</v>
      </c>
      <c r="BO10" s="456">
        <v>26.834230000000002</v>
      </c>
      <c r="BP10" s="456">
        <v>29.687909999999999</v>
      </c>
      <c r="BQ10" s="456">
        <v>33.676189999999998</v>
      </c>
      <c r="BR10" s="456">
        <v>32.937019999999997</v>
      </c>
      <c r="BS10" s="456">
        <v>27.902259999999998</v>
      </c>
      <c r="BT10" s="456">
        <v>26.77777</v>
      </c>
      <c r="BU10" s="456">
        <v>26.363150000000001</v>
      </c>
      <c r="BV10" s="456">
        <v>30.084320000000002</v>
      </c>
    </row>
    <row r="11" spans="1:74" ht="11.1" customHeight="1" x14ac:dyDescent="0.2">
      <c r="A11" s="54" t="s">
        <v>630</v>
      </c>
      <c r="B11" s="736" t="s">
        <v>1005</v>
      </c>
      <c r="C11" s="452">
        <v>75.058636879999995</v>
      </c>
      <c r="D11" s="452">
        <v>66.869598909999993</v>
      </c>
      <c r="E11" s="452">
        <v>64.440902890000004</v>
      </c>
      <c r="F11" s="452">
        <v>61.475465849999999</v>
      </c>
      <c r="G11" s="452">
        <v>70.119828990000002</v>
      </c>
      <c r="H11" s="452">
        <v>77.671634190000006</v>
      </c>
      <c r="I11" s="452">
        <v>87.324520519999993</v>
      </c>
      <c r="J11" s="452">
        <v>84.930460049999994</v>
      </c>
      <c r="K11" s="452">
        <v>73.543933730000006</v>
      </c>
      <c r="L11" s="452">
        <v>64.34216807</v>
      </c>
      <c r="M11" s="452">
        <v>64.665444890000003</v>
      </c>
      <c r="N11" s="452">
        <v>72.093031229999994</v>
      </c>
      <c r="O11" s="452">
        <v>68.678702259999994</v>
      </c>
      <c r="P11" s="452">
        <v>61.778998129999998</v>
      </c>
      <c r="Q11" s="452">
        <v>66.363760429999999</v>
      </c>
      <c r="R11" s="452">
        <v>61.782112230000003</v>
      </c>
      <c r="S11" s="452">
        <v>66.624851379999996</v>
      </c>
      <c r="T11" s="452">
        <v>73.145840019999994</v>
      </c>
      <c r="U11" s="452">
        <v>87.026292549999994</v>
      </c>
      <c r="V11" s="452">
        <v>88.042743400000006</v>
      </c>
      <c r="W11" s="452">
        <v>76.678779879999993</v>
      </c>
      <c r="X11" s="452">
        <v>66.918262290000001</v>
      </c>
      <c r="Y11" s="452">
        <v>64.123833759999997</v>
      </c>
      <c r="Z11" s="452">
        <v>68.481819920000007</v>
      </c>
      <c r="AA11" s="452">
        <v>75.314412070000003</v>
      </c>
      <c r="AB11" s="452">
        <v>65.630803929999999</v>
      </c>
      <c r="AC11" s="452">
        <v>64.141327590000003</v>
      </c>
      <c r="AD11" s="452">
        <v>62.423254540000002</v>
      </c>
      <c r="AE11" s="452">
        <v>71.764893540000003</v>
      </c>
      <c r="AF11" s="452">
        <v>81.656699140000001</v>
      </c>
      <c r="AG11" s="452">
        <v>89.538128180000001</v>
      </c>
      <c r="AH11" s="452">
        <v>87.670404759999997</v>
      </c>
      <c r="AI11" s="452">
        <v>74.972887150000005</v>
      </c>
      <c r="AJ11" s="452">
        <v>67.997202279999996</v>
      </c>
      <c r="AK11" s="452">
        <v>64.379179620000002</v>
      </c>
      <c r="AL11" s="452">
        <v>72.047049400000006</v>
      </c>
      <c r="AM11" s="452">
        <v>82.463817599999999</v>
      </c>
      <c r="AN11" s="452">
        <v>68.963072749999995</v>
      </c>
      <c r="AO11" s="452">
        <v>65.722525529999999</v>
      </c>
      <c r="AP11" s="452">
        <v>64.835688239999996</v>
      </c>
      <c r="AQ11" s="452">
        <v>71.378273629999995</v>
      </c>
      <c r="AR11" s="452">
        <v>82.041187649999998</v>
      </c>
      <c r="AS11" s="452">
        <v>91.586520250000007</v>
      </c>
      <c r="AT11" s="452">
        <v>85.845805870000007</v>
      </c>
      <c r="AU11" s="452">
        <v>75.679696539999995</v>
      </c>
      <c r="AV11" s="452">
        <v>69.33221503</v>
      </c>
      <c r="AW11" s="452">
        <v>65.121466400000003</v>
      </c>
      <c r="AX11" s="452">
        <v>74.368069610000006</v>
      </c>
      <c r="AY11" s="452">
        <v>79.397821100000002</v>
      </c>
      <c r="AZ11" s="892">
        <v>72.311541489999996</v>
      </c>
      <c r="BA11" s="892">
        <v>67.274095279999997</v>
      </c>
      <c r="BB11" s="892">
        <v>65.468106500000005</v>
      </c>
      <c r="BC11" s="892">
        <v>72.801054620000002</v>
      </c>
      <c r="BD11" s="892">
        <v>82.923673640000004</v>
      </c>
      <c r="BE11" s="892">
        <v>90.582009396000004</v>
      </c>
      <c r="BF11" s="892">
        <v>90.309858343000002</v>
      </c>
      <c r="BG11" s="456">
        <v>78.592659999999995</v>
      </c>
      <c r="BH11" s="456">
        <v>71.009209999999996</v>
      </c>
      <c r="BI11" s="456">
        <v>66.980710000000002</v>
      </c>
      <c r="BJ11" s="456">
        <v>73.202380000000005</v>
      </c>
      <c r="BK11" s="456">
        <v>76.439400000000006</v>
      </c>
      <c r="BL11" s="456">
        <v>70.230699999999999</v>
      </c>
      <c r="BM11" s="456">
        <v>68.794619999999995</v>
      </c>
      <c r="BN11" s="456">
        <v>67.033150000000006</v>
      </c>
      <c r="BO11" s="456">
        <v>74.42841</v>
      </c>
      <c r="BP11" s="456">
        <v>83.477909999999994</v>
      </c>
      <c r="BQ11" s="456">
        <v>93.400940000000006</v>
      </c>
      <c r="BR11" s="456">
        <v>93.567790000000002</v>
      </c>
      <c r="BS11" s="456">
        <v>81.171229999999994</v>
      </c>
      <c r="BT11" s="456">
        <v>72.783060000000006</v>
      </c>
      <c r="BU11" s="456">
        <v>68.53819</v>
      </c>
      <c r="BV11" s="456">
        <v>74.874420000000001</v>
      </c>
    </row>
    <row r="12" spans="1:74" ht="11.1" customHeight="1" x14ac:dyDescent="0.2">
      <c r="A12" s="54" t="s">
        <v>631</v>
      </c>
      <c r="B12" s="736" t="s">
        <v>1006</v>
      </c>
      <c r="C12" s="452">
        <v>27.69491313</v>
      </c>
      <c r="D12" s="452">
        <v>26.189213299999999</v>
      </c>
      <c r="E12" s="452">
        <v>24.165119650000001</v>
      </c>
      <c r="F12" s="452">
        <v>22.53403793</v>
      </c>
      <c r="G12" s="452">
        <v>24.747686250000001</v>
      </c>
      <c r="H12" s="452">
        <v>28.406758409999998</v>
      </c>
      <c r="I12" s="452">
        <v>31.65167778</v>
      </c>
      <c r="J12" s="452">
        <v>30.523013200000001</v>
      </c>
      <c r="K12" s="452">
        <v>26.904153820000001</v>
      </c>
      <c r="L12" s="452">
        <v>22.9687375</v>
      </c>
      <c r="M12" s="452">
        <v>22.377659130000001</v>
      </c>
      <c r="N12" s="452">
        <v>25.294901029999998</v>
      </c>
      <c r="O12" s="452">
        <v>26.22859437</v>
      </c>
      <c r="P12" s="452">
        <v>23.657800980000001</v>
      </c>
      <c r="Q12" s="452">
        <v>23.109394739999999</v>
      </c>
      <c r="R12" s="452">
        <v>22.09972818</v>
      </c>
      <c r="S12" s="452">
        <v>22.982955799999999</v>
      </c>
      <c r="T12" s="452">
        <v>25.96702732</v>
      </c>
      <c r="U12" s="452">
        <v>29.756647149999999</v>
      </c>
      <c r="V12" s="452">
        <v>30.963100019999999</v>
      </c>
      <c r="W12" s="452">
        <v>28.08419288</v>
      </c>
      <c r="X12" s="452">
        <v>23.566587309999999</v>
      </c>
      <c r="Y12" s="452">
        <v>22.633681540000001</v>
      </c>
      <c r="Z12" s="452">
        <v>24.5214368</v>
      </c>
      <c r="AA12" s="452">
        <v>28.464710140000001</v>
      </c>
      <c r="AB12" s="452">
        <v>25.257158029999999</v>
      </c>
      <c r="AC12" s="452">
        <v>22.948004409999999</v>
      </c>
      <c r="AD12" s="452">
        <v>22.152921800000001</v>
      </c>
      <c r="AE12" s="452">
        <v>24.69653439</v>
      </c>
      <c r="AF12" s="452">
        <v>27.868444199999999</v>
      </c>
      <c r="AG12" s="452">
        <v>31.021733019999999</v>
      </c>
      <c r="AH12" s="452">
        <v>31.276326709999999</v>
      </c>
      <c r="AI12" s="452">
        <v>27.51073865</v>
      </c>
      <c r="AJ12" s="452">
        <v>24.254167079999998</v>
      </c>
      <c r="AK12" s="452">
        <v>22.49438215</v>
      </c>
      <c r="AL12" s="452">
        <v>25.630729500000001</v>
      </c>
      <c r="AM12" s="452">
        <v>29.614819969999999</v>
      </c>
      <c r="AN12" s="452">
        <v>26.287198239999999</v>
      </c>
      <c r="AO12" s="452">
        <v>24.24723779</v>
      </c>
      <c r="AP12" s="452">
        <v>23.325937039999999</v>
      </c>
      <c r="AQ12" s="452">
        <v>24.286827970000001</v>
      </c>
      <c r="AR12" s="452">
        <v>27.679770569999999</v>
      </c>
      <c r="AS12" s="452">
        <v>32.272026949999997</v>
      </c>
      <c r="AT12" s="452">
        <v>31.348799360000001</v>
      </c>
      <c r="AU12" s="452">
        <v>27.70823893</v>
      </c>
      <c r="AV12" s="452">
        <v>24.789638589999999</v>
      </c>
      <c r="AW12" s="452">
        <v>23.053330599999999</v>
      </c>
      <c r="AX12" s="452">
        <v>26.68914496</v>
      </c>
      <c r="AY12" s="452">
        <v>28.532242920000002</v>
      </c>
      <c r="AZ12" s="892">
        <v>27.763313140000001</v>
      </c>
      <c r="BA12" s="892">
        <v>24.09633041</v>
      </c>
      <c r="BB12" s="892">
        <v>23.50921748</v>
      </c>
      <c r="BC12" s="892">
        <v>24.645204</v>
      </c>
      <c r="BD12" s="892">
        <v>28.329059650000001</v>
      </c>
      <c r="BE12" s="892">
        <v>32.054012614999998</v>
      </c>
      <c r="BF12" s="892">
        <v>32.359811913999998</v>
      </c>
      <c r="BG12" s="456">
        <v>28.755710000000001</v>
      </c>
      <c r="BH12" s="456">
        <v>25.018630000000002</v>
      </c>
      <c r="BI12" s="456">
        <v>23.296620000000001</v>
      </c>
      <c r="BJ12" s="456">
        <v>26.62182</v>
      </c>
      <c r="BK12" s="456">
        <v>27.626190000000001</v>
      </c>
      <c r="BL12" s="456">
        <v>27.038489999999999</v>
      </c>
      <c r="BM12" s="456">
        <v>24.6433</v>
      </c>
      <c r="BN12" s="456">
        <v>23.970960000000002</v>
      </c>
      <c r="BO12" s="456">
        <v>24.966909999999999</v>
      </c>
      <c r="BP12" s="456">
        <v>28.605309999999999</v>
      </c>
      <c r="BQ12" s="456">
        <v>32.163069999999998</v>
      </c>
      <c r="BR12" s="456">
        <v>32.26755</v>
      </c>
      <c r="BS12" s="456">
        <v>28.586829999999999</v>
      </c>
      <c r="BT12" s="456">
        <v>25.051110000000001</v>
      </c>
      <c r="BU12" s="456">
        <v>23.374669999999998</v>
      </c>
      <c r="BV12" s="456">
        <v>26.685459999999999</v>
      </c>
    </row>
    <row r="13" spans="1:74" ht="11.1" customHeight="1" x14ac:dyDescent="0.2">
      <c r="A13" s="54" t="s">
        <v>632</v>
      </c>
      <c r="B13" s="736" t="s">
        <v>1007</v>
      </c>
      <c r="C13" s="452">
        <v>54.559522430000001</v>
      </c>
      <c r="D13" s="452">
        <v>51.488855979999997</v>
      </c>
      <c r="E13" s="452">
        <v>51.15879683</v>
      </c>
      <c r="F13" s="452">
        <v>49.037681290000002</v>
      </c>
      <c r="G13" s="452">
        <v>56.217021760000002</v>
      </c>
      <c r="H13" s="452">
        <v>64.278962949999993</v>
      </c>
      <c r="I13" s="452">
        <v>70.162222209999996</v>
      </c>
      <c r="J13" s="452">
        <v>70.472637000000006</v>
      </c>
      <c r="K13" s="452">
        <v>62.564259419999999</v>
      </c>
      <c r="L13" s="452">
        <v>53.774439149999999</v>
      </c>
      <c r="M13" s="452">
        <v>49.973976370000003</v>
      </c>
      <c r="N13" s="452">
        <v>55.336420799999999</v>
      </c>
      <c r="O13" s="452">
        <v>55.054031850000001</v>
      </c>
      <c r="P13" s="452">
        <v>50.802891629999998</v>
      </c>
      <c r="Q13" s="452">
        <v>51.463543739999999</v>
      </c>
      <c r="R13" s="452">
        <v>49.274781470000001</v>
      </c>
      <c r="S13" s="452">
        <v>54.263267949999999</v>
      </c>
      <c r="T13" s="452">
        <v>62.83218943</v>
      </c>
      <c r="U13" s="452">
        <v>72.729408559999996</v>
      </c>
      <c r="V13" s="452">
        <v>76.820459349999993</v>
      </c>
      <c r="W13" s="452">
        <v>69.149214920000006</v>
      </c>
      <c r="X13" s="452">
        <v>58.990481920000001</v>
      </c>
      <c r="Y13" s="452">
        <v>51.587756849999998</v>
      </c>
      <c r="Z13" s="452">
        <v>52.854954399999997</v>
      </c>
      <c r="AA13" s="452">
        <v>59.512068509999999</v>
      </c>
      <c r="AB13" s="452">
        <v>52.837688450000002</v>
      </c>
      <c r="AC13" s="452">
        <v>50.25424701</v>
      </c>
      <c r="AD13" s="452">
        <v>50.749866990000001</v>
      </c>
      <c r="AE13" s="452">
        <v>58.691899820000003</v>
      </c>
      <c r="AF13" s="452">
        <v>66.678894389999996</v>
      </c>
      <c r="AG13" s="452">
        <v>72.001771719999994</v>
      </c>
      <c r="AH13" s="452">
        <v>74.143107479999998</v>
      </c>
      <c r="AI13" s="452">
        <v>66.101062740000003</v>
      </c>
      <c r="AJ13" s="452">
        <v>61.907141600000003</v>
      </c>
      <c r="AK13" s="452">
        <v>54.425303929999998</v>
      </c>
      <c r="AL13" s="452">
        <v>55.464679480000001</v>
      </c>
      <c r="AM13" s="452">
        <v>62.613346030000002</v>
      </c>
      <c r="AN13" s="452">
        <v>57.817146059999999</v>
      </c>
      <c r="AO13" s="452">
        <v>54.035300829999997</v>
      </c>
      <c r="AP13" s="452">
        <v>54.195581869999998</v>
      </c>
      <c r="AQ13" s="452">
        <v>59.0366055</v>
      </c>
      <c r="AR13" s="452">
        <v>66.657257709999996</v>
      </c>
      <c r="AS13" s="452">
        <v>74.131280009999998</v>
      </c>
      <c r="AT13" s="452">
        <v>74.957432519999998</v>
      </c>
      <c r="AU13" s="452">
        <v>68.241730619999998</v>
      </c>
      <c r="AV13" s="452">
        <v>62.867404989999997</v>
      </c>
      <c r="AW13" s="452">
        <v>54.401475570000002</v>
      </c>
      <c r="AX13" s="452">
        <v>56.897923259999999</v>
      </c>
      <c r="AY13" s="452">
        <v>60.624908079999997</v>
      </c>
      <c r="AZ13" s="892">
        <v>54.930071470000001</v>
      </c>
      <c r="BA13" s="892">
        <v>54.480408910000001</v>
      </c>
      <c r="BB13" s="892">
        <v>55.992455820000004</v>
      </c>
      <c r="BC13" s="892">
        <v>60.410894949999999</v>
      </c>
      <c r="BD13" s="892">
        <v>67.748606760000001</v>
      </c>
      <c r="BE13" s="892">
        <v>76.910991989999999</v>
      </c>
      <c r="BF13" s="892">
        <v>79.614359067999999</v>
      </c>
      <c r="BG13" s="456">
        <v>71.916539999999998</v>
      </c>
      <c r="BH13" s="456">
        <v>63.510330000000003</v>
      </c>
      <c r="BI13" s="456">
        <v>55.880980000000001</v>
      </c>
      <c r="BJ13" s="456">
        <v>58.523609999999998</v>
      </c>
      <c r="BK13" s="456">
        <v>60.836390000000002</v>
      </c>
      <c r="BL13" s="456">
        <v>56.491459999999996</v>
      </c>
      <c r="BM13" s="456">
        <v>56.06373</v>
      </c>
      <c r="BN13" s="456">
        <v>55.373539999999998</v>
      </c>
      <c r="BO13" s="456">
        <v>62.534500000000001</v>
      </c>
      <c r="BP13" s="456">
        <v>72.882009999999994</v>
      </c>
      <c r="BQ13" s="456">
        <v>80.924689999999998</v>
      </c>
      <c r="BR13" s="456">
        <v>84.214020000000005</v>
      </c>
      <c r="BS13" s="456">
        <v>74.876720000000006</v>
      </c>
      <c r="BT13" s="456">
        <v>66.303550000000001</v>
      </c>
      <c r="BU13" s="456">
        <v>58.309469999999997</v>
      </c>
      <c r="BV13" s="456">
        <v>60.965009999999999</v>
      </c>
    </row>
    <row r="14" spans="1:74" ht="11.1" customHeight="1" x14ac:dyDescent="0.2">
      <c r="A14" s="54" t="s">
        <v>633</v>
      </c>
      <c r="B14" s="736" t="s">
        <v>1008</v>
      </c>
      <c r="C14" s="452">
        <v>23.613109089999998</v>
      </c>
      <c r="D14" s="452">
        <v>21.271334329999998</v>
      </c>
      <c r="E14" s="452">
        <v>22.16789631</v>
      </c>
      <c r="F14" s="452">
        <v>21.73903404</v>
      </c>
      <c r="G14" s="452">
        <v>23.89464456</v>
      </c>
      <c r="H14" s="452">
        <v>27.59036746</v>
      </c>
      <c r="I14" s="452">
        <v>31.836720669999998</v>
      </c>
      <c r="J14" s="452">
        <v>30.688264329999999</v>
      </c>
      <c r="K14" s="452">
        <v>26.9831343</v>
      </c>
      <c r="L14" s="452">
        <v>22.94175907</v>
      </c>
      <c r="M14" s="452">
        <v>22.001403379999999</v>
      </c>
      <c r="N14" s="452">
        <v>24.35791751</v>
      </c>
      <c r="O14" s="452">
        <v>24.239766840000001</v>
      </c>
      <c r="P14" s="452">
        <v>21.851105180000001</v>
      </c>
      <c r="Q14" s="452">
        <v>22.74200312</v>
      </c>
      <c r="R14" s="452">
        <v>21.853937309999999</v>
      </c>
      <c r="S14" s="452">
        <v>23.87592386</v>
      </c>
      <c r="T14" s="452">
        <v>25.27995576</v>
      </c>
      <c r="U14" s="452">
        <v>32.694032559999997</v>
      </c>
      <c r="V14" s="452">
        <v>31.469789049999999</v>
      </c>
      <c r="W14" s="452">
        <v>26.160440390000002</v>
      </c>
      <c r="X14" s="452">
        <v>23.5890737</v>
      </c>
      <c r="Y14" s="452">
        <v>21.82553806</v>
      </c>
      <c r="Z14" s="452">
        <v>23.8122243</v>
      </c>
      <c r="AA14" s="452">
        <v>24.848691110000001</v>
      </c>
      <c r="AB14" s="452">
        <v>22.418929129999999</v>
      </c>
      <c r="AC14" s="452">
        <v>22.633901089999998</v>
      </c>
      <c r="AD14" s="452">
        <v>21.99843645</v>
      </c>
      <c r="AE14" s="452">
        <v>24.662453190000001</v>
      </c>
      <c r="AF14" s="452">
        <v>29.611441840000001</v>
      </c>
      <c r="AG14" s="452">
        <v>33.740505890000001</v>
      </c>
      <c r="AH14" s="452">
        <v>32.614891900000003</v>
      </c>
      <c r="AI14" s="452">
        <v>27.93354111</v>
      </c>
      <c r="AJ14" s="452">
        <v>25.177003849999998</v>
      </c>
      <c r="AK14" s="452">
        <v>22.696691340000001</v>
      </c>
      <c r="AL14" s="452">
        <v>24.15225117</v>
      </c>
      <c r="AM14" s="452">
        <v>25.367956270000001</v>
      </c>
      <c r="AN14" s="452">
        <v>22.390126460000001</v>
      </c>
      <c r="AO14" s="452">
        <v>23.30570548</v>
      </c>
      <c r="AP14" s="452">
        <v>22.75432648</v>
      </c>
      <c r="AQ14" s="452">
        <v>25.36880884</v>
      </c>
      <c r="AR14" s="452">
        <v>29.21227799</v>
      </c>
      <c r="AS14" s="452">
        <v>32.904873930000001</v>
      </c>
      <c r="AT14" s="452">
        <v>33.066469570000002</v>
      </c>
      <c r="AU14" s="452">
        <v>27.823495650000002</v>
      </c>
      <c r="AV14" s="452">
        <v>24.527087170000001</v>
      </c>
      <c r="AW14" s="452">
        <v>22.990515169999998</v>
      </c>
      <c r="AX14" s="452">
        <v>24.498210010000001</v>
      </c>
      <c r="AY14" s="452">
        <v>25.276739750000001</v>
      </c>
      <c r="AZ14" s="892">
        <v>22.425363699999998</v>
      </c>
      <c r="BA14" s="892">
        <v>24.864976680000002</v>
      </c>
      <c r="BB14" s="892">
        <v>23.870938729999999</v>
      </c>
      <c r="BC14" s="892">
        <v>26.743054449999999</v>
      </c>
      <c r="BD14" s="892">
        <v>30.653722370000001</v>
      </c>
      <c r="BE14" s="892">
        <v>34.348012693999998</v>
      </c>
      <c r="BF14" s="892">
        <v>34.038051621000001</v>
      </c>
      <c r="BG14" s="456">
        <v>28.204630000000002</v>
      </c>
      <c r="BH14" s="456">
        <v>25.00787</v>
      </c>
      <c r="BI14" s="456">
        <v>23.722470000000001</v>
      </c>
      <c r="BJ14" s="456">
        <v>25.873090000000001</v>
      </c>
      <c r="BK14" s="456">
        <v>26.224070000000001</v>
      </c>
      <c r="BL14" s="456">
        <v>23.26004</v>
      </c>
      <c r="BM14" s="456">
        <v>25.121120000000001</v>
      </c>
      <c r="BN14" s="456">
        <v>24.103860000000001</v>
      </c>
      <c r="BO14" s="456">
        <v>27.166270000000001</v>
      </c>
      <c r="BP14" s="456">
        <v>30.563330000000001</v>
      </c>
      <c r="BQ14" s="456">
        <v>33.815010000000001</v>
      </c>
      <c r="BR14" s="456">
        <v>33.56955</v>
      </c>
      <c r="BS14" s="456">
        <v>28.746089999999999</v>
      </c>
      <c r="BT14" s="456">
        <v>25.421199999999999</v>
      </c>
      <c r="BU14" s="456">
        <v>24.063400000000001</v>
      </c>
      <c r="BV14" s="456">
        <v>26.231280000000002</v>
      </c>
    </row>
    <row r="15" spans="1:74" ht="11.1" customHeight="1" x14ac:dyDescent="0.2">
      <c r="A15" s="54" t="s">
        <v>634</v>
      </c>
      <c r="B15" s="736" t="s">
        <v>1009</v>
      </c>
      <c r="C15" s="452">
        <v>34.741069289999999</v>
      </c>
      <c r="D15" s="452">
        <v>29.192845510000001</v>
      </c>
      <c r="E15" s="452">
        <v>32.55102995</v>
      </c>
      <c r="F15" s="452">
        <v>30.10539447</v>
      </c>
      <c r="G15" s="452">
        <v>30.07199018</v>
      </c>
      <c r="H15" s="452">
        <v>32.521636229999999</v>
      </c>
      <c r="I15" s="452">
        <v>36.237569059999998</v>
      </c>
      <c r="J15" s="452">
        <v>40.115421040000001</v>
      </c>
      <c r="K15" s="452">
        <v>37.039209239999998</v>
      </c>
      <c r="L15" s="452">
        <v>32.354657060000001</v>
      </c>
      <c r="M15" s="452">
        <v>30.681157370000001</v>
      </c>
      <c r="N15" s="452">
        <v>33.481373589999997</v>
      </c>
      <c r="O15" s="452">
        <v>34.726282920000003</v>
      </c>
      <c r="P15" s="452">
        <v>30.289797350000001</v>
      </c>
      <c r="Q15" s="452">
        <v>33.219393930000003</v>
      </c>
      <c r="R15" s="452">
        <v>28.14654599</v>
      </c>
      <c r="S15" s="452">
        <v>29.542860829999999</v>
      </c>
      <c r="T15" s="452">
        <v>30.484069000000002</v>
      </c>
      <c r="U15" s="452">
        <v>35.065682870000003</v>
      </c>
      <c r="V15" s="452">
        <v>37.571488010000003</v>
      </c>
      <c r="W15" s="452">
        <v>33.387443820000001</v>
      </c>
      <c r="X15" s="452">
        <v>31.68726401</v>
      </c>
      <c r="Y15" s="452">
        <v>30.68883095</v>
      </c>
      <c r="Z15" s="452">
        <v>32.208384359999997</v>
      </c>
      <c r="AA15" s="452">
        <v>34.292551099999997</v>
      </c>
      <c r="AB15" s="452">
        <v>30.741920950000001</v>
      </c>
      <c r="AC15" s="452">
        <v>30.680326740000002</v>
      </c>
      <c r="AD15" s="452">
        <v>29.328327160000001</v>
      </c>
      <c r="AE15" s="452">
        <v>29.349487329999999</v>
      </c>
      <c r="AF15" s="452">
        <v>31.494802239999999</v>
      </c>
      <c r="AG15" s="452">
        <v>38.48242578</v>
      </c>
      <c r="AH15" s="452">
        <v>38.131434499999997</v>
      </c>
      <c r="AI15" s="452">
        <v>34.495626100000003</v>
      </c>
      <c r="AJ15" s="452">
        <v>33.621306449999999</v>
      </c>
      <c r="AK15" s="452">
        <v>30.401049270000001</v>
      </c>
      <c r="AL15" s="452">
        <v>34.36021744</v>
      </c>
      <c r="AM15" s="452">
        <v>35.462492679999997</v>
      </c>
      <c r="AN15" s="452">
        <v>31.04431018</v>
      </c>
      <c r="AO15" s="452">
        <v>31.154037670000001</v>
      </c>
      <c r="AP15" s="452">
        <v>28.96890939</v>
      </c>
      <c r="AQ15" s="452">
        <v>29.721816759999999</v>
      </c>
      <c r="AR15" s="452">
        <v>31.914672549999999</v>
      </c>
      <c r="AS15" s="452">
        <v>35.535858249999997</v>
      </c>
      <c r="AT15" s="452">
        <v>36.82655493</v>
      </c>
      <c r="AU15" s="452">
        <v>34.625437660000003</v>
      </c>
      <c r="AV15" s="452">
        <v>32.643263150000003</v>
      </c>
      <c r="AW15" s="452">
        <v>29.984869509999999</v>
      </c>
      <c r="AX15" s="452">
        <v>32.686065560000003</v>
      </c>
      <c r="AY15" s="452">
        <v>34.683900020000003</v>
      </c>
      <c r="AZ15" s="892">
        <v>30.49174966</v>
      </c>
      <c r="BA15" s="892">
        <v>31.331964769999999</v>
      </c>
      <c r="BB15" s="892">
        <v>29.543523329999999</v>
      </c>
      <c r="BC15" s="892">
        <v>29.75025089</v>
      </c>
      <c r="BD15" s="892">
        <v>32.94820387</v>
      </c>
      <c r="BE15" s="892">
        <v>37.479008272000002</v>
      </c>
      <c r="BF15" s="892">
        <v>39.701344810999998</v>
      </c>
      <c r="BG15" s="456">
        <v>35.010930000000002</v>
      </c>
      <c r="BH15" s="456">
        <v>33.012880000000003</v>
      </c>
      <c r="BI15" s="456">
        <v>30.659269999999999</v>
      </c>
      <c r="BJ15" s="456">
        <v>33.704560000000001</v>
      </c>
      <c r="BK15" s="456">
        <v>35.476219999999998</v>
      </c>
      <c r="BL15" s="456">
        <v>31.12032</v>
      </c>
      <c r="BM15" s="456">
        <v>32.002789999999997</v>
      </c>
      <c r="BN15" s="456">
        <v>29.64481</v>
      </c>
      <c r="BO15" s="456">
        <v>30.36336</v>
      </c>
      <c r="BP15" s="456">
        <v>33.655239999999999</v>
      </c>
      <c r="BQ15" s="456">
        <v>38.311570000000003</v>
      </c>
      <c r="BR15" s="456">
        <v>40.207459999999998</v>
      </c>
      <c r="BS15" s="456">
        <v>35.81729</v>
      </c>
      <c r="BT15" s="456">
        <v>33.852260000000001</v>
      </c>
      <c r="BU15" s="456">
        <v>31.074339999999999</v>
      </c>
      <c r="BV15" s="456">
        <v>34.140630000000002</v>
      </c>
    </row>
    <row r="16" spans="1:74" ht="11.25" customHeight="1" x14ac:dyDescent="0.2">
      <c r="A16" s="54" t="s">
        <v>635</v>
      </c>
      <c r="B16" s="736" t="s">
        <v>1010</v>
      </c>
      <c r="C16" s="452">
        <v>1.3073351900000001</v>
      </c>
      <c r="D16" s="452">
        <v>1.1637704099999999</v>
      </c>
      <c r="E16" s="452">
        <v>1.2613754100000001</v>
      </c>
      <c r="F16" s="452">
        <v>1.1950009399999999</v>
      </c>
      <c r="G16" s="452">
        <v>1.2191797</v>
      </c>
      <c r="H16" s="452">
        <v>1.1919244200000001</v>
      </c>
      <c r="I16" s="452">
        <v>1.2525530300000001</v>
      </c>
      <c r="J16" s="452">
        <v>1.2826227100000001</v>
      </c>
      <c r="K16" s="452">
        <v>1.26132939</v>
      </c>
      <c r="L16" s="452">
        <v>1.3009800199999999</v>
      </c>
      <c r="M16" s="452">
        <v>1.2779256800000001</v>
      </c>
      <c r="N16" s="452">
        <v>1.3271981100000001</v>
      </c>
      <c r="O16" s="452">
        <v>1.3180246</v>
      </c>
      <c r="P16" s="452">
        <v>1.1480056300000001</v>
      </c>
      <c r="Q16" s="452">
        <v>1.2606170800000001</v>
      </c>
      <c r="R16" s="452">
        <v>1.2099746199999999</v>
      </c>
      <c r="S16" s="452">
        <v>1.1993754000000001</v>
      </c>
      <c r="T16" s="452">
        <v>1.17612483</v>
      </c>
      <c r="U16" s="452">
        <v>1.25748255</v>
      </c>
      <c r="V16" s="452">
        <v>1.2733618600000001</v>
      </c>
      <c r="W16" s="452">
        <v>1.2299131800000001</v>
      </c>
      <c r="X16" s="452">
        <v>1.2879744200000001</v>
      </c>
      <c r="Y16" s="452">
        <v>1.2714599799999999</v>
      </c>
      <c r="Z16" s="452">
        <v>1.31953583</v>
      </c>
      <c r="AA16" s="452">
        <v>1.3023956299999999</v>
      </c>
      <c r="AB16" s="452">
        <v>1.21310776</v>
      </c>
      <c r="AC16" s="452">
        <v>1.2132604899999999</v>
      </c>
      <c r="AD16" s="452">
        <v>1.1743241499999999</v>
      </c>
      <c r="AE16" s="452">
        <v>1.1983994</v>
      </c>
      <c r="AF16" s="452">
        <v>1.1956831800000001</v>
      </c>
      <c r="AG16" s="452">
        <v>1.24493879</v>
      </c>
      <c r="AH16" s="452">
        <v>1.28176534</v>
      </c>
      <c r="AI16" s="452">
        <v>1.2681220200000001</v>
      </c>
      <c r="AJ16" s="452">
        <v>1.2939565500000001</v>
      </c>
      <c r="AK16" s="452">
        <v>1.2884960599999999</v>
      </c>
      <c r="AL16" s="452">
        <v>1.3241876299999999</v>
      </c>
      <c r="AM16" s="452">
        <v>1.3187344999999999</v>
      </c>
      <c r="AN16" s="452">
        <v>1.1649272100000001</v>
      </c>
      <c r="AO16" s="452">
        <v>1.2622304099999999</v>
      </c>
      <c r="AP16" s="452">
        <v>1.2113071399999999</v>
      </c>
      <c r="AQ16" s="452">
        <v>1.2282672800000001</v>
      </c>
      <c r="AR16" s="452">
        <v>1.2013079600000001</v>
      </c>
      <c r="AS16" s="452">
        <v>1.2808776200000001</v>
      </c>
      <c r="AT16" s="452">
        <v>1.30812716</v>
      </c>
      <c r="AU16" s="452">
        <v>1.2817964399999999</v>
      </c>
      <c r="AV16" s="452">
        <v>1.3272022800000001</v>
      </c>
      <c r="AW16" s="452">
        <v>1.29393515</v>
      </c>
      <c r="AX16" s="452">
        <v>1.3766619099999999</v>
      </c>
      <c r="AY16" s="452">
        <v>1.3924491999999999</v>
      </c>
      <c r="AZ16" s="892">
        <v>1.1861183</v>
      </c>
      <c r="BA16" s="892">
        <v>1.31607304</v>
      </c>
      <c r="BB16" s="892">
        <v>1.2344123899999999</v>
      </c>
      <c r="BC16" s="892">
        <v>1.23454212</v>
      </c>
      <c r="BD16" s="892">
        <v>1.2002580899999999</v>
      </c>
      <c r="BE16" s="892">
        <v>1.2668543699999999</v>
      </c>
      <c r="BF16" s="892">
        <v>1.2956248500000001</v>
      </c>
      <c r="BG16" s="456">
        <v>1.2576069999999999</v>
      </c>
      <c r="BH16" s="456">
        <v>1.313275</v>
      </c>
      <c r="BI16" s="456">
        <v>1.284043</v>
      </c>
      <c r="BJ16" s="456">
        <v>1.3547210000000001</v>
      </c>
      <c r="BK16" s="456">
        <v>1.3705020000000001</v>
      </c>
      <c r="BL16" s="456">
        <v>1.189225</v>
      </c>
      <c r="BM16" s="456">
        <v>1.3113379999999999</v>
      </c>
      <c r="BN16" s="456">
        <v>1.236829</v>
      </c>
      <c r="BO16" s="456">
        <v>1.216885</v>
      </c>
      <c r="BP16" s="456">
        <v>1.202396</v>
      </c>
      <c r="BQ16" s="456">
        <v>1.273998</v>
      </c>
      <c r="BR16" s="456">
        <v>1.3060309999999999</v>
      </c>
      <c r="BS16" s="456">
        <v>1.2722089999999999</v>
      </c>
      <c r="BT16" s="456">
        <v>1.3321540000000001</v>
      </c>
      <c r="BU16" s="456">
        <v>1.3051919999999999</v>
      </c>
      <c r="BV16" s="456">
        <v>1.378822</v>
      </c>
    </row>
    <row r="17" spans="1:74" ht="11.1" customHeight="1" x14ac:dyDescent="0.2">
      <c r="A17" s="54"/>
      <c r="B17" s="57"/>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c r="AA17" s="451"/>
      <c r="AB17" s="451"/>
      <c r="AC17" s="451"/>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915"/>
      <c r="BA17" s="915"/>
      <c r="BB17" s="915"/>
      <c r="BC17" s="915"/>
      <c r="BD17" s="961"/>
      <c r="BE17" s="961"/>
      <c r="BF17" s="961"/>
      <c r="BG17" s="864"/>
      <c r="BH17" s="864"/>
      <c r="BI17" s="455"/>
      <c r="BJ17" s="455"/>
      <c r="BK17" s="455"/>
      <c r="BL17" s="455"/>
      <c r="BM17" s="455"/>
      <c r="BN17" s="455"/>
      <c r="BO17" s="455"/>
      <c r="BP17" s="455"/>
      <c r="BQ17" s="455"/>
      <c r="BR17" s="455"/>
      <c r="BS17" s="455"/>
      <c r="BT17" s="455"/>
      <c r="BU17" s="455"/>
      <c r="BV17" s="455"/>
    </row>
    <row r="18" spans="1:74" s="57" customFormat="1" ht="11.1" customHeight="1" x14ac:dyDescent="0.2">
      <c r="A18" s="460" t="s">
        <v>603</v>
      </c>
      <c r="B18" s="738" t="s">
        <v>1032</v>
      </c>
      <c r="C18" s="299">
        <v>140.50406917999999</v>
      </c>
      <c r="D18" s="299">
        <v>125.34230287</v>
      </c>
      <c r="E18" s="299">
        <v>111.43858992</v>
      </c>
      <c r="F18" s="299">
        <v>97.431844069999997</v>
      </c>
      <c r="G18" s="299">
        <v>110.07073411</v>
      </c>
      <c r="H18" s="299">
        <v>136.31028785999999</v>
      </c>
      <c r="I18" s="299">
        <v>164.27657787999999</v>
      </c>
      <c r="J18" s="299">
        <v>160.27146691999999</v>
      </c>
      <c r="K18" s="299">
        <v>129.24131835</v>
      </c>
      <c r="L18" s="299">
        <v>99.792191209999999</v>
      </c>
      <c r="M18" s="299">
        <v>103.15207773</v>
      </c>
      <c r="N18" s="299">
        <v>131.40170252999999</v>
      </c>
      <c r="O18" s="299">
        <v>131.63774264</v>
      </c>
      <c r="P18" s="299">
        <v>112.10518084</v>
      </c>
      <c r="Q18" s="299">
        <v>110.41692320999999</v>
      </c>
      <c r="R18" s="299">
        <v>96.195859609999999</v>
      </c>
      <c r="S18" s="299">
        <v>100.23051298999999</v>
      </c>
      <c r="T18" s="299">
        <v>121.31961101</v>
      </c>
      <c r="U18" s="299">
        <v>159.71483354</v>
      </c>
      <c r="V18" s="299">
        <v>161.46019195</v>
      </c>
      <c r="W18" s="299">
        <v>132.80700633999999</v>
      </c>
      <c r="X18" s="299">
        <v>103.3137742</v>
      </c>
      <c r="Y18" s="299">
        <v>101.90658738</v>
      </c>
      <c r="Z18" s="299">
        <v>118.91696047000001</v>
      </c>
      <c r="AA18" s="299">
        <v>142.35352688</v>
      </c>
      <c r="AB18" s="299">
        <v>115.47719177</v>
      </c>
      <c r="AC18" s="299">
        <v>102.20304502</v>
      </c>
      <c r="AD18" s="299">
        <v>94.67402448</v>
      </c>
      <c r="AE18" s="299">
        <v>107.60471544000001</v>
      </c>
      <c r="AF18" s="299">
        <v>138.92046031000001</v>
      </c>
      <c r="AG18" s="299">
        <v>164.83324943</v>
      </c>
      <c r="AH18" s="299">
        <v>159.09842286</v>
      </c>
      <c r="AI18" s="299">
        <v>127.34005415999999</v>
      </c>
      <c r="AJ18" s="299">
        <v>106.08327949</v>
      </c>
      <c r="AK18" s="299">
        <v>98.781892600000006</v>
      </c>
      <c r="AL18" s="299">
        <v>125.50372371</v>
      </c>
      <c r="AM18" s="299">
        <v>152.32858847</v>
      </c>
      <c r="AN18" s="299">
        <v>127.51728971999999</v>
      </c>
      <c r="AO18" s="299">
        <v>108.96872277</v>
      </c>
      <c r="AP18" s="299">
        <v>97.306290200000007</v>
      </c>
      <c r="AQ18" s="299">
        <v>104.85586685</v>
      </c>
      <c r="AR18" s="299">
        <v>135.82211659000001</v>
      </c>
      <c r="AS18" s="299">
        <v>168.01064976999999</v>
      </c>
      <c r="AT18" s="299">
        <v>155.20386060999999</v>
      </c>
      <c r="AU18" s="299">
        <v>126.77750874</v>
      </c>
      <c r="AV18" s="299">
        <v>107.31318520000001</v>
      </c>
      <c r="AW18" s="299">
        <v>101.22240745000001</v>
      </c>
      <c r="AX18" s="299">
        <v>129.66674415</v>
      </c>
      <c r="AY18" s="299">
        <v>145.11501149</v>
      </c>
      <c r="AZ18" s="891">
        <v>128.05468200000001</v>
      </c>
      <c r="BA18" s="891">
        <v>108.86772756000001</v>
      </c>
      <c r="BB18" s="891">
        <v>98.321751410000005</v>
      </c>
      <c r="BC18" s="891">
        <v>106.65941189999999</v>
      </c>
      <c r="BD18" s="891">
        <v>135.59446924</v>
      </c>
      <c r="BE18" s="891">
        <v>166.64174416</v>
      </c>
      <c r="BF18" s="891">
        <v>166.82399803000001</v>
      </c>
      <c r="BG18" s="462">
        <v>133.02209999999999</v>
      </c>
      <c r="BH18" s="462">
        <v>107.9</v>
      </c>
      <c r="BI18" s="462">
        <v>102.1917</v>
      </c>
      <c r="BJ18" s="462">
        <v>127.6564</v>
      </c>
      <c r="BK18" s="462">
        <v>137.57570000000001</v>
      </c>
      <c r="BL18" s="462">
        <v>124.5814</v>
      </c>
      <c r="BM18" s="462">
        <v>111.84990000000001</v>
      </c>
      <c r="BN18" s="462">
        <v>100.80329999999999</v>
      </c>
      <c r="BO18" s="462">
        <v>108.95010000000001</v>
      </c>
      <c r="BP18" s="462">
        <v>139.14599999999999</v>
      </c>
      <c r="BQ18" s="462">
        <v>169.29069999999999</v>
      </c>
      <c r="BR18" s="462">
        <v>168.14590000000001</v>
      </c>
      <c r="BS18" s="462">
        <v>133.35220000000001</v>
      </c>
      <c r="BT18" s="462">
        <v>108.8673</v>
      </c>
      <c r="BU18" s="462">
        <v>102.6365</v>
      </c>
      <c r="BV18" s="462">
        <v>128.02979999999999</v>
      </c>
    </row>
    <row r="19" spans="1:74" ht="11.1" customHeight="1" x14ac:dyDescent="0.2">
      <c r="A19" s="54" t="s">
        <v>593</v>
      </c>
      <c r="B19" s="736" t="s">
        <v>1001</v>
      </c>
      <c r="C19" s="452">
        <v>4.8329048300000004</v>
      </c>
      <c r="D19" s="452">
        <v>4.3054023700000004</v>
      </c>
      <c r="E19" s="452">
        <v>3.9777455800000001</v>
      </c>
      <c r="F19" s="452">
        <v>3.5102551900000001</v>
      </c>
      <c r="G19" s="452">
        <v>3.41191639</v>
      </c>
      <c r="H19" s="452">
        <v>3.6095034500000001</v>
      </c>
      <c r="I19" s="452">
        <v>4.8394245800000002</v>
      </c>
      <c r="J19" s="452">
        <v>5.1874436299999998</v>
      </c>
      <c r="K19" s="452">
        <v>3.9148201</v>
      </c>
      <c r="L19" s="452">
        <v>3.2861362299999999</v>
      </c>
      <c r="M19" s="452">
        <v>3.3926311299999998</v>
      </c>
      <c r="N19" s="452">
        <v>4.1835965599999998</v>
      </c>
      <c r="O19" s="452">
        <v>4.4079490100000003</v>
      </c>
      <c r="P19" s="452">
        <v>3.9818522700000001</v>
      </c>
      <c r="Q19" s="452">
        <v>3.8611461600000001</v>
      </c>
      <c r="R19" s="452">
        <v>3.2383502399999999</v>
      </c>
      <c r="S19" s="452">
        <v>3.0922194599999999</v>
      </c>
      <c r="T19" s="452">
        <v>3.4515094300000002</v>
      </c>
      <c r="U19" s="452">
        <v>5.0172512100000004</v>
      </c>
      <c r="V19" s="452">
        <v>4.6741163200000004</v>
      </c>
      <c r="W19" s="452">
        <v>4.0709217899999999</v>
      </c>
      <c r="X19" s="452">
        <v>3.26849714</v>
      </c>
      <c r="Y19" s="452">
        <v>3.5331312399999999</v>
      </c>
      <c r="Z19" s="452">
        <v>4.0673117200000002</v>
      </c>
      <c r="AA19" s="452">
        <v>4.6047165100000003</v>
      </c>
      <c r="AB19" s="452">
        <v>4.1541818199999998</v>
      </c>
      <c r="AC19" s="452">
        <v>3.88659826</v>
      </c>
      <c r="AD19" s="452">
        <v>3.4966200500000002</v>
      </c>
      <c r="AE19" s="452">
        <v>3.3949424600000002</v>
      </c>
      <c r="AF19" s="452">
        <v>3.95615088</v>
      </c>
      <c r="AG19" s="452">
        <v>5.1174098099999998</v>
      </c>
      <c r="AH19" s="452">
        <v>4.6765441599999997</v>
      </c>
      <c r="AI19" s="452">
        <v>3.6003510799999998</v>
      </c>
      <c r="AJ19" s="452">
        <v>3.3416312100000001</v>
      </c>
      <c r="AK19" s="452">
        <v>3.4379696599999998</v>
      </c>
      <c r="AL19" s="452">
        <v>4.3578440900000004</v>
      </c>
      <c r="AM19" s="452">
        <v>4.9277556999999996</v>
      </c>
      <c r="AN19" s="452">
        <v>4.4745390399999998</v>
      </c>
      <c r="AO19" s="452">
        <v>3.9689567000000001</v>
      </c>
      <c r="AP19" s="452">
        <v>3.51626839</v>
      </c>
      <c r="AQ19" s="452">
        <v>3.2875117999999999</v>
      </c>
      <c r="AR19" s="452">
        <v>3.9440768899999998</v>
      </c>
      <c r="AS19" s="452">
        <v>5.43513365</v>
      </c>
      <c r="AT19" s="452">
        <v>4.7481465700000003</v>
      </c>
      <c r="AU19" s="452">
        <v>3.55974434</v>
      </c>
      <c r="AV19" s="452">
        <v>3.3538244700000002</v>
      </c>
      <c r="AW19" s="452">
        <v>3.4563673600000002</v>
      </c>
      <c r="AX19" s="452">
        <v>4.7418804400000001</v>
      </c>
      <c r="AY19" s="452">
        <v>5.0100799800000004</v>
      </c>
      <c r="AZ19" s="892">
        <v>4.7022271</v>
      </c>
      <c r="BA19" s="892">
        <v>4.2341673899999996</v>
      </c>
      <c r="BB19" s="892">
        <v>3.4743713999999999</v>
      </c>
      <c r="BC19" s="892">
        <v>3.3106982899999999</v>
      </c>
      <c r="BD19" s="892">
        <v>4.0225608599999996</v>
      </c>
      <c r="BE19" s="892">
        <v>5.1151966912000004</v>
      </c>
      <c r="BF19" s="892">
        <v>5.0782834408999999</v>
      </c>
      <c r="BG19" s="456">
        <v>3.7689509999999999</v>
      </c>
      <c r="BH19" s="456">
        <v>3.4204919999999999</v>
      </c>
      <c r="BI19" s="456">
        <v>3.4111639999999999</v>
      </c>
      <c r="BJ19" s="456">
        <v>4.4366320000000004</v>
      </c>
      <c r="BK19" s="456">
        <v>4.6585429999999999</v>
      </c>
      <c r="BL19" s="456">
        <v>4.3668670000000001</v>
      </c>
      <c r="BM19" s="456">
        <v>4.1528609999999997</v>
      </c>
      <c r="BN19" s="456">
        <v>3.5303390000000001</v>
      </c>
      <c r="BO19" s="456">
        <v>3.3577219999999999</v>
      </c>
      <c r="BP19" s="456">
        <v>4.0215129999999997</v>
      </c>
      <c r="BQ19" s="456">
        <v>5.5984699999999998</v>
      </c>
      <c r="BR19" s="456">
        <v>5.5684449999999996</v>
      </c>
      <c r="BS19" s="456">
        <v>3.88598</v>
      </c>
      <c r="BT19" s="456">
        <v>3.450974</v>
      </c>
      <c r="BU19" s="456">
        <v>3.4353310000000001</v>
      </c>
      <c r="BV19" s="456">
        <v>4.4643600000000001</v>
      </c>
    </row>
    <row r="20" spans="1:74" ht="11.1" customHeight="1" x14ac:dyDescent="0.2">
      <c r="A20" s="54" t="s">
        <v>594</v>
      </c>
      <c r="B20" s="737" t="s">
        <v>1002</v>
      </c>
      <c r="C20" s="452">
        <v>13.575983219999999</v>
      </c>
      <c r="D20" s="452">
        <v>11.73578451</v>
      </c>
      <c r="E20" s="452">
        <v>10.6264126</v>
      </c>
      <c r="F20" s="452">
        <v>9.1255836899999991</v>
      </c>
      <c r="G20" s="452">
        <v>9.3802762099999999</v>
      </c>
      <c r="H20" s="452">
        <v>11.433852160000001</v>
      </c>
      <c r="I20" s="452">
        <v>15.30224812</v>
      </c>
      <c r="J20" s="452">
        <v>15.59741092</v>
      </c>
      <c r="K20" s="452">
        <v>11.629279329999999</v>
      </c>
      <c r="L20" s="452">
        <v>8.7896072000000007</v>
      </c>
      <c r="M20" s="452">
        <v>9.29570556</v>
      </c>
      <c r="N20" s="452">
        <v>12.21067964</v>
      </c>
      <c r="O20" s="452">
        <v>12.053750640000001</v>
      </c>
      <c r="P20" s="452">
        <v>10.51791989</v>
      </c>
      <c r="Q20" s="452">
        <v>10.567845650000001</v>
      </c>
      <c r="R20" s="452">
        <v>8.6231642700000002</v>
      </c>
      <c r="S20" s="452">
        <v>8.6866814399999992</v>
      </c>
      <c r="T20" s="452">
        <v>10.13928376</v>
      </c>
      <c r="U20" s="452">
        <v>14.854679000000001</v>
      </c>
      <c r="V20" s="452">
        <v>13.709516819999999</v>
      </c>
      <c r="W20" s="452">
        <v>11.51515442</v>
      </c>
      <c r="X20" s="452">
        <v>9.0601458899999994</v>
      </c>
      <c r="Y20" s="452">
        <v>9.6250589600000005</v>
      </c>
      <c r="Z20" s="452">
        <v>11.5025713</v>
      </c>
      <c r="AA20" s="452">
        <v>12.645409949999999</v>
      </c>
      <c r="AB20" s="452">
        <v>10.99737766</v>
      </c>
      <c r="AC20" s="452">
        <v>9.9316039099999998</v>
      </c>
      <c r="AD20" s="452">
        <v>9.0597400199999996</v>
      </c>
      <c r="AE20" s="452">
        <v>9.0797205699999992</v>
      </c>
      <c r="AF20" s="452">
        <v>12.315853690000001</v>
      </c>
      <c r="AG20" s="452">
        <v>16.258561799999999</v>
      </c>
      <c r="AH20" s="452">
        <v>14.519480379999999</v>
      </c>
      <c r="AI20" s="452">
        <v>10.274604549999999</v>
      </c>
      <c r="AJ20" s="452">
        <v>8.6583077999999993</v>
      </c>
      <c r="AK20" s="452">
        <v>9.0222731500000002</v>
      </c>
      <c r="AL20" s="452">
        <v>12.05995955</v>
      </c>
      <c r="AM20" s="452">
        <v>14.143167719999999</v>
      </c>
      <c r="AN20" s="452">
        <v>12.146117009999999</v>
      </c>
      <c r="AO20" s="452">
        <v>10.594260329999999</v>
      </c>
      <c r="AP20" s="452">
        <v>8.9343666800000001</v>
      </c>
      <c r="AQ20" s="452">
        <v>8.6453592799999992</v>
      </c>
      <c r="AR20" s="452">
        <v>11.641129980000001</v>
      </c>
      <c r="AS20" s="452">
        <v>16.530263999999999</v>
      </c>
      <c r="AT20" s="452">
        <v>13.897166159999999</v>
      </c>
      <c r="AU20" s="452">
        <v>10.41815523</v>
      </c>
      <c r="AV20" s="452">
        <v>9.1028884600000008</v>
      </c>
      <c r="AW20" s="452">
        <v>9.5051761700000004</v>
      </c>
      <c r="AX20" s="452">
        <v>12.98801754</v>
      </c>
      <c r="AY20" s="452">
        <v>14.186567139999999</v>
      </c>
      <c r="AZ20" s="892">
        <v>13.07731328</v>
      </c>
      <c r="BA20" s="892">
        <v>10.65139608</v>
      </c>
      <c r="BB20" s="892">
        <v>8.9081792199999992</v>
      </c>
      <c r="BC20" s="892">
        <v>8.9018224099999994</v>
      </c>
      <c r="BD20" s="892">
        <v>11.83169893</v>
      </c>
      <c r="BE20" s="892">
        <v>14.773355404</v>
      </c>
      <c r="BF20" s="892">
        <v>14.620880648</v>
      </c>
      <c r="BG20" s="456">
        <v>11.074170000000001</v>
      </c>
      <c r="BH20" s="456">
        <v>9.1410529999999994</v>
      </c>
      <c r="BI20" s="456">
        <v>9.3102309999999999</v>
      </c>
      <c r="BJ20" s="456">
        <v>12.02524</v>
      </c>
      <c r="BK20" s="456">
        <v>12.90282</v>
      </c>
      <c r="BL20" s="456">
        <v>11.98616</v>
      </c>
      <c r="BM20" s="456">
        <v>10.60582</v>
      </c>
      <c r="BN20" s="456">
        <v>9.2378599999999995</v>
      </c>
      <c r="BO20" s="456">
        <v>9.1221560000000004</v>
      </c>
      <c r="BP20" s="456">
        <v>12.00188</v>
      </c>
      <c r="BQ20" s="456">
        <v>15.78552</v>
      </c>
      <c r="BR20" s="456">
        <v>15.565939999999999</v>
      </c>
      <c r="BS20" s="456">
        <v>11.25935</v>
      </c>
      <c r="BT20" s="456">
        <v>9.1750190000000007</v>
      </c>
      <c r="BU20" s="456">
        <v>9.350479</v>
      </c>
      <c r="BV20" s="456">
        <v>12.068709999999999</v>
      </c>
    </row>
    <row r="21" spans="1:74" ht="11.1" customHeight="1" x14ac:dyDescent="0.2">
      <c r="A21" s="54" t="s">
        <v>595</v>
      </c>
      <c r="B21" s="736" t="s">
        <v>1003</v>
      </c>
      <c r="C21" s="452">
        <v>19.087698410000002</v>
      </c>
      <c r="D21" s="452">
        <v>16.646109899999999</v>
      </c>
      <c r="E21" s="452">
        <v>14.881576219999999</v>
      </c>
      <c r="F21" s="452">
        <v>12.717495899999999</v>
      </c>
      <c r="G21" s="452">
        <v>13.75035883</v>
      </c>
      <c r="H21" s="452">
        <v>17.117122999999999</v>
      </c>
      <c r="I21" s="452">
        <v>20.474227689999999</v>
      </c>
      <c r="J21" s="452">
        <v>19.424876359999999</v>
      </c>
      <c r="K21" s="452">
        <v>14.729913760000001</v>
      </c>
      <c r="L21" s="452">
        <v>11.87844396</v>
      </c>
      <c r="M21" s="452">
        <v>13.41658357</v>
      </c>
      <c r="N21" s="452">
        <v>17.64840049</v>
      </c>
      <c r="O21" s="452">
        <v>16.907525419999999</v>
      </c>
      <c r="P21" s="452">
        <v>14.54268682</v>
      </c>
      <c r="Q21" s="452">
        <v>14.806650830000001</v>
      </c>
      <c r="R21" s="452">
        <v>12.171921960000001</v>
      </c>
      <c r="S21" s="452">
        <v>12.380638129999999</v>
      </c>
      <c r="T21" s="452">
        <v>15.02054822</v>
      </c>
      <c r="U21" s="452">
        <v>19.304691479999999</v>
      </c>
      <c r="V21" s="452">
        <v>18.31551043</v>
      </c>
      <c r="W21" s="452">
        <v>14.590996710000001</v>
      </c>
      <c r="X21" s="452">
        <v>12.590401740000001</v>
      </c>
      <c r="Y21" s="452">
        <v>13.38279616</v>
      </c>
      <c r="Z21" s="452">
        <v>15.51073813</v>
      </c>
      <c r="AA21" s="452">
        <v>18.36594041</v>
      </c>
      <c r="AB21" s="452">
        <v>14.77737823</v>
      </c>
      <c r="AC21" s="452">
        <v>13.48900649</v>
      </c>
      <c r="AD21" s="452">
        <v>12.140630679999999</v>
      </c>
      <c r="AE21" s="452">
        <v>13.48043279</v>
      </c>
      <c r="AF21" s="452">
        <v>17.609811270000002</v>
      </c>
      <c r="AG21" s="452">
        <v>19.9117335</v>
      </c>
      <c r="AH21" s="452">
        <v>19.43750167</v>
      </c>
      <c r="AI21" s="452">
        <v>14.90730016</v>
      </c>
      <c r="AJ21" s="452">
        <v>12.11627348</v>
      </c>
      <c r="AK21" s="452">
        <v>12.41233443</v>
      </c>
      <c r="AL21" s="452">
        <v>16.946863870000001</v>
      </c>
      <c r="AM21" s="452">
        <v>19.591282639999999</v>
      </c>
      <c r="AN21" s="452">
        <v>16.689477799999999</v>
      </c>
      <c r="AO21" s="452">
        <v>14.31748213</v>
      </c>
      <c r="AP21" s="452">
        <v>12.190823460000001</v>
      </c>
      <c r="AQ21" s="452">
        <v>12.108653309999999</v>
      </c>
      <c r="AR21" s="452">
        <v>17.73346037</v>
      </c>
      <c r="AS21" s="452">
        <v>22.483949200000001</v>
      </c>
      <c r="AT21" s="452">
        <v>19.059873</v>
      </c>
      <c r="AU21" s="452">
        <v>14.23561563</v>
      </c>
      <c r="AV21" s="452">
        <v>12.6235424</v>
      </c>
      <c r="AW21" s="452">
        <v>13.57091018</v>
      </c>
      <c r="AX21" s="452">
        <v>17.97815743</v>
      </c>
      <c r="AY21" s="452">
        <v>19.216343500000001</v>
      </c>
      <c r="AZ21" s="892">
        <v>16.79981124</v>
      </c>
      <c r="BA21" s="892">
        <v>14.10798292</v>
      </c>
      <c r="BB21" s="892">
        <v>12.20527798</v>
      </c>
      <c r="BC21" s="892">
        <v>12.389373369999999</v>
      </c>
      <c r="BD21" s="892">
        <v>16.045017810000001</v>
      </c>
      <c r="BE21" s="892">
        <v>21.674022507</v>
      </c>
      <c r="BF21" s="892">
        <v>20.302720447999999</v>
      </c>
      <c r="BG21" s="456">
        <v>14.86636</v>
      </c>
      <c r="BH21" s="456">
        <v>12.783480000000001</v>
      </c>
      <c r="BI21" s="456">
        <v>13.343400000000001</v>
      </c>
      <c r="BJ21" s="456">
        <v>16.837759999999999</v>
      </c>
      <c r="BK21" s="456">
        <v>17.62322</v>
      </c>
      <c r="BL21" s="456">
        <v>16.328119999999998</v>
      </c>
      <c r="BM21" s="456">
        <v>14.584709999999999</v>
      </c>
      <c r="BN21" s="456">
        <v>12.65549</v>
      </c>
      <c r="BO21" s="456">
        <v>12.84173</v>
      </c>
      <c r="BP21" s="456">
        <v>16.969349999999999</v>
      </c>
      <c r="BQ21" s="456">
        <v>21.65868</v>
      </c>
      <c r="BR21" s="456">
        <v>20.789490000000001</v>
      </c>
      <c r="BS21" s="456">
        <v>14.251569999999999</v>
      </c>
      <c r="BT21" s="456">
        <v>12.679930000000001</v>
      </c>
      <c r="BU21" s="456">
        <v>13.37222</v>
      </c>
      <c r="BV21" s="456">
        <v>16.860620000000001</v>
      </c>
    </row>
    <row r="22" spans="1:74" ht="11.1" customHeight="1" x14ac:dyDescent="0.2">
      <c r="A22" s="54" t="s">
        <v>596</v>
      </c>
      <c r="B22" s="736" t="s">
        <v>1004</v>
      </c>
      <c r="C22" s="452">
        <v>11.48731579</v>
      </c>
      <c r="D22" s="452">
        <v>10.12490519</v>
      </c>
      <c r="E22" s="452">
        <v>8.8695873800000005</v>
      </c>
      <c r="F22" s="452">
        <v>7.3911491700000003</v>
      </c>
      <c r="G22" s="452">
        <v>7.6342204499999999</v>
      </c>
      <c r="H22" s="452">
        <v>9.5612068099999998</v>
      </c>
      <c r="I22" s="452">
        <v>11.616510359999999</v>
      </c>
      <c r="J22" s="452">
        <v>11.10141342</v>
      </c>
      <c r="K22" s="452">
        <v>8.5188335100000003</v>
      </c>
      <c r="L22" s="452">
        <v>6.7750385499999997</v>
      </c>
      <c r="M22" s="452">
        <v>7.8978867199999998</v>
      </c>
      <c r="N22" s="452">
        <v>10.900055760000001</v>
      </c>
      <c r="O22" s="452">
        <v>10.992469140000001</v>
      </c>
      <c r="P22" s="452">
        <v>9.0309901999999997</v>
      </c>
      <c r="Q22" s="452">
        <v>9.0111930200000003</v>
      </c>
      <c r="R22" s="452">
        <v>7.2363204300000001</v>
      </c>
      <c r="S22" s="452">
        <v>7.28568222</v>
      </c>
      <c r="T22" s="452">
        <v>9.3388051900000004</v>
      </c>
      <c r="U22" s="452">
        <v>10.750720019999999</v>
      </c>
      <c r="V22" s="452">
        <v>10.948567580000001</v>
      </c>
      <c r="W22" s="452">
        <v>8.7867239799999997</v>
      </c>
      <c r="X22" s="452">
        <v>7.0678917600000002</v>
      </c>
      <c r="Y22" s="452">
        <v>7.61345531</v>
      </c>
      <c r="Z22" s="452">
        <v>9.3058331499999998</v>
      </c>
      <c r="AA22" s="452">
        <v>11.63117128</v>
      </c>
      <c r="AB22" s="452">
        <v>8.7198121999999998</v>
      </c>
      <c r="AC22" s="452">
        <v>7.8666771400000002</v>
      </c>
      <c r="AD22" s="452">
        <v>6.9920492000000003</v>
      </c>
      <c r="AE22" s="452">
        <v>7.1697980499999998</v>
      </c>
      <c r="AF22" s="452">
        <v>9.5339261799999999</v>
      </c>
      <c r="AG22" s="452">
        <v>10.92749293</v>
      </c>
      <c r="AH22" s="452">
        <v>10.60291703</v>
      </c>
      <c r="AI22" s="452">
        <v>8.4169558299999991</v>
      </c>
      <c r="AJ22" s="452">
        <v>6.9729457000000004</v>
      </c>
      <c r="AK22" s="452">
        <v>7.2235524699999996</v>
      </c>
      <c r="AL22" s="452">
        <v>10.01302995</v>
      </c>
      <c r="AM22" s="452">
        <v>11.783584250000001</v>
      </c>
      <c r="AN22" s="452">
        <v>10.520825990000001</v>
      </c>
      <c r="AO22" s="452">
        <v>8.5308943199999998</v>
      </c>
      <c r="AP22" s="452">
        <v>6.9055601600000003</v>
      </c>
      <c r="AQ22" s="452">
        <v>6.9960360799999997</v>
      </c>
      <c r="AR22" s="452">
        <v>9.3504272000000004</v>
      </c>
      <c r="AS22" s="452">
        <v>12.03791069</v>
      </c>
      <c r="AT22" s="452">
        <v>10.73374424</v>
      </c>
      <c r="AU22" s="452">
        <v>8.4689615699999994</v>
      </c>
      <c r="AV22" s="452">
        <v>7.4003641299999998</v>
      </c>
      <c r="AW22" s="452">
        <v>7.4589503600000002</v>
      </c>
      <c r="AX22" s="452">
        <v>10.331633890000001</v>
      </c>
      <c r="AY22" s="452">
        <v>11.480273090000001</v>
      </c>
      <c r="AZ22" s="892">
        <v>9.3990597099999995</v>
      </c>
      <c r="BA22" s="892">
        <v>8.3612508400000003</v>
      </c>
      <c r="BB22" s="892">
        <v>7.1506748399999998</v>
      </c>
      <c r="BC22" s="892">
        <v>7.5361364200000001</v>
      </c>
      <c r="BD22" s="892">
        <v>9.4119217600000002</v>
      </c>
      <c r="BE22" s="892">
        <v>12.924273944999999</v>
      </c>
      <c r="BF22" s="892">
        <v>12.073883171</v>
      </c>
      <c r="BG22" s="456">
        <v>9.1870019999999997</v>
      </c>
      <c r="BH22" s="456">
        <v>7.7694080000000003</v>
      </c>
      <c r="BI22" s="456">
        <v>7.8609090000000004</v>
      </c>
      <c r="BJ22" s="456">
        <v>10.42393</v>
      </c>
      <c r="BK22" s="456">
        <v>11.19908</v>
      </c>
      <c r="BL22" s="456">
        <v>9.9579950000000004</v>
      </c>
      <c r="BM22" s="456">
        <v>9.016057</v>
      </c>
      <c r="BN22" s="456">
        <v>7.3946529999999999</v>
      </c>
      <c r="BO22" s="456">
        <v>7.7388589999999997</v>
      </c>
      <c r="BP22" s="456">
        <v>9.8045449999999992</v>
      </c>
      <c r="BQ22" s="456">
        <v>12.49413</v>
      </c>
      <c r="BR22" s="456">
        <v>11.741479999999999</v>
      </c>
      <c r="BS22" s="456">
        <v>8.6687729999999998</v>
      </c>
      <c r="BT22" s="456">
        <v>7.7214359999999997</v>
      </c>
      <c r="BU22" s="456">
        <v>7.9415190000000004</v>
      </c>
      <c r="BV22" s="456">
        <v>10.519600000000001</v>
      </c>
    </row>
    <row r="23" spans="1:74" ht="11.1" customHeight="1" x14ac:dyDescent="0.2">
      <c r="A23" s="54" t="s">
        <v>597</v>
      </c>
      <c r="B23" s="736" t="s">
        <v>1005</v>
      </c>
      <c r="C23" s="452">
        <v>35.378035689999997</v>
      </c>
      <c r="D23" s="452">
        <v>31.80400251</v>
      </c>
      <c r="E23" s="452">
        <v>27.36628335</v>
      </c>
      <c r="F23" s="452">
        <v>24.61065</v>
      </c>
      <c r="G23" s="452">
        <v>29.26250014</v>
      </c>
      <c r="H23" s="452">
        <v>35.737463050000002</v>
      </c>
      <c r="I23" s="452">
        <v>41.472507839999999</v>
      </c>
      <c r="J23" s="452">
        <v>39.866808599999999</v>
      </c>
      <c r="K23" s="452">
        <v>32.403803189999998</v>
      </c>
      <c r="L23" s="452">
        <v>25.64963054</v>
      </c>
      <c r="M23" s="452">
        <v>26.497871119999999</v>
      </c>
      <c r="N23" s="452">
        <v>33.716732049999997</v>
      </c>
      <c r="O23" s="452">
        <v>32.256771360000002</v>
      </c>
      <c r="P23" s="452">
        <v>26.945031629999999</v>
      </c>
      <c r="Q23" s="452">
        <v>27.40926005</v>
      </c>
      <c r="R23" s="452">
        <v>25.188356110000001</v>
      </c>
      <c r="S23" s="452">
        <v>26.35178531</v>
      </c>
      <c r="T23" s="452">
        <v>31.69768419</v>
      </c>
      <c r="U23" s="452">
        <v>41.150341920000002</v>
      </c>
      <c r="V23" s="452">
        <v>41.495342319999999</v>
      </c>
      <c r="W23" s="452">
        <v>34.406018699999997</v>
      </c>
      <c r="X23" s="452">
        <v>26.6123321</v>
      </c>
      <c r="Y23" s="452">
        <v>26.382401600000001</v>
      </c>
      <c r="Z23" s="452">
        <v>30.698912759999999</v>
      </c>
      <c r="AA23" s="452">
        <v>36.19094364</v>
      </c>
      <c r="AB23" s="452">
        <v>29.19420599</v>
      </c>
      <c r="AC23" s="452">
        <v>25.920417520000001</v>
      </c>
      <c r="AD23" s="452">
        <v>24.453106720000001</v>
      </c>
      <c r="AE23" s="452">
        <v>29.987920630000001</v>
      </c>
      <c r="AF23" s="452">
        <v>37.489388099999999</v>
      </c>
      <c r="AG23" s="452">
        <v>42.626421280000002</v>
      </c>
      <c r="AH23" s="452">
        <v>40.502551740000001</v>
      </c>
      <c r="AI23" s="452">
        <v>32.890756199999998</v>
      </c>
      <c r="AJ23" s="452">
        <v>27.530828549999999</v>
      </c>
      <c r="AK23" s="452">
        <v>25.954152050000001</v>
      </c>
      <c r="AL23" s="452">
        <v>32.877741640000004</v>
      </c>
      <c r="AM23" s="452">
        <v>41.165786480000001</v>
      </c>
      <c r="AN23" s="452">
        <v>31.98890561</v>
      </c>
      <c r="AO23" s="452">
        <v>27.076918070000001</v>
      </c>
      <c r="AP23" s="452">
        <v>25.729028159999999</v>
      </c>
      <c r="AQ23" s="452">
        <v>29.343401620000002</v>
      </c>
      <c r="AR23" s="452">
        <v>37.03354006</v>
      </c>
      <c r="AS23" s="452">
        <v>43.612618670000003</v>
      </c>
      <c r="AT23" s="452">
        <v>38.916021909999998</v>
      </c>
      <c r="AU23" s="452">
        <v>32.445310050000003</v>
      </c>
      <c r="AV23" s="452">
        <v>27.843255039999999</v>
      </c>
      <c r="AW23" s="452">
        <v>26.518015389999999</v>
      </c>
      <c r="AX23" s="452">
        <v>34.163596509999998</v>
      </c>
      <c r="AY23" s="452">
        <v>38.038329580000003</v>
      </c>
      <c r="AZ23" s="892">
        <v>34.869512610000001</v>
      </c>
      <c r="BA23" s="892">
        <v>27.39801585</v>
      </c>
      <c r="BB23" s="892">
        <v>25.453335129999999</v>
      </c>
      <c r="BC23" s="892">
        <v>29.60692414</v>
      </c>
      <c r="BD23" s="892">
        <v>36.68605488</v>
      </c>
      <c r="BE23" s="892">
        <v>41.939335681999999</v>
      </c>
      <c r="BF23" s="892">
        <v>42.228491462000001</v>
      </c>
      <c r="BG23" s="456">
        <v>34.631869999999999</v>
      </c>
      <c r="BH23" s="456">
        <v>28.349329999999998</v>
      </c>
      <c r="BI23" s="456">
        <v>26.755579999999998</v>
      </c>
      <c r="BJ23" s="456">
        <v>32.096150000000002</v>
      </c>
      <c r="BK23" s="456">
        <v>34.109000000000002</v>
      </c>
      <c r="BL23" s="456">
        <v>31.877079999999999</v>
      </c>
      <c r="BM23" s="456">
        <v>27.60849</v>
      </c>
      <c r="BN23" s="456">
        <v>26.48255</v>
      </c>
      <c r="BO23" s="456">
        <v>29.955919999999999</v>
      </c>
      <c r="BP23" s="456">
        <v>37.280050000000003</v>
      </c>
      <c r="BQ23" s="456">
        <v>42.538350000000001</v>
      </c>
      <c r="BR23" s="456">
        <v>42.486910000000002</v>
      </c>
      <c r="BS23" s="456">
        <v>35.333019999999998</v>
      </c>
      <c r="BT23" s="456">
        <v>28.701180000000001</v>
      </c>
      <c r="BU23" s="456">
        <v>26.84599</v>
      </c>
      <c r="BV23" s="456">
        <v>32.125399999999999</v>
      </c>
    </row>
    <row r="24" spans="1:74" ht="11.1" customHeight="1" x14ac:dyDescent="0.2">
      <c r="A24" s="54" t="s">
        <v>598</v>
      </c>
      <c r="B24" s="736" t="s">
        <v>1006</v>
      </c>
      <c r="C24" s="452">
        <v>11.885308589999999</v>
      </c>
      <c r="D24" s="452">
        <v>11.42384992</v>
      </c>
      <c r="E24" s="452">
        <v>8.9011356399999997</v>
      </c>
      <c r="F24" s="452">
        <v>7.63234806</v>
      </c>
      <c r="G24" s="452">
        <v>8.5482627999999998</v>
      </c>
      <c r="H24" s="452">
        <v>11.165415360000001</v>
      </c>
      <c r="I24" s="452">
        <v>13.54511759</v>
      </c>
      <c r="J24" s="452">
        <v>12.62548522</v>
      </c>
      <c r="K24" s="452">
        <v>10.39815492</v>
      </c>
      <c r="L24" s="452">
        <v>7.6904722200000002</v>
      </c>
      <c r="M24" s="452">
        <v>7.9244603299999996</v>
      </c>
      <c r="N24" s="452">
        <v>10.545612390000001</v>
      </c>
      <c r="O24" s="452">
        <v>11.05016715</v>
      </c>
      <c r="P24" s="452">
        <v>9.4577916599999998</v>
      </c>
      <c r="Q24" s="452">
        <v>8.25185192</v>
      </c>
      <c r="R24" s="452">
        <v>7.4856747700000001</v>
      </c>
      <c r="S24" s="452">
        <v>7.7400673600000003</v>
      </c>
      <c r="T24" s="452">
        <v>9.7272442399999992</v>
      </c>
      <c r="U24" s="452">
        <v>12.41955134</v>
      </c>
      <c r="V24" s="452">
        <v>13.00603615</v>
      </c>
      <c r="W24" s="452">
        <v>11.14149387</v>
      </c>
      <c r="X24" s="452">
        <v>8.0292148300000008</v>
      </c>
      <c r="Y24" s="452">
        <v>7.8278114700000003</v>
      </c>
      <c r="Z24" s="452">
        <v>9.7202122600000003</v>
      </c>
      <c r="AA24" s="452">
        <v>12.86895204</v>
      </c>
      <c r="AB24" s="452">
        <v>10.53850675</v>
      </c>
      <c r="AC24" s="452">
        <v>8.0804595500000005</v>
      </c>
      <c r="AD24" s="452">
        <v>7.39704579</v>
      </c>
      <c r="AE24" s="452">
        <v>8.6262354699999992</v>
      </c>
      <c r="AF24" s="452">
        <v>11.02139418</v>
      </c>
      <c r="AG24" s="452">
        <v>13.25256278</v>
      </c>
      <c r="AH24" s="452">
        <v>12.934792910000001</v>
      </c>
      <c r="AI24" s="452">
        <v>10.68930699</v>
      </c>
      <c r="AJ24" s="452">
        <v>8.1931869000000006</v>
      </c>
      <c r="AK24" s="452">
        <v>7.4323427100000004</v>
      </c>
      <c r="AL24" s="452">
        <v>10.370697910000001</v>
      </c>
      <c r="AM24" s="452">
        <v>13.4868215</v>
      </c>
      <c r="AN24" s="452">
        <v>11.29648048</v>
      </c>
      <c r="AO24" s="452">
        <v>9.1959478699999995</v>
      </c>
      <c r="AP24" s="452">
        <v>7.7343048200000002</v>
      </c>
      <c r="AQ24" s="452">
        <v>8.2246917899999996</v>
      </c>
      <c r="AR24" s="452">
        <v>10.60860508</v>
      </c>
      <c r="AS24" s="452">
        <v>13.72617193</v>
      </c>
      <c r="AT24" s="452">
        <v>12.941395010000001</v>
      </c>
      <c r="AU24" s="452">
        <v>10.53730137</v>
      </c>
      <c r="AV24" s="452">
        <v>8.5590404800000002</v>
      </c>
      <c r="AW24" s="452">
        <v>7.91499547</v>
      </c>
      <c r="AX24" s="452">
        <v>10.84314498</v>
      </c>
      <c r="AY24" s="452">
        <v>12.2533852</v>
      </c>
      <c r="AZ24" s="892">
        <v>12.2872752</v>
      </c>
      <c r="BA24" s="892">
        <v>8.3293971500000001</v>
      </c>
      <c r="BB24" s="892">
        <v>7.74679523</v>
      </c>
      <c r="BC24" s="892">
        <v>8.1715343699999998</v>
      </c>
      <c r="BD24" s="892">
        <v>10.827355689999999</v>
      </c>
      <c r="BE24" s="892">
        <v>13.242698551</v>
      </c>
      <c r="BF24" s="892">
        <v>13.593494952</v>
      </c>
      <c r="BG24" s="456">
        <v>11.2501</v>
      </c>
      <c r="BH24" s="456">
        <v>8.6436890000000002</v>
      </c>
      <c r="BI24" s="456">
        <v>8.0307619999999993</v>
      </c>
      <c r="BJ24" s="456">
        <v>10.689870000000001</v>
      </c>
      <c r="BK24" s="456">
        <v>11.29682</v>
      </c>
      <c r="BL24" s="456">
        <v>11.622629999999999</v>
      </c>
      <c r="BM24" s="456">
        <v>8.8117760000000001</v>
      </c>
      <c r="BN24" s="456">
        <v>8.2259840000000004</v>
      </c>
      <c r="BO24" s="456">
        <v>8.4328559999999992</v>
      </c>
      <c r="BP24" s="456">
        <v>11.30485</v>
      </c>
      <c r="BQ24" s="456">
        <v>13.5471</v>
      </c>
      <c r="BR24" s="456">
        <v>13.43418</v>
      </c>
      <c r="BS24" s="456">
        <v>11.086650000000001</v>
      </c>
      <c r="BT24" s="456">
        <v>8.6392989999999994</v>
      </c>
      <c r="BU24" s="456">
        <v>8.0543510000000005</v>
      </c>
      <c r="BV24" s="456">
        <v>10.699619999999999</v>
      </c>
    </row>
    <row r="25" spans="1:74" ht="11.1" customHeight="1" x14ac:dyDescent="0.2">
      <c r="A25" s="54" t="s">
        <v>599</v>
      </c>
      <c r="B25" s="736" t="s">
        <v>1007</v>
      </c>
      <c r="C25" s="452">
        <v>19.89926659</v>
      </c>
      <c r="D25" s="452">
        <v>19.728792909999999</v>
      </c>
      <c r="E25" s="452">
        <v>16.97941784</v>
      </c>
      <c r="F25" s="452">
        <v>14.501721610000001</v>
      </c>
      <c r="G25" s="452">
        <v>18.913789420000001</v>
      </c>
      <c r="H25" s="452">
        <v>25.052960630000001</v>
      </c>
      <c r="I25" s="452">
        <v>29.833331399999999</v>
      </c>
      <c r="J25" s="452">
        <v>28.104051739999999</v>
      </c>
      <c r="K25" s="452">
        <v>22.782847759999999</v>
      </c>
      <c r="L25" s="452">
        <v>17.139299149999999</v>
      </c>
      <c r="M25" s="452">
        <v>15.01603768</v>
      </c>
      <c r="N25" s="452">
        <v>18.819456330000001</v>
      </c>
      <c r="O25" s="452">
        <v>19.5355235</v>
      </c>
      <c r="P25" s="452">
        <v>17.181739010000001</v>
      </c>
      <c r="Q25" s="452">
        <v>15.39790483</v>
      </c>
      <c r="R25" s="452">
        <v>13.9398368</v>
      </c>
      <c r="S25" s="452">
        <v>16.413578019999999</v>
      </c>
      <c r="T25" s="452">
        <v>22.654148589999998</v>
      </c>
      <c r="U25" s="452">
        <v>29.221175850000002</v>
      </c>
      <c r="V25" s="452">
        <v>31.622415960000001</v>
      </c>
      <c r="W25" s="452">
        <v>26.769295629999998</v>
      </c>
      <c r="X25" s="452">
        <v>18.451373480000001</v>
      </c>
      <c r="Y25" s="452">
        <v>14.72578173</v>
      </c>
      <c r="Z25" s="452">
        <v>16.636148609999999</v>
      </c>
      <c r="AA25" s="452">
        <v>21.845958360000001</v>
      </c>
      <c r="AB25" s="452">
        <v>17.074677229999999</v>
      </c>
      <c r="AC25" s="452">
        <v>13.915460680000001</v>
      </c>
      <c r="AD25" s="452">
        <v>13.959874510000001</v>
      </c>
      <c r="AE25" s="452">
        <v>18.047425749999999</v>
      </c>
      <c r="AF25" s="452">
        <v>24.482978790000001</v>
      </c>
      <c r="AG25" s="452">
        <v>27.344931590000002</v>
      </c>
      <c r="AH25" s="452">
        <v>28.373758169999999</v>
      </c>
      <c r="AI25" s="452">
        <v>23.340812150000001</v>
      </c>
      <c r="AJ25" s="452">
        <v>18.947618890000001</v>
      </c>
      <c r="AK25" s="452">
        <v>14.91578672</v>
      </c>
      <c r="AL25" s="452">
        <v>16.686217249999999</v>
      </c>
      <c r="AM25" s="452">
        <v>22.65439769</v>
      </c>
      <c r="AN25" s="452">
        <v>19.68803561</v>
      </c>
      <c r="AO25" s="452">
        <v>15.96309537</v>
      </c>
      <c r="AP25" s="452">
        <v>14.946027989999999</v>
      </c>
      <c r="AQ25" s="452">
        <v>18.167675849999998</v>
      </c>
      <c r="AR25" s="452">
        <v>23.323225050000001</v>
      </c>
      <c r="AS25" s="452">
        <v>27.542172910000001</v>
      </c>
      <c r="AT25" s="452">
        <v>27.78168148</v>
      </c>
      <c r="AU25" s="452">
        <v>23.67098571</v>
      </c>
      <c r="AV25" s="452">
        <v>19.664877359999998</v>
      </c>
      <c r="AW25" s="452">
        <v>14.92211095</v>
      </c>
      <c r="AX25" s="452">
        <v>18.076282379999999</v>
      </c>
      <c r="AY25" s="452">
        <v>20.742763119999999</v>
      </c>
      <c r="AZ25" s="892">
        <v>17.934036219999999</v>
      </c>
      <c r="BA25" s="892">
        <v>15.251847120000001</v>
      </c>
      <c r="BB25" s="892">
        <v>15.45698838</v>
      </c>
      <c r="BC25" s="892">
        <v>17.960504149999998</v>
      </c>
      <c r="BD25" s="892">
        <v>23.991640749999998</v>
      </c>
      <c r="BE25" s="892">
        <v>28.2207434</v>
      </c>
      <c r="BF25" s="892">
        <v>29.625534816999998</v>
      </c>
      <c r="BG25" s="456">
        <v>24.714829999999999</v>
      </c>
      <c r="BH25" s="456">
        <v>18.9968</v>
      </c>
      <c r="BI25" s="456">
        <v>15.11872</v>
      </c>
      <c r="BJ25" s="456">
        <v>19.263059999999999</v>
      </c>
      <c r="BK25" s="456">
        <v>20.610759999999999</v>
      </c>
      <c r="BL25" s="456">
        <v>18.791779999999999</v>
      </c>
      <c r="BM25" s="456">
        <v>16.220549999999999</v>
      </c>
      <c r="BN25" s="456">
        <v>15.31926</v>
      </c>
      <c r="BO25" s="456">
        <v>18.415289999999999</v>
      </c>
      <c r="BP25" s="456">
        <v>24.951550000000001</v>
      </c>
      <c r="BQ25" s="456">
        <v>29.1937</v>
      </c>
      <c r="BR25" s="456">
        <v>29.790369999999999</v>
      </c>
      <c r="BS25" s="456">
        <v>24.805319999999998</v>
      </c>
      <c r="BT25" s="456">
        <v>19.23958</v>
      </c>
      <c r="BU25" s="456">
        <v>15.19537</v>
      </c>
      <c r="BV25" s="456">
        <v>19.33323</v>
      </c>
    </row>
    <row r="26" spans="1:74" ht="11.1" customHeight="1" x14ac:dyDescent="0.2">
      <c r="A26" s="54" t="s">
        <v>600</v>
      </c>
      <c r="B26" s="736" t="s">
        <v>1008</v>
      </c>
      <c r="C26" s="452">
        <v>8.8681867400000005</v>
      </c>
      <c r="D26" s="452">
        <v>7.7315570400000002</v>
      </c>
      <c r="E26" s="452">
        <v>7.5299469999999999</v>
      </c>
      <c r="F26" s="452">
        <v>7.1289809999999996</v>
      </c>
      <c r="G26" s="452">
        <v>8.3514465100000006</v>
      </c>
      <c r="H26" s="452">
        <v>10.753672440000001</v>
      </c>
      <c r="I26" s="452">
        <v>13.318795639999999</v>
      </c>
      <c r="J26" s="452">
        <v>12.494575640000001</v>
      </c>
      <c r="K26" s="452">
        <v>10.3116558</v>
      </c>
      <c r="L26" s="452">
        <v>7.5607164400000002</v>
      </c>
      <c r="M26" s="452">
        <v>7.5125806500000003</v>
      </c>
      <c r="N26" s="452">
        <v>9.1997221600000003</v>
      </c>
      <c r="O26" s="452">
        <v>9.2664933000000005</v>
      </c>
      <c r="P26" s="452">
        <v>8.04496243</v>
      </c>
      <c r="Q26" s="452">
        <v>7.9947475700000004</v>
      </c>
      <c r="R26" s="452">
        <v>7.2752784400000001</v>
      </c>
      <c r="S26" s="452">
        <v>8.1635166600000009</v>
      </c>
      <c r="T26" s="452">
        <v>9.1127132599999996</v>
      </c>
      <c r="U26" s="452">
        <v>13.92223151</v>
      </c>
      <c r="V26" s="452">
        <v>12.93459184</v>
      </c>
      <c r="W26" s="452">
        <v>9.5566163599999996</v>
      </c>
      <c r="X26" s="452">
        <v>7.7620796099999998</v>
      </c>
      <c r="Y26" s="452">
        <v>7.1527879299999997</v>
      </c>
      <c r="Z26" s="452">
        <v>8.4756901199999994</v>
      </c>
      <c r="AA26" s="452">
        <v>9.2940836200000003</v>
      </c>
      <c r="AB26" s="452">
        <v>7.71844266</v>
      </c>
      <c r="AC26" s="452">
        <v>7.37053636</v>
      </c>
      <c r="AD26" s="452">
        <v>6.9560007800000001</v>
      </c>
      <c r="AE26" s="452">
        <v>8.1592114500000008</v>
      </c>
      <c r="AF26" s="452">
        <v>11.69503665</v>
      </c>
      <c r="AG26" s="452">
        <v>14.28453382</v>
      </c>
      <c r="AH26" s="452">
        <v>13.288488320000001</v>
      </c>
      <c r="AI26" s="452">
        <v>10.44817246</v>
      </c>
      <c r="AJ26" s="452">
        <v>8.5198688400000009</v>
      </c>
      <c r="AK26" s="452">
        <v>7.2871365900000002</v>
      </c>
      <c r="AL26" s="452">
        <v>8.4120314399999998</v>
      </c>
      <c r="AM26" s="452">
        <v>9.3477289799999994</v>
      </c>
      <c r="AN26" s="452">
        <v>7.7801861900000002</v>
      </c>
      <c r="AO26" s="452">
        <v>7.5929952800000002</v>
      </c>
      <c r="AP26" s="452">
        <v>7.1578140699999997</v>
      </c>
      <c r="AQ26" s="452">
        <v>8.3159948000000004</v>
      </c>
      <c r="AR26" s="452">
        <v>11.0354239</v>
      </c>
      <c r="AS26" s="452">
        <v>13.31738884</v>
      </c>
      <c r="AT26" s="452">
        <v>13.38495876</v>
      </c>
      <c r="AU26" s="452">
        <v>10.14890157</v>
      </c>
      <c r="AV26" s="452">
        <v>7.7167138499999997</v>
      </c>
      <c r="AW26" s="452">
        <v>7.1356835700000003</v>
      </c>
      <c r="AX26" s="452">
        <v>8.1588898800000003</v>
      </c>
      <c r="AY26" s="452">
        <v>8.6810106400000002</v>
      </c>
      <c r="AZ26" s="892">
        <v>7.2524991200000004</v>
      </c>
      <c r="BA26" s="892">
        <v>7.9522604299999999</v>
      </c>
      <c r="BB26" s="892">
        <v>7.4299818899999996</v>
      </c>
      <c r="BC26" s="892">
        <v>8.7711642100000002</v>
      </c>
      <c r="BD26" s="892">
        <v>11.489148549999999</v>
      </c>
      <c r="BE26" s="892">
        <v>14.385672477</v>
      </c>
      <c r="BF26" s="892">
        <v>14.135183365</v>
      </c>
      <c r="BG26" s="456">
        <v>10.25647</v>
      </c>
      <c r="BH26" s="456">
        <v>7.8016829999999997</v>
      </c>
      <c r="BI26" s="456">
        <v>7.4263839999999997</v>
      </c>
      <c r="BJ26" s="456">
        <v>8.9825350000000004</v>
      </c>
      <c r="BK26" s="456">
        <v>9.1585540000000005</v>
      </c>
      <c r="BL26" s="456">
        <v>7.6373280000000001</v>
      </c>
      <c r="BM26" s="456">
        <v>7.9721130000000002</v>
      </c>
      <c r="BN26" s="456">
        <v>7.434177</v>
      </c>
      <c r="BO26" s="456">
        <v>8.8670469999999995</v>
      </c>
      <c r="BP26" s="456">
        <v>11.25455</v>
      </c>
      <c r="BQ26" s="456">
        <v>13.73564</v>
      </c>
      <c r="BR26" s="456">
        <v>13.54243</v>
      </c>
      <c r="BS26" s="456">
        <v>10.43694</v>
      </c>
      <c r="BT26" s="456">
        <v>7.9019159999999999</v>
      </c>
      <c r="BU26" s="456">
        <v>7.4726939999999997</v>
      </c>
      <c r="BV26" s="456">
        <v>9.0303339999999999</v>
      </c>
    </row>
    <row r="27" spans="1:74" ht="11.1" customHeight="1" x14ac:dyDescent="0.2">
      <c r="A27" s="54" t="s">
        <v>601</v>
      </c>
      <c r="B27" s="736" t="s">
        <v>1009</v>
      </c>
      <c r="C27" s="452">
        <v>15.019843639999999</v>
      </c>
      <c r="D27" s="452">
        <v>11.460312679999999</v>
      </c>
      <c r="E27" s="452">
        <v>11.90346963</v>
      </c>
      <c r="F27" s="452">
        <v>10.441632029999999</v>
      </c>
      <c r="G27" s="452">
        <v>10.444041110000001</v>
      </c>
      <c r="H27" s="452">
        <v>11.516104690000001</v>
      </c>
      <c r="I27" s="452">
        <v>13.49155758</v>
      </c>
      <c r="J27" s="452">
        <v>15.47803175</v>
      </c>
      <c r="K27" s="452">
        <v>14.168287449999999</v>
      </c>
      <c r="L27" s="452">
        <v>10.61524301</v>
      </c>
      <c r="M27" s="452">
        <v>11.78396068</v>
      </c>
      <c r="N27" s="452">
        <v>13.72147172</v>
      </c>
      <c r="O27" s="452">
        <v>14.70462605</v>
      </c>
      <c r="P27" s="452">
        <v>12.027932290000001</v>
      </c>
      <c r="Q27" s="452">
        <v>12.70394522</v>
      </c>
      <c r="R27" s="452">
        <v>10.6577579</v>
      </c>
      <c r="S27" s="452">
        <v>9.7536744199999994</v>
      </c>
      <c r="T27" s="452">
        <v>9.8260389799999999</v>
      </c>
      <c r="U27" s="452">
        <v>12.696641939999999</v>
      </c>
      <c r="V27" s="452">
        <v>14.36713357</v>
      </c>
      <c r="W27" s="452">
        <v>11.598454390000001</v>
      </c>
      <c r="X27" s="452">
        <v>10.07148971</v>
      </c>
      <c r="Y27" s="452">
        <v>11.250313520000001</v>
      </c>
      <c r="Z27" s="452">
        <v>12.54757603</v>
      </c>
      <c r="AA27" s="452">
        <v>14.452807119999999</v>
      </c>
      <c r="AB27" s="452">
        <v>11.89873519</v>
      </c>
      <c r="AC27" s="452">
        <v>11.357858289999999</v>
      </c>
      <c r="AD27" s="452">
        <v>9.8617436299999994</v>
      </c>
      <c r="AE27" s="452">
        <v>9.2999096699999999</v>
      </c>
      <c r="AF27" s="452">
        <v>10.45575766</v>
      </c>
      <c r="AG27" s="452">
        <v>14.73804056</v>
      </c>
      <c r="AH27" s="452">
        <v>14.373711269999999</v>
      </c>
      <c r="AI27" s="452">
        <v>12.38131656</v>
      </c>
      <c r="AJ27" s="452">
        <v>11.40718729</v>
      </c>
      <c r="AK27" s="452">
        <v>10.67488537</v>
      </c>
      <c r="AL27" s="452">
        <v>13.34309644</v>
      </c>
      <c r="AM27" s="452">
        <v>14.77586513</v>
      </c>
      <c r="AN27" s="452">
        <v>12.54848889</v>
      </c>
      <c r="AO27" s="452">
        <v>11.33315795</v>
      </c>
      <c r="AP27" s="452">
        <v>9.8231645200000006</v>
      </c>
      <c r="AQ27" s="452">
        <v>9.3959639100000008</v>
      </c>
      <c r="AR27" s="452">
        <v>10.79555036</v>
      </c>
      <c r="AS27" s="452">
        <v>12.935404220000001</v>
      </c>
      <c r="AT27" s="452">
        <v>13.33957715</v>
      </c>
      <c r="AU27" s="452">
        <v>12.90677606</v>
      </c>
      <c r="AV27" s="452">
        <v>10.64081657</v>
      </c>
      <c r="AW27" s="452">
        <v>10.325272999999999</v>
      </c>
      <c r="AX27" s="452">
        <v>11.91353215</v>
      </c>
      <c r="AY27" s="452">
        <v>15.00275469</v>
      </c>
      <c r="AZ27" s="892">
        <v>11.34488734</v>
      </c>
      <c r="BA27" s="892">
        <v>12.145952319999999</v>
      </c>
      <c r="BB27" s="892">
        <v>10.1007376</v>
      </c>
      <c r="BC27" s="892">
        <v>9.64102207</v>
      </c>
      <c r="BD27" s="892">
        <v>10.93151172</v>
      </c>
      <c r="BE27" s="892">
        <v>13.981170681</v>
      </c>
      <c r="BF27" s="892">
        <v>14.77075653</v>
      </c>
      <c r="BG27" s="456">
        <v>12.893689999999999</v>
      </c>
      <c r="BH27" s="456">
        <v>10.593959999999999</v>
      </c>
      <c r="BI27" s="456">
        <v>10.52754</v>
      </c>
      <c r="BJ27" s="456">
        <v>12.43858</v>
      </c>
      <c r="BK27" s="456">
        <v>15.52332</v>
      </c>
      <c r="BL27" s="456">
        <v>11.63311</v>
      </c>
      <c r="BM27" s="456">
        <v>12.44999</v>
      </c>
      <c r="BN27" s="456">
        <v>10.133039999999999</v>
      </c>
      <c r="BO27" s="456">
        <v>9.8516279999999998</v>
      </c>
      <c r="BP27" s="456">
        <v>11.202540000000001</v>
      </c>
      <c r="BQ27" s="456">
        <v>14.35572</v>
      </c>
      <c r="BR27" s="456">
        <v>14.833500000000001</v>
      </c>
      <c r="BS27" s="456">
        <v>13.24713</v>
      </c>
      <c r="BT27" s="456">
        <v>10.95875</v>
      </c>
      <c r="BU27" s="456">
        <v>10.562049999999999</v>
      </c>
      <c r="BV27" s="456">
        <v>12.46569</v>
      </c>
    </row>
    <row r="28" spans="1:74" ht="11.1" customHeight="1" x14ac:dyDescent="0.2">
      <c r="A28" s="54" t="s">
        <v>602</v>
      </c>
      <c r="B28" s="736" t="s">
        <v>1010</v>
      </c>
      <c r="C28" s="452">
        <v>0.46952568</v>
      </c>
      <c r="D28" s="452">
        <v>0.38158584000000001</v>
      </c>
      <c r="E28" s="452">
        <v>0.40301468000000001</v>
      </c>
      <c r="F28" s="452">
        <v>0.37202742</v>
      </c>
      <c r="G28" s="452">
        <v>0.37392225000000001</v>
      </c>
      <c r="H28" s="452">
        <v>0.36298627</v>
      </c>
      <c r="I28" s="452">
        <v>0.38285708000000002</v>
      </c>
      <c r="J28" s="452">
        <v>0.39136964000000002</v>
      </c>
      <c r="K28" s="452">
        <v>0.38372253000000001</v>
      </c>
      <c r="L28" s="452">
        <v>0.40760391000000001</v>
      </c>
      <c r="M28" s="452">
        <v>0.41436029000000002</v>
      </c>
      <c r="N28" s="452">
        <v>0.45597543000000001</v>
      </c>
      <c r="O28" s="452">
        <v>0.46246706999999998</v>
      </c>
      <c r="P28" s="452">
        <v>0.37427463999999999</v>
      </c>
      <c r="Q28" s="452">
        <v>0.41237795999999999</v>
      </c>
      <c r="R28" s="452">
        <v>0.37919869</v>
      </c>
      <c r="S28" s="452">
        <v>0.36266997000000001</v>
      </c>
      <c r="T28" s="452">
        <v>0.35163515000000001</v>
      </c>
      <c r="U28" s="452">
        <v>0.37754926999999999</v>
      </c>
      <c r="V28" s="452">
        <v>0.38696096000000002</v>
      </c>
      <c r="W28" s="452">
        <v>0.37133049000000001</v>
      </c>
      <c r="X28" s="452">
        <v>0.40034794000000001</v>
      </c>
      <c r="Y28" s="452">
        <v>0.41304945999999998</v>
      </c>
      <c r="Z28" s="452">
        <v>0.45196639</v>
      </c>
      <c r="AA28" s="452">
        <v>0.45354394999999997</v>
      </c>
      <c r="AB28" s="452">
        <v>0.40387403999999999</v>
      </c>
      <c r="AC28" s="452">
        <v>0.38442682</v>
      </c>
      <c r="AD28" s="452">
        <v>0.35721310000000001</v>
      </c>
      <c r="AE28" s="452">
        <v>0.35911860000000001</v>
      </c>
      <c r="AF28" s="452">
        <v>0.36016291</v>
      </c>
      <c r="AG28" s="452">
        <v>0.37156136000000001</v>
      </c>
      <c r="AH28" s="452">
        <v>0.38867721</v>
      </c>
      <c r="AI28" s="452">
        <v>0.39047818000000001</v>
      </c>
      <c r="AJ28" s="452">
        <v>0.39543083000000001</v>
      </c>
      <c r="AK28" s="452">
        <v>0.42145945000000001</v>
      </c>
      <c r="AL28" s="452">
        <v>0.43624157000000002</v>
      </c>
      <c r="AM28" s="452">
        <v>0.45219838000000001</v>
      </c>
      <c r="AN28" s="452">
        <v>0.38423309999999999</v>
      </c>
      <c r="AO28" s="452">
        <v>0.39501475000000003</v>
      </c>
      <c r="AP28" s="452">
        <v>0.36893195000000001</v>
      </c>
      <c r="AQ28" s="452">
        <v>0.37057841000000002</v>
      </c>
      <c r="AR28" s="452">
        <v>0.35667769999999999</v>
      </c>
      <c r="AS28" s="452">
        <v>0.38963565999999999</v>
      </c>
      <c r="AT28" s="452">
        <v>0.40129632999999998</v>
      </c>
      <c r="AU28" s="452">
        <v>0.38575721000000002</v>
      </c>
      <c r="AV28" s="452">
        <v>0.40786243999999999</v>
      </c>
      <c r="AW28" s="452">
        <v>0.41492499999999999</v>
      </c>
      <c r="AX28" s="452">
        <v>0.47160895000000003</v>
      </c>
      <c r="AY28" s="452">
        <v>0.50350455000000005</v>
      </c>
      <c r="AZ28" s="892">
        <v>0.38806017999999998</v>
      </c>
      <c r="BA28" s="892">
        <v>0.43545746000000002</v>
      </c>
      <c r="BB28" s="892">
        <v>0.39540974000000001</v>
      </c>
      <c r="BC28" s="892">
        <v>0.37023247999999997</v>
      </c>
      <c r="BD28" s="892">
        <v>0.3575583</v>
      </c>
      <c r="BE28" s="892">
        <v>0.38527482000000002</v>
      </c>
      <c r="BF28" s="892">
        <v>0.39476918999999999</v>
      </c>
      <c r="BG28" s="456">
        <v>0.3786137</v>
      </c>
      <c r="BH28" s="456">
        <v>0.40009139999999999</v>
      </c>
      <c r="BI28" s="456">
        <v>0.4070183</v>
      </c>
      <c r="BJ28" s="456">
        <v>0.46261190000000002</v>
      </c>
      <c r="BK28" s="456">
        <v>0.49358439999999998</v>
      </c>
      <c r="BL28" s="456">
        <v>0.38029540000000001</v>
      </c>
      <c r="BM28" s="456">
        <v>0.42757299999999998</v>
      </c>
      <c r="BN28" s="456">
        <v>0.38996170000000002</v>
      </c>
      <c r="BO28" s="456">
        <v>0.36684539999999999</v>
      </c>
      <c r="BP28" s="456">
        <v>0.35521839999999999</v>
      </c>
      <c r="BQ28" s="456">
        <v>0.38340590000000002</v>
      </c>
      <c r="BR28" s="456">
        <v>0.39316240000000002</v>
      </c>
      <c r="BS28" s="456">
        <v>0.37743369999999998</v>
      </c>
      <c r="BT28" s="456">
        <v>0.39921649999999997</v>
      </c>
      <c r="BU28" s="456">
        <v>0.40647620000000001</v>
      </c>
      <c r="BV28" s="456">
        <v>0.46228200000000003</v>
      </c>
    </row>
    <row r="29" spans="1:74" ht="11.1" customHeight="1" x14ac:dyDescent="0.2">
      <c r="A29" s="54"/>
      <c r="B29" s="56"/>
      <c r="C29" s="453"/>
      <c r="D29" s="453"/>
      <c r="E29" s="453"/>
      <c r="F29" s="453"/>
      <c r="G29" s="453"/>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53"/>
      <c r="AF29" s="453"/>
      <c r="AG29" s="453"/>
      <c r="AH29" s="453"/>
      <c r="AI29" s="453"/>
      <c r="AJ29" s="453"/>
      <c r="AK29" s="453"/>
      <c r="AL29" s="453"/>
      <c r="AM29" s="453"/>
      <c r="AN29" s="453"/>
      <c r="AO29" s="453"/>
      <c r="AP29" s="453"/>
      <c r="AQ29" s="453"/>
      <c r="AR29" s="453"/>
      <c r="AS29" s="453"/>
      <c r="AT29" s="453"/>
      <c r="AU29" s="453"/>
      <c r="AV29" s="453"/>
      <c r="AW29" s="453"/>
      <c r="AX29" s="453"/>
      <c r="AY29" s="453"/>
      <c r="AZ29" s="916"/>
      <c r="BA29" s="916"/>
      <c r="BB29" s="916"/>
      <c r="BC29" s="916"/>
      <c r="BD29" s="916"/>
      <c r="BE29" s="916"/>
      <c r="BF29" s="916"/>
      <c r="BG29" s="457"/>
      <c r="BH29" s="457"/>
      <c r="BI29" s="457"/>
      <c r="BJ29" s="457"/>
      <c r="BK29" s="457"/>
      <c r="BL29" s="457"/>
      <c r="BM29" s="457"/>
      <c r="BN29" s="457"/>
      <c r="BO29" s="457"/>
      <c r="BP29" s="457"/>
      <c r="BQ29" s="457"/>
      <c r="BR29" s="457"/>
      <c r="BS29" s="457"/>
      <c r="BT29" s="457"/>
      <c r="BU29" s="457"/>
      <c r="BV29" s="457"/>
    </row>
    <row r="30" spans="1:74" s="57" customFormat="1" ht="11.1" customHeight="1" x14ac:dyDescent="0.2">
      <c r="A30" s="460" t="s">
        <v>614</v>
      </c>
      <c r="B30" s="738" t="s">
        <v>986</v>
      </c>
      <c r="C30" s="299">
        <v>113.60509057</v>
      </c>
      <c r="D30" s="299">
        <v>103.06262117999999</v>
      </c>
      <c r="E30" s="299">
        <v>108.60313764</v>
      </c>
      <c r="F30" s="299">
        <v>104.56587138</v>
      </c>
      <c r="G30" s="299">
        <v>113.00720865</v>
      </c>
      <c r="H30" s="299">
        <v>121.56717173</v>
      </c>
      <c r="I30" s="299">
        <v>133.95171139000001</v>
      </c>
      <c r="J30" s="299">
        <v>135.67595263000001</v>
      </c>
      <c r="K30" s="299">
        <v>124.19527521000001</v>
      </c>
      <c r="L30" s="299">
        <v>111.85135757</v>
      </c>
      <c r="M30" s="299">
        <v>106.85796302999999</v>
      </c>
      <c r="N30" s="299">
        <v>113.92945207</v>
      </c>
      <c r="O30" s="299">
        <v>112.78971684</v>
      </c>
      <c r="P30" s="299">
        <v>103.83028427000001</v>
      </c>
      <c r="Q30" s="299">
        <v>112.64296369</v>
      </c>
      <c r="R30" s="299">
        <v>104.09076447</v>
      </c>
      <c r="S30" s="299">
        <v>113.24271739</v>
      </c>
      <c r="T30" s="299">
        <v>120.70658422</v>
      </c>
      <c r="U30" s="299">
        <v>136.39420265999999</v>
      </c>
      <c r="V30" s="299">
        <v>138.38957192000001</v>
      </c>
      <c r="W30" s="299">
        <v>126.54578748</v>
      </c>
      <c r="X30" s="299">
        <v>118.20785266999999</v>
      </c>
      <c r="Y30" s="299">
        <v>109.75648323</v>
      </c>
      <c r="Z30" s="299">
        <v>111.51182664</v>
      </c>
      <c r="AA30" s="299">
        <v>118.23400581999999</v>
      </c>
      <c r="AB30" s="299">
        <v>108.96666611000001</v>
      </c>
      <c r="AC30" s="299">
        <v>111.38231372</v>
      </c>
      <c r="AD30" s="299">
        <v>108.9724916</v>
      </c>
      <c r="AE30" s="299">
        <v>117.86368826</v>
      </c>
      <c r="AF30" s="299">
        <v>127.94905254</v>
      </c>
      <c r="AG30" s="299">
        <v>139.55100440000001</v>
      </c>
      <c r="AH30" s="299">
        <v>140.63226456999999</v>
      </c>
      <c r="AI30" s="299">
        <v>127.24828889</v>
      </c>
      <c r="AJ30" s="299">
        <v>120.8987046</v>
      </c>
      <c r="AK30" s="299">
        <v>112.09079488</v>
      </c>
      <c r="AL30" s="299">
        <v>117.15194097</v>
      </c>
      <c r="AM30" s="299">
        <v>124.44735304</v>
      </c>
      <c r="AN30" s="299">
        <v>113.20445431</v>
      </c>
      <c r="AO30" s="299">
        <v>114.42690426</v>
      </c>
      <c r="AP30" s="299">
        <v>112.43561529</v>
      </c>
      <c r="AQ30" s="299">
        <v>119.94259623000001</v>
      </c>
      <c r="AR30" s="299">
        <v>130.58900788</v>
      </c>
      <c r="AS30" s="299">
        <v>144.36314668</v>
      </c>
      <c r="AT30" s="299">
        <v>142.26268350000001</v>
      </c>
      <c r="AU30" s="299">
        <v>129.79109406000001</v>
      </c>
      <c r="AV30" s="299">
        <v>124.68003192</v>
      </c>
      <c r="AW30" s="299">
        <v>114.82161456</v>
      </c>
      <c r="AX30" s="299">
        <v>122.52159207</v>
      </c>
      <c r="AY30" s="299">
        <v>126.11966185</v>
      </c>
      <c r="AZ30" s="891">
        <v>115.69149600999999</v>
      </c>
      <c r="BA30" s="891">
        <v>119.6215256</v>
      </c>
      <c r="BB30" s="891">
        <v>118.2367284</v>
      </c>
      <c r="BC30" s="891">
        <v>124.0436826</v>
      </c>
      <c r="BD30" s="891">
        <v>134.99401184000001</v>
      </c>
      <c r="BE30" s="891">
        <v>148.21809137</v>
      </c>
      <c r="BF30" s="891">
        <v>150.05181899999999</v>
      </c>
      <c r="BG30" s="462">
        <v>134.45259999999999</v>
      </c>
      <c r="BH30" s="462">
        <v>127.5703</v>
      </c>
      <c r="BI30" s="462">
        <v>118.9491</v>
      </c>
      <c r="BJ30" s="462">
        <v>124.2593</v>
      </c>
      <c r="BK30" s="462">
        <v>128.1721</v>
      </c>
      <c r="BL30" s="462">
        <v>117.42610000000001</v>
      </c>
      <c r="BM30" s="462">
        <v>122.6096</v>
      </c>
      <c r="BN30" s="462">
        <v>118.3387</v>
      </c>
      <c r="BO30" s="462">
        <v>128.1044</v>
      </c>
      <c r="BP30" s="462">
        <v>138.64449999999999</v>
      </c>
      <c r="BQ30" s="462">
        <v>152.22049999999999</v>
      </c>
      <c r="BR30" s="462">
        <v>155.6866</v>
      </c>
      <c r="BS30" s="462">
        <v>139.2012</v>
      </c>
      <c r="BT30" s="462">
        <v>131.90100000000001</v>
      </c>
      <c r="BU30" s="462">
        <v>123.1891</v>
      </c>
      <c r="BV30" s="462">
        <v>128.88030000000001</v>
      </c>
    </row>
    <row r="31" spans="1:74" ht="11.1" customHeight="1" x14ac:dyDescent="0.2">
      <c r="A31" s="54" t="s">
        <v>604</v>
      </c>
      <c r="B31" s="736" t="s">
        <v>1001</v>
      </c>
      <c r="C31" s="452">
        <v>4.2499365500000001</v>
      </c>
      <c r="D31" s="452">
        <v>3.9385332399999999</v>
      </c>
      <c r="E31" s="452">
        <v>4.0039252400000001</v>
      </c>
      <c r="F31" s="452">
        <v>3.8586631599999999</v>
      </c>
      <c r="G31" s="452">
        <v>3.9693971499999998</v>
      </c>
      <c r="H31" s="452">
        <v>4.1127910700000001</v>
      </c>
      <c r="I31" s="452">
        <v>4.8572644900000004</v>
      </c>
      <c r="J31" s="452">
        <v>4.8486880299999999</v>
      </c>
      <c r="K31" s="452">
        <v>4.3000298099999998</v>
      </c>
      <c r="L31" s="452">
        <v>3.89329371</v>
      </c>
      <c r="M31" s="452">
        <v>3.8279694599999998</v>
      </c>
      <c r="N31" s="452">
        <v>4.0850220999999998</v>
      </c>
      <c r="O31" s="452">
        <v>4.0982265900000003</v>
      </c>
      <c r="P31" s="452">
        <v>3.90012062</v>
      </c>
      <c r="Q31" s="452">
        <v>4.0439620500000002</v>
      </c>
      <c r="R31" s="452">
        <v>3.6153504700000001</v>
      </c>
      <c r="S31" s="452">
        <v>3.9048921999999999</v>
      </c>
      <c r="T31" s="452">
        <v>4.0888324300000001</v>
      </c>
      <c r="U31" s="452">
        <v>4.8765816600000003</v>
      </c>
      <c r="V31" s="452">
        <v>4.5272222700000002</v>
      </c>
      <c r="W31" s="452">
        <v>4.3775785599999999</v>
      </c>
      <c r="X31" s="452">
        <v>4.0347777100000002</v>
      </c>
      <c r="Y31" s="452">
        <v>3.88472945</v>
      </c>
      <c r="Z31" s="452">
        <v>3.9188160399999998</v>
      </c>
      <c r="AA31" s="452">
        <v>4.2748267699999998</v>
      </c>
      <c r="AB31" s="452">
        <v>4.0720015399999996</v>
      </c>
      <c r="AC31" s="452">
        <v>4.0104718300000002</v>
      </c>
      <c r="AD31" s="452">
        <v>3.7746246700000001</v>
      </c>
      <c r="AE31" s="452">
        <v>3.9298830900000001</v>
      </c>
      <c r="AF31" s="452">
        <v>4.18790496</v>
      </c>
      <c r="AG31" s="452">
        <v>4.6316322000000003</v>
      </c>
      <c r="AH31" s="452">
        <v>4.3625462400000004</v>
      </c>
      <c r="AI31" s="452">
        <v>4.0365937699999996</v>
      </c>
      <c r="AJ31" s="452">
        <v>3.92695843</v>
      </c>
      <c r="AK31" s="452">
        <v>3.73208984</v>
      </c>
      <c r="AL31" s="452">
        <v>4.05413464</v>
      </c>
      <c r="AM31" s="452">
        <v>4.4860222900000002</v>
      </c>
      <c r="AN31" s="452">
        <v>3.8750649799999999</v>
      </c>
      <c r="AO31" s="452">
        <v>3.9304137899999998</v>
      </c>
      <c r="AP31" s="452">
        <v>3.8110810599999998</v>
      </c>
      <c r="AQ31" s="452">
        <v>3.8491775000000001</v>
      </c>
      <c r="AR31" s="452">
        <v>4.3547189499999996</v>
      </c>
      <c r="AS31" s="452">
        <v>4.8655296999999997</v>
      </c>
      <c r="AT31" s="452">
        <v>4.5372253799999998</v>
      </c>
      <c r="AU31" s="452">
        <v>4.16249029</v>
      </c>
      <c r="AV31" s="452">
        <v>3.99977574</v>
      </c>
      <c r="AW31" s="452">
        <v>3.63389161</v>
      </c>
      <c r="AX31" s="452">
        <v>4.3493090700000003</v>
      </c>
      <c r="AY31" s="452">
        <v>4.3457162399999998</v>
      </c>
      <c r="AZ31" s="892">
        <v>4.1447149699999999</v>
      </c>
      <c r="BA31" s="892">
        <v>4.1850630799999999</v>
      </c>
      <c r="BB31" s="892">
        <v>3.8459375499999999</v>
      </c>
      <c r="BC31" s="892">
        <v>3.8023980399999999</v>
      </c>
      <c r="BD31" s="892">
        <v>4.2493171600000004</v>
      </c>
      <c r="BE31" s="892">
        <v>4.6705305387999996</v>
      </c>
      <c r="BF31" s="892">
        <v>4.8132889860999999</v>
      </c>
      <c r="BG31" s="456">
        <v>4.1742460000000001</v>
      </c>
      <c r="BH31" s="456">
        <v>3.9768669999999999</v>
      </c>
      <c r="BI31" s="456">
        <v>3.5612219999999999</v>
      </c>
      <c r="BJ31" s="456">
        <v>4.1807379999999998</v>
      </c>
      <c r="BK31" s="456">
        <v>4.1875270000000002</v>
      </c>
      <c r="BL31" s="456">
        <v>3.9855589999999999</v>
      </c>
      <c r="BM31" s="456">
        <v>4.1285179999999997</v>
      </c>
      <c r="BN31" s="456">
        <v>3.8189579999999999</v>
      </c>
      <c r="BO31" s="456">
        <v>3.7741720000000001</v>
      </c>
      <c r="BP31" s="456">
        <v>4.1819300000000004</v>
      </c>
      <c r="BQ31" s="456">
        <v>4.8571809999999997</v>
      </c>
      <c r="BR31" s="456">
        <v>4.9051799999999997</v>
      </c>
      <c r="BS31" s="456">
        <v>4.1578540000000004</v>
      </c>
      <c r="BT31" s="456">
        <v>3.9476070000000001</v>
      </c>
      <c r="BU31" s="456">
        <v>3.5354380000000001</v>
      </c>
      <c r="BV31" s="456">
        <v>4.1508330000000004</v>
      </c>
    </row>
    <row r="32" spans="1:74" ht="11.1" customHeight="1" x14ac:dyDescent="0.2">
      <c r="A32" s="54" t="s">
        <v>605</v>
      </c>
      <c r="B32" s="737" t="s">
        <v>1002</v>
      </c>
      <c r="C32" s="452">
        <v>12.748852080000001</v>
      </c>
      <c r="D32" s="452">
        <v>11.69556841</v>
      </c>
      <c r="E32" s="452">
        <v>12.02656999</v>
      </c>
      <c r="F32" s="452">
        <v>11.063787339999999</v>
      </c>
      <c r="G32" s="452">
        <v>11.28253677</v>
      </c>
      <c r="H32" s="452">
        <v>12.25114932</v>
      </c>
      <c r="I32" s="452">
        <v>13.68770224</v>
      </c>
      <c r="J32" s="452">
        <v>14.49793154</v>
      </c>
      <c r="K32" s="452">
        <v>12.67049688</v>
      </c>
      <c r="L32" s="452">
        <v>11.510772920000001</v>
      </c>
      <c r="M32" s="452">
        <v>10.955641760000001</v>
      </c>
      <c r="N32" s="452">
        <v>12.407663790000001</v>
      </c>
      <c r="O32" s="452">
        <v>12.11509912</v>
      </c>
      <c r="P32" s="452">
        <v>11.32625266</v>
      </c>
      <c r="Q32" s="452">
        <v>11.783641790000001</v>
      </c>
      <c r="R32" s="452">
        <v>10.701148099999999</v>
      </c>
      <c r="S32" s="452">
        <v>10.95019637</v>
      </c>
      <c r="T32" s="452">
        <v>11.662786840000001</v>
      </c>
      <c r="U32" s="452">
        <v>13.773676849999999</v>
      </c>
      <c r="V32" s="452">
        <v>13.610055750000001</v>
      </c>
      <c r="W32" s="452">
        <v>12.666721450000001</v>
      </c>
      <c r="X32" s="452">
        <v>11.49734628</v>
      </c>
      <c r="Y32" s="452">
        <v>11.438461999999999</v>
      </c>
      <c r="Z32" s="452">
        <v>11.78181781</v>
      </c>
      <c r="AA32" s="452">
        <v>12.29418287</v>
      </c>
      <c r="AB32" s="452">
        <v>11.396820290000001</v>
      </c>
      <c r="AC32" s="452">
        <v>11.72536994</v>
      </c>
      <c r="AD32" s="452">
        <v>10.86650644</v>
      </c>
      <c r="AE32" s="452">
        <v>11.10277986</v>
      </c>
      <c r="AF32" s="452">
        <v>12.5693853</v>
      </c>
      <c r="AG32" s="452">
        <v>14.58271622</v>
      </c>
      <c r="AH32" s="452">
        <v>14.05634066</v>
      </c>
      <c r="AI32" s="452">
        <v>12.68043868</v>
      </c>
      <c r="AJ32" s="452">
        <v>11.68661502</v>
      </c>
      <c r="AK32" s="452">
        <v>11.01534951</v>
      </c>
      <c r="AL32" s="452">
        <v>12.71151321</v>
      </c>
      <c r="AM32" s="452">
        <v>13.20268269</v>
      </c>
      <c r="AN32" s="452">
        <v>12.223098540000001</v>
      </c>
      <c r="AO32" s="452">
        <v>11.80983765</v>
      </c>
      <c r="AP32" s="452">
        <v>11.096812829999999</v>
      </c>
      <c r="AQ32" s="452">
        <v>11.413200399999999</v>
      </c>
      <c r="AR32" s="452">
        <v>12.509527200000001</v>
      </c>
      <c r="AS32" s="452">
        <v>14.65979795</v>
      </c>
      <c r="AT32" s="452">
        <v>13.840391650000001</v>
      </c>
      <c r="AU32" s="452">
        <v>12.21754395</v>
      </c>
      <c r="AV32" s="452">
        <v>11.85462626</v>
      </c>
      <c r="AW32" s="452">
        <v>10.90157179</v>
      </c>
      <c r="AX32" s="452">
        <v>12.82838207</v>
      </c>
      <c r="AY32" s="452">
        <v>13.22424923</v>
      </c>
      <c r="AZ32" s="892">
        <v>12.653489309999999</v>
      </c>
      <c r="BA32" s="892">
        <v>11.963634450000001</v>
      </c>
      <c r="BB32" s="892">
        <v>11.26097302</v>
      </c>
      <c r="BC32" s="892">
        <v>11.3124612</v>
      </c>
      <c r="BD32" s="892">
        <v>12.55042911</v>
      </c>
      <c r="BE32" s="892">
        <v>14.624123353</v>
      </c>
      <c r="BF32" s="892">
        <v>14.926928095999999</v>
      </c>
      <c r="BG32" s="456">
        <v>13.130750000000001</v>
      </c>
      <c r="BH32" s="456">
        <v>12.29176</v>
      </c>
      <c r="BI32" s="456">
        <v>11.83333</v>
      </c>
      <c r="BJ32" s="456">
        <v>12.806660000000001</v>
      </c>
      <c r="BK32" s="456">
        <v>13.56582</v>
      </c>
      <c r="BL32" s="456">
        <v>12.273479999999999</v>
      </c>
      <c r="BM32" s="456">
        <v>12.152369999999999</v>
      </c>
      <c r="BN32" s="456">
        <v>11.52868</v>
      </c>
      <c r="BO32" s="456">
        <v>11.85751</v>
      </c>
      <c r="BP32" s="456">
        <v>12.93661</v>
      </c>
      <c r="BQ32" s="456">
        <v>14.844530000000001</v>
      </c>
      <c r="BR32" s="456">
        <v>14.95309</v>
      </c>
      <c r="BS32" s="456">
        <v>13.40967</v>
      </c>
      <c r="BT32" s="456">
        <v>12.57226</v>
      </c>
      <c r="BU32" s="456">
        <v>12.104570000000001</v>
      </c>
      <c r="BV32" s="456">
        <v>13.13076</v>
      </c>
    </row>
    <row r="33" spans="1:74" ht="11.1" customHeight="1" x14ac:dyDescent="0.2">
      <c r="A33" s="54" t="s">
        <v>606</v>
      </c>
      <c r="B33" s="736" t="s">
        <v>1003</v>
      </c>
      <c r="C33" s="452">
        <v>15.23946611</v>
      </c>
      <c r="D33" s="452">
        <v>13.688683640000001</v>
      </c>
      <c r="E33" s="452">
        <v>14.384191810000001</v>
      </c>
      <c r="F33" s="452">
        <v>13.035328890000001</v>
      </c>
      <c r="G33" s="452">
        <v>14.257530709999999</v>
      </c>
      <c r="H33" s="452">
        <v>15.62229378</v>
      </c>
      <c r="I33" s="452">
        <v>16.746942359999998</v>
      </c>
      <c r="J33" s="452">
        <v>16.924775780000001</v>
      </c>
      <c r="K33" s="452">
        <v>15.13689007</v>
      </c>
      <c r="L33" s="452">
        <v>13.78666641</v>
      </c>
      <c r="M33" s="452">
        <v>13.680743319999999</v>
      </c>
      <c r="N33" s="452">
        <v>14.741924040000001</v>
      </c>
      <c r="O33" s="452">
        <v>14.62154619</v>
      </c>
      <c r="P33" s="452">
        <v>13.3320898</v>
      </c>
      <c r="Q33" s="452">
        <v>14.42670749</v>
      </c>
      <c r="R33" s="452">
        <v>13.02028114</v>
      </c>
      <c r="S33" s="452">
        <v>14.03971325</v>
      </c>
      <c r="T33" s="452">
        <v>14.94181058</v>
      </c>
      <c r="U33" s="452">
        <v>16.694514340000001</v>
      </c>
      <c r="V33" s="452">
        <v>16.496730970000002</v>
      </c>
      <c r="W33" s="452">
        <v>14.917543009999999</v>
      </c>
      <c r="X33" s="452">
        <v>14.385519199999999</v>
      </c>
      <c r="Y33" s="452">
        <v>13.634169480000001</v>
      </c>
      <c r="Z33" s="452">
        <v>14.180545629999999</v>
      </c>
      <c r="AA33" s="452">
        <v>15.444073469999999</v>
      </c>
      <c r="AB33" s="452">
        <v>13.66354355</v>
      </c>
      <c r="AC33" s="452">
        <v>14.21457511</v>
      </c>
      <c r="AD33" s="452">
        <v>13.689296840000001</v>
      </c>
      <c r="AE33" s="452">
        <v>14.33700893</v>
      </c>
      <c r="AF33" s="452">
        <v>15.856117599999999</v>
      </c>
      <c r="AG33" s="452">
        <v>17.001279759999999</v>
      </c>
      <c r="AH33" s="452">
        <v>17.333332540000001</v>
      </c>
      <c r="AI33" s="452">
        <v>15.49897618</v>
      </c>
      <c r="AJ33" s="452">
        <v>14.639636660000001</v>
      </c>
      <c r="AK33" s="452">
        <v>13.718285460000001</v>
      </c>
      <c r="AL33" s="452">
        <v>14.808701920000001</v>
      </c>
      <c r="AM33" s="452">
        <v>16.041791799999999</v>
      </c>
      <c r="AN33" s="452">
        <v>14.45308599</v>
      </c>
      <c r="AO33" s="452">
        <v>14.70117656</v>
      </c>
      <c r="AP33" s="452">
        <v>14.029694989999999</v>
      </c>
      <c r="AQ33" s="452">
        <v>14.868301170000001</v>
      </c>
      <c r="AR33" s="452">
        <v>16.54248158</v>
      </c>
      <c r="AS33" s="452">
        <v>18.79225782</v>
      </c>
      <c r="AT33" s="452">
        <v>18.03605267</v>
      </c>
      <c r="AU33" s="452">
        <v>16.07610283</v>
      </c>
      <c r="AV33" s="452">
        <v>15.79526941</v>
      </c>
      <c r="AW33" s="452">
        <v>14.85395076</v>
      </c>
      <c r="AX33" s="452">
        <v>16.681288630000001</v>
      </c>
      <c r="AY33" s="452">
        <v>17.251142300000001</v>
      </c>
      <c r="AZ33" s="892">
        <v>15.27428881</v>
      </c>
      <c r="BA33" s="892">
        <v>15.97110835</v>
      </c>
      <c r="BB33" s="892">
        <v>15.40994721</v>
      </c>
      <c r="BC33" s="892">
        <v>15.622707719999999</v>
      </c>
      <c r="BD33" s="892">
        <v>17.251444230000001</v>
      </c>
      <c r="BE33" s="892">
        <v>19.354796423</v>
      </c>
      <c r="BF33" s="892">
        <v>19.085840918999999</v>
      </c>
      <c r="BG33" s="456">
        <v>16.580549999999999</v>
      </c>
      <c r="BH33" s="456">
        <v>15.937110000000001</v>
      </c>
      <c r="BI33" s="456">
        <v>15.13683</v>
      </c>
      <c r="BJ33" s="456">
        <v>16.897079999999999</v>
      </c>
      <c r="BK33" s="456">
        <v>18.007069999999999</v>
      </c>
      <c r="BL33" s="456">
        <v>15.611499999999999</v>
      </c>
      <c r="BM33" s="456">
        <v>16.8123</v>
      </c>
      <c r="BN33" s="456">
        <v>15.075369999999999</v>
      </c>
      <c r="BO33" s="456">
        <v>16.554749999999999</v>
      </c>
      <c r="BP33" s="456">
        <v>18.087140000000002</v>
      </c>
      <c r="BQ33" s="456">
        <v>19.43319</v>
      </c>
      <c r="BR33" s="456">
        <v>19.612580000000001</v>
      </c>
      <c r="BS33" s="456">
        <v>17.566559999999999</v>
      </c>
      <c r="BT33" s="456">
        <v>16.841670000000001</v>
      </c>
      <c r="BU33" s="456">
        <v>16.032250000000001</v>
      </c>
      <c r="BV33" s="456">
        <v>17.889610000000001</v>
      </c>
    </row>
    <row r="34" spans="1:74" ht="11.1" customHeight="1" x14ac:dyDescent="0.2">
      <c r="A34" s="54" t="s">
        <v>607</v>
      </c>
      <c r="B34" s="736" t="s">
        <v>1004</v>
      </c>
      <c r="C34" s="452">
        <v>8.8379906699999999</v>
      </c>
      <c r="D34" s="452">
        <v>8.1057179099999992</v>
      </c>
      <c r="E34" s="452">
        <v>8.2918882000000007</v>
      </c>
      <c r="F34" s="452">
        <v>7.6794295799999999</v>
      </c>
      <c r="G34" s="452">
        <v>8.1904715299999999</v>
      </c>
      <c r="H34" s="452">
        <v>8.9129418600000001</v>
      </c>
      <c r="I34" s="452">
        <v>9.7156642299999998</v>
      </c>
      <c r="J34" s="452">
        <v>9.7325975400000004</v>
      </c>
      <c r="K34" s="452">
        <v>9.1347421999999998</v>
      </c>
      <c r="L34" s="452">
        <v>8.0692033399999996</v>
      </c>
      <c r="M34" s="452">
        <v>8.10395486</v>
      </c>
      <c r="N34" s="452">
        <v>8.7632351100000001</v>
      </c>
      <c r="O34" s="452">
        <v>9.1390516000000002</v>
      </c>
      <c r="P34" s="452">
        <v>8.0932784299999998</v>
      </c>
      <c r="Q34" s="452">
        <v>8.6448432200000003</v>
      </c>
      <c r="R34" s="452">
        <v>7.9870484800000003</v>
      </c>
      <c r="S34" s="452">
        <v>8.6031922499999993</v>
      </c>
      <c r="T34" s="452">
        <v>9.4168327099999996</v>
      </c>
      <c r="U34" s="452">
        <v>9.9421853500000008</v>
      </c>
      <c r="V34" s="452">
        <v>10.290084179999999</v>
      </c>
      <c r="W34" s="452">
        <v>9.2415581200000005</v>
      </c>
      <c r="X34" s="452">
        <v>8.6312925299999996</v>
      </c>
      <c r="Y34" s="452">
        <v>8.4797052300000004</v>
      </c>
      <c r="Z34" s="452">
        <v>8.7954070099999999</v>
      </c>
      <c r="AA34" s="452">
        <v>9.5573569999999997</v>
      </c>
      <c r="AB34" s="452">
        <v>8.3821639300000008</v>
      </c>
      <c r="AC34" s="452">
        <v>8.5388298999999996</v>
      </c>
      <c r="AD34" s="452">
        <v>8.2201240299999991</v>
      </c>
      <c r="AE34" s="452">
        <v>8.8577009899999997</v>
      </c>
      <c r="AF34" s="452">
        <v>9.5823182500000001</v>
      </c>
      <c r="AG34" s="452">
        <v>10.15049483</v>
      </c>
      <c r="AH34" s="452">
        <v>10.318635159999999</v>
      </c>
      <c r="AI34" s="452">
        <v>9.4149429100000006</v>
      </c>
      <c r="AJ34" s="452">
        <v>8.9861245800000003</v>
      </c>
      <c r="AK34" s="452">
        <v>8.6515820300000001</v>
      </c>
      <c r="AL34" s="452">
        <v>9.2895785100000001</v>
      </c>
      <c r="AM34" s="452">
        <v>9.9028802500000008</v>
      </c>
      <c r="AN34" s="452">
        <v>9.1512615400000001</v>
      </c>
      <c r="AO34" s="452">
        <v>9.0060756099999999</v>
      </c>
      <c r="AP34" s="452">
        <v>8.5527859300000006</v>
      </c>
      <c r="AQ34" s="452">
        <v>8.8542136100000004</v>
      </c>
      <c r="AR34" s="452">
        <v>9.8239244800000005</v>
      </c>
      <c r="AS34" s="452">
        <v>10.90463868</v>
      </c>
      <c r="AT34" s="452">
        <v>10.55187475</v>
      </c>
      <c r="AU34" s="452">
        <v>9.7154989</v>
      </c>
      <c r="AV34" s="452">
        <v>9.3880762200000003</v>
      </c>
      <c r="AW34" s="452">
        <v>8.8638336300000002</v>
      </c>
      <c r="AX34" s="452">
        <v>9.8021470799999992</v>
      </c>
      <c r="AY34" s="452">
        <v>10.210023209999999</v>
      </c>
      <c r="AZ34" s="892">
        <v>8.9762847099999998</v>
      </c>
      <c r="BA34" s="892">
        <v>9.5370979299999998</v>
      </c>
      <c r="BB34" s="892">
        <v>9.0792378199999995</v>
      </c>
      <c r="BC34" s="892">
        <v>9.5980269200000006</v>
      </c>
      <c r="BD34" s="892">
        <v>10.249183929999999</v>
      </c>
      <c r="BE34" s="892">
        <v>11.542322406</v>
      </c>
      <c r="BF34" s="892">
        <v>11.293437874</v>
      </c>
      <c r="BG34" s="456">
        <v>10.218059999999999</v>
      </c>
      <c r="BH34" s="456">
        <v>9.6963349999999995</v>
      </c>
      <c r="BI34" s="456">
        <v>9.1898440000000008</v>
      </c>
      <c r="BJ34" s="456">
        <v>10.02244</v>
      </c>
      <c r="BK34" s="456">
        <v>10.386559999999999</v>
      </c>
      <c r="BL34" s="456">
        <v>9.3767870000000002</v>
      </c>
      <c r="BM34" s="456">
        <v>9.9082450000000009</v>
      </c>
      <c r="BN34" s="456">
        <v>9.2671770000000002</v>
      </c>
      <c r="BO34" s="456">
        <v>9.8359660000000009</v>
      </c>
      <c r="BP34" s="456">
        <v>10.572749999999999</v>
      </c>
      <c r="BQ34" s="456">
        <v>11.49485</v>
      </c>
      <c r="BR34" s="456">
        <v>11.333589999999999</v>
      </c>
      <c r="BS34" s="456">
        <v>10.0936</v>
      </c>
      <c r="BT34" s="456">
        <v>9.8491560000000007</v>
      </c>
      <c r="BU34" s="456">
        <v>9.3646370000000001</v>
      </c>
      <c r="BV34" s="456">
        <v>10.21611</v>
      </c>
    </row>
    <row r="35" spans="1:74" ht="11.1" customHeight="1" x14ac:dyDescent="0.2">
      <c r="A35" s="54" t="s">
        <v>608</v>
      </c>
      <c r="B35" s="736" t="s">
        <v>1005</v>
      </c>
      <c r="C35" s="452">
        <v>27.068993590000002</v>
      </c>
      <c r="D35" s="452">
        <v>24.234512039999998</v>
      </c>
      <c r="E35" s="452">
        <v>25.104618689999999</v>
      </c>
      <c r="F35" s="452">
        <v>25.3111532</v>
      </c>
      <c r="G35" s="452">
        <v>28.54665284</v>
      </c>
      <c r="H35" s="452">
        <v>29.766604770000001</v>
      </c>
      <c r="I35" s="452">
        <v>32.971963119999998</v>
      </c>
      <c r="J35" s="452">
        <v>32.334532979999999</v>
      </c>
      <c r="K35" s="452">
        <v>29.36825279</v>
      </c>
      <c r="L35" s="452">
        <v>26.626436089999999</v>
      </c>
      <c r="M35" s="452">
        <v>26.428519810000001</v>
      </c>
      <c r="N35" s="452">
        <v>27.045388079999999</v>
      </c>
      <c r="O35" s="452">
        <v>25.60630068</v>
      </c>
      <c r="P35" s="452">
        <v>24.211719899999999</v>
      </c>
      <c r="Q35" s="452">
        <v>27.191913499999998</v>
      </c>
      <c r="R35" s="452">
        <v>25.693719290000001</v>
      </c>
      <c r="S35" s="452">
        <v>28.214352770000001</v>
      </c>
      <c r="T35" s="452">
        <v>29.54997693</v>
      </c>
      <c r="U35" s="452">
        <v>33.699621110000002</v>
      </c>
      <c r="V35" s="452">
        <v>34.186916709999998</v>
      </c>
      <c r="W35" s="452">
        <v>30.7930916</v>
      </c>
      <c r="X35" s="452">
        <v>28.497893770000001</v>
      </c>
      <c r="Y35" s="452">
        <v>26.64223337</v>
      </c>
      <c r="Z35" s="452">
        <v>26.98451846</v>
      </c>
      <c r="AA35" s="452">
        <v>28.14280205</v>
      </c>
      <c r="AB35" s="452">
        <v>25.99986681</v>
      </c>
      <c r="AC35" s="452">
        <v>26.971438070000001</v>
      </c>
      <c r="AD35" s="452">
        <v>26.93230629</v>
      </c>
      <c r="AE35" s="452">
        <v>30.02890584</v>
      </c>
      <c r="AF35" s="452">
        <v>32.552850970000001</v>
      </c>
      <c r="AG35" s="452">
        <v>34.847455680000003</v>
      </c>
      <c r="AH35" s="452">
        <v>34.863176580000001</v>
      </c>
      <c r="AI35" s="452">
        <v>30.96312301</v>
      </c>
      <c r="AJ35" s="452">
        <v>28.904279379999998</v>
      </c>
      <c r="AK35" s="452">
        <v>27.50925707</v>
      </c>
      <c r="AL35" s="452">
        <v>28.109784340000001</v>
      </c>
      <c r="AM35" s="452">
        <v>30.168638829999999</v>
      </c>
      <c r="AN35" s="452">
        <v>26.828335200000001</v>
      </c>
      <c r="AO35" s="452">
        <v>27.361978619999999</v>
      </c>
      <c r="AP35" s="452">
        <v>28.0042738</v>
      </c>
      <c r="AQ35" s="452">
        <v>30.363588020000002</v>
      </c>
      <c r="AR35" s="452">
        <v>33.213439080000001</v>
      </c>
      <c r="AS35" s="452">
        <v>35.81150512</v>
      </c>
      <c r="AT35" s="452">
        <v>34.797905499999999</v>
      </c>
      <c r="AU35" s="452">
        <v>31.638220189999998</v>
      </c>
      <c r="AV35" s="452">
        <v>30.002450540000002</v>
      </c>
      <c r="AW35" s="452">
        <v>27.63938731</v>
      </c>
      <c r="AX35" s="452">
        <v>29.60048243</v>
      </c>
      <c r="AY35" s="452">
        <v>30.39069915</v>
      </c>
      <c r="AZ35" s="892">
        <v>27.411294250000001</v>
      </c>
      <c r="BA35" s="892">
        <v>28.601539249999998</v>
      </c>
      <c r="BB35" s="892">
        <v>29.043125100000001</v>
      </c>
      <c r="BC35" s="892">
        <v>31.295610589999999</v>
      </c>
      <c r="BD35" s="892">
        <v>34.221761530000002</v>
      </c>
      <c r="BE35" s="892">
        <v>36.174233985000001</v>
      </c>
      <c r="BF35" s="892">
        <v>35.894828236999999</v>
      </c>
      <c r="BG35" s="456">
        <v>32.126600000000003</v>
      </c>
      <c r="BH35" s="456">
        <v>30.723800000000001</v>
      </c>
      <c r="BI35" s="456">
        <v>28.709800000000001</v>
      </c>
      <c r="BJ35" s="456">
        <v>30.00966</v>
      </c>
      <c r="BK35" s="456">
        <v>30.791810000000002</v>
      </c>
      <c r="BL35" s="456">
        <v>27.82019</v>
      </c>
      <c r="BM35" s="456">
        <v>29.42754</v>
      </c>
      <c r="BN35" s="456">
        <v>29.236190000000001</v>
      </c>
      <c r="BO35" s="456">
        <v>32.063890000000001</v>
      </c>
      <c r="BP35" s="456">
        <v>33.720970000000001</v>
      </c>
      <c r="BQ35" s="456">
        <v>37.639969999999998</v>
      </c>
      <c r="BR35" s="456">
        <v>38.012309999999999</v>
      </c>
      <c r="BS35" s="456">
        <v>33.479520000000001</v>
      </c>
      <c r="BT35" s="456">
        <v>31.68995</v>
      </c>
      <c r="BU35" s="456">
        <v>29.729109999999999</v>
      </c>
      <c r="BV35" s="456">
        <v>31.178100000000001</v>
      </c>
    </row>
    <row r="36" spans="1:74" ht="11.1" customHeight="1" x14ac:dyDescent="0.2">
      <c r="A36" s="54" t="s">
        <v>609</v>
      </c>
      <c r="B36" s="736" t="s">
        <v>1006</v>
      </c>
      <c r="C36" s="452">
        <v>7.4193315899999996</v>
      </c>
      <c r="D36" s="452">
        <v>6.8972957099999999</v>
      </c>
      <c r="E36" s="452">
        <v>6.8491838300000003</v>
      </c>
      <c r="F36" s="452">
        <v>6.6631069500000004</v>
      </c>
      <c r="G36" s="452">
        <v>7.4447977600000002</v>
      </c>
      <c r="H36" s="452">
        <v>8.4598714899999994</v>
      </c>
      <c r="I36" s="452">
        <v>9.3843015300000001</v>
      </c>
      <c r="J36" s="452">
        <v>9.1997963600000006</v>
      </c>
      <c r="K36" s="452">
        <v>8.38916124</v>
      </c>
      <c r="L36" s="452">
        <v>7.2194981</v>
      </c>
      <c r="M36" s="452">
        <v>6.8231891500000001</v>
      </c>
      <c r="N36" s="452">
        <v>7.1246243299999996</v>
      </c>
      <c r="O36" s="452">
        <v>7.1655807899999999</v>
      </c>
      <c r="P36" s="452">
        <v>6.6622586500000001</v>
      </c>
      <c r="Q36" s="452">
        <v>6.7994585299999999</v>
      </c>
      <c r="R36" s="452">
        <v>6.6980274499999997</v>
      </c>
      <c r="S36" s="452">
        <v>7.11530605</v>
      </c>
      <c r="T36" s="452">
        <v>7.9294516799999997</v>
      </c>
      <c r="U36" s="452">
        <v>8.8959988600000006</v>
      </c>
      <c r="V36" s="452">
        <v>9.3908985900000008</v>
      </c>
      <c r="W36" s="452">
        <v>8.7577627200000006</v>
      </c>
      <c r="X36" s="452">
        <v>7.5637058599999998</v>
      </c>
      <c r="Y36" s="452">
        <v>6.95996842</v>
      </c>
      <c r="Z36" s="452">
        <v>6.9036874199999998</v>
      </c>
      <c r="AA36" s="452">
        <v>7.5939454</v>
      </c>
      <c r="AB36" s="452">
        <v>6.9699959800000002</v>
      </c>
      <c r="AC36" s="452">
        <v>6.77758021</v>
      </c>
      <c r="AD36" s="452">
        <v>6.8398555999999999</v>
      </c>
      <c r="AE36" s="452">
        <v>7.7003738799999999</v>
      </c>
      <c r="AF36" s="452">
        <v>8.4645379900000002</v>
      </c>
      <c r="AG36" s="452">
        <v>9.1400691399999996</v>
      </c>
      <c r="AH36" s="452">
        <v>9.5151576099999993</v>
      </c>
      <c r="AI36" s="452">
        <v>8.5063769699999998</v>
      </c>
      <c r="AJ36" s="452">
        <v>7.6704856699999997</v>
      </c>
      <c r="AK36" s="452">
        <v>6.9951070700000004</v>
      </c>
      <c r="AL36" s="452">
        <v>7.1707575400000003</v>
      </c>
      <c r="AM36" s="452">
        <v>7.8685719499999998</v>
      </c>
      <c r="AN36" s="452">
        <v>7.1699817100000001</v>
      </c>
      <c r="AO36" s="452">
        <v>6.8202854799999999</v>
      </c>
      <c r="AP36" s="452">
        <v>7.1948536499999998</v>
      </c>
      <c r="AQ36" s="452">
        <v>7.50928752</v>
      </c>
      <c r="AR36" s="452">
        <v>8.4161406400000001</v>
      </c>
      <c r="AS36" s="452">
        <v>9.5800718200000006</v>
      </c>
      <c r="AT36" s="452">
        <v>9.3446725300000004</v>
      </c>
      <c r="AU36" s="452">
        <v>8.5024609699999996</v>
      </c>
      <c r="AV36" s="452">
        <v>7.7441148200000001</v>
      </c>
      <c r="AW36" s="452">
        <v>6.8778444399999996</v>
      </c>
      <c r="AX36" s="452">
        <v>7.4129406700000002</v>
      </c>
      <c r="AY36" s="452">
        <v>7.7461308300000002</v>
      </c>
      <c r="AZ36" s="892">
        <v>7.2659534299999997</v>
      </c>
      <c r="BA36" s="892">
        <v>7.10118969</v>
      </c>
      <c r="BB36" s="892">
        <v>7.2174660499999996</v>
      </c>
      <c r="BC36" s="892">
        <v>7.4665934099999998</v>
      </c>
      <c r="BD36" s="892">
        <v>8.49429503</v>
      </c>
      <c r="BE36" s="892">
        <v>9.4887325691999997</v>
      </c>
      <c r="BF36" s="892">
        <v>9.6089369052000002</v>
      </c>
      <c r="BG36" s="456">
        <v>8.7152969999999996</v>
      </c>
      <c r="BH36" s="456">
        <v>7.7501449999999998</v>
      </c>
      <c r="BI36" s="456">
        <v>6.8927329999999998</v>
      </c>
      <c r="BJ36" s="456">
        <v>7.3837820000000001</v>
      </c>
      <c r="BK36" s="456">
        <v>7.6607000000000003</v>
      </c>
      <c r="BL36" s="456">
        <v>7.1667490000000003</v>
      </c>
      <c r="BM36" s="456">
        <v>7.1166489999999998</v>
      </c>
      <c r="BN36" s="456">
        <v>7.135637</v>
      </c>
      <c r="BO36" s="456">
        <v>7.4688020000000002</v>
      </c>
      <c r="BP36" s="456">
        <v>8.2863469999999992</v>
      </c>
      <c r="BQ36" s="456">
        <v>9.3497430000000001</v>
      </c>
      <c r="BR36" s="456">
        <v>9.5482899999999997</v>
      </c>
      <c r="BS36" s="456">
        <v>8.631043</v>
      </c>
      <c r="BT36" s="456">
        <v>7.710566</v>
      </c>
      <c r="BU36" s="456">
        <v>6.8743059999999998</v>
      </c>
      <c r="BV36" s="456">
        <v>7.3687370000000003</v>
      </c>
    </row>
    <row r="37" spans="1:74" ht="11.1" customHeight="1" x14ac:dyDescent="0.2">
      <c r="A37" s="54" t="s">
        <v>610</v>
      </c>
      <c r="B37" s="736" t="s">
        <v>1007</v>
      </c>
      <c r="C37" s="452">
        <v>16.57259436</v>
      </c>
      <c r="D37" s="452">
        <v>15.38593725</v>
      </c>
      <c r="E37" s="452">
        <v>16.20987964</v>
      </c>
      <c r="F37" s="452">
        <v>16.144987159999999</v>
      </c>
      <c r="G37" s="452">
        <v>18.099011740000002</v>
      </c>
      <c r="H37" s="452">
        <v>19.740894319999999</v>
      </c>
      <c r="I37" s="452">
        <v>21.287491979999999</v>
      </c>
      <c r="J37" s="452">
        <v>21.639864410000001</v>
      </c>
      <c r="K37" s="452">
        <v>20.536307390000001</v>
      </c>
      <c r="L37" s="452">
        <v>17.825210460000001</v>
      </c>
      <c r="M37" s="452">
        <v>16.792486239999999</v>
      </c>
      <c r="N37" s="452">
        <v>18.022825109999999</v>
      </c>
      <c r="O37" s="452">
        <v>17.341389209999999</v>
      </c>
      <c r="P37" s="452">
        <v>15.66736367</v>
      </c>
      <c r="Q37" s="452">
        <v>16.908252520000001</v>
      </c>
      <c r="R37" s="452">
        <v>16.353681640000001</v>
      </c>
      <c r="S37" s="452">
        <v>18.010085790000002</v>
      </c>
      <c r="T37" s="452">
        <v>19.924556219999999</v>
      </c>
      <c r="U37" s="452">
        <v>22.15317172</v>
      </c>
      <c r="V37" s="452">
        <v>23.137815629999999</v>
      </c>
      <c r="W37" s="452">
        <v>21.49657346</v>
      </c>
      <c r="X37" s="452">
        <v>19.584191749999999</v>
      </c>
      <c r="Y37" s="452">
        <v>17.202542300000001</v>
      </c>
      <c r="Z37" s="452">
        <v>16.566935139999998</v>
      </c>
      <c r="AA37" s="452">
        <v>17.690384399999999</v>
      </c>
      <c r="AB37" s="452">
        <v>16.51315138</v>
      </c>
      <c r="AC37" s="452">
        <v>16.726284440000001</v>
      </c>
      <c r="AD37" s="452">
        <v>16.506773630000001</v>
      </c>
      <c r="AE37" s="452">
        <v>18.699786880000001</v>
      </c>
      <c r="AF37" s="452">
        <v>19.932100720000001</v>
      </c>
      <c r="AG37" s="452">
        <v>21.48652293</v>
      </c>
      <c r="AH37" s="452">
        <v>22.178368540000001</v>
      </c>
      <c r="AI37" s="452">
        <v>20.690871749999999</v>
      </c>
      <c r="AJ37" s="452">
        <v>19.756653870000001</v>
      </c>
      <c r="AK37" s="452">
        <v>17.888568060000001</v>
      </c>
      <c r="AL37" s="452">
        <v>17.016855419999999</v>
      </c>
      <c r="AM37" s="452">
        <v>18.488843729999999</v>
      </c>
      <c r="AN37" s="452">
        <v>17.915883969999999</v>
      </c>
      <c r="AO37" s="452">
        <v>17.509369589999999</v>
      </c>
      <c r="AP37" s="452">
        <v>17.870899260000002</v>
      </c>
      <c r="AQ37" s="452">
        <v>19.172898570000001</v>
      </c>
      <c r="AR37" s="452">
        <v>20.90456425</v>
      </c>
      <c r="AS37" s="452">
        <v>22.874002019999999</v>
      </c>
      <c r="AT37" s="452">
        <v>23.238264040000001</v>
      </c>
      <c r="AU37" s="452">
        <v>21.927608859999999</v>
      </c>
      <c r="AV37" s="452">
        <v>20.825281180000001</v>
      </c>
      <c r="AW37" s="452">
        <v>19.08780106</v>
      </c>
      <c r="AX37" s="452">
        <v>17.478410050000001</v>
      </c>
      <c r="AY37" s="452">
        <v>19.255806209999999</v>
      </c>
      <c r="AZ37" s="892">
        <v>17.558882659999998</v>
      </c>
      <c r="BA37" s="892">
        <v>19.22746437</v>
      </c>
      <c r="BB37" s="892">
        <v>19.68344299</v>
      </c>
      <c r="BC37" s="892">
        <v>20.511342840000001</v>
      </c>
      <c r="BD37" s="892">
        <v>21.537553110000001</v>
      </c>
      <c r="BE37" s="892">
        <v>24.253501038</v>
      </c>
      <c r="BF37" s="892">
        <v>25.122422069999999</v>
      </c>
      <c r="BG37" s="456">
        <v>23.46067</v>
      </c>
      <c r="BH37" s="456">
        <v>21.499040000000001</v>
      </c>
      <c r="BI37" s="456">
        <v>19.913830000000001</v>
      </c>
      <c r="BJ37" s="456">
        <v>17.767060000000001</v>
      </c>
      <c r="BK37" s="456">
        <v>19.360320000000002</v>
      </c>
      <c r="BL37" s="456">
        <v>18.1692</v>
      </c>
      <c r="BM37" s="456">
        <v>19.59384</v>
      </c>
      <c r="BN37" s="456">
        <v>19.33577</v>
      </c>
      <c r="BO37" s="456">
        <v>21.465440000000001</v>
      </c>
      <c r="BP37" s="456">
        <v>23.830110000000001</v>
      </c>
      <c r="BQ37" s="456">
        <v>25.92548</v>
      </c>
      <c r="BR37" s="456">
        <v>27.420729999999999</v>
      </c>
      <c r="BS37" s="456">
        <v>25.023240000000001</v>
      </c>
      <c r="BT37" s="456">
        <v>22.84883</v>
      </c>
      <c r="BU37" s="456">
        <v>21.199829999999999</v>
      </c>
      <c r="BV37" s="456">
        <v>19.072980000000001</v>
      </c>
    </row>
    <row r="38" spans="1:74" ht="11.1" customHeight="1" x14ac:dyDescent="0.2">
      <c r="A38" s="54" t="s">
        <v>611</v>
      </c>
      <c r="B38" s="736" t="s">
        <v>1008</v>
      </c>
      <c r="C38" s="452">
        <v>7.93641782</v>
      </c>
      <c r="D38" s="452">
        <v>7.3223864399999998</v>
      </c>
      <c r="E38" s="452">
        <v>7.9086589700000003</v>
      </c>
      <c r="F38" s="452">
        <v>7.7906753899999996</v>
      </c>
      <c r="G38" s="452">
        <v>8.4210285999999996</v>
      </c>
      <c r="H38" s="452">
        <v>9.1973194500000002</v>
      </c>
      <c r="I38" s="452">
        <v>10.17181568</v>
      </c>
      <c r="J38" s="452">
        <v>10.1579923</v>
      </c>
      <c r="K38" s="452">
        <v>9.2496164800000003</v>
      </c>
      <c r="L38" s="452">
        <v>8.2880860300000005</v>
      </c>
      <c r="M38" s="452">
        <v>7.7204458799999998</v>
      </c>
      <c r="N38" s="452">
        <v>8.2514569299999998</v>
      </c>
      <c r="O38" s="452">
        <v>8.3321729599999994</v>
      </c>
      <c r="P38" s="452">
        <v>7.6887723499999998</v>
      </c>
      <c r="Q38" s="452">
        <v>8.1570247800000004</v>
      </c>
      <c r="R38" s="452">
        <v>7.9426798099999996</v>
      </c>
      <c r="S38" s="452">
        <v>8.5860065300000006</v>
      </c>
      <c r="T38" s="452">
        <v>8.8971394799999999</v>
      </c>
      <c r="U38" s="452">
        <v>10.642808649999999</v>
      </c>
      <c r="V38" s="452">
        <v>10.56943572</v>
      </c>
      <c r="W38" s="452">
        <v>9.2757569899999996</v>
      </c>
      <c r="X38" s="452">
        <v>8.7673261</v>
      </c>
      <c r="Y38" s="452">
        <v>8.0129891600000001</v>
      </c>
      <c r="Z38" s="452">
        <v>8.4505635100000003</v>
      </c>
      <c r="AA38" s="452">
        <v>8.8333481599999999</v>
      </c>
      <c r="AB38" s="452">
        <v>8.3124431899999998</v>
      </c>
      <c r="AC38" s="452">
        <v>8.4386337200000003</v>
      </c>
      <c r="AD38" s="452">
        <v>8.3292610499999995</v>
      </c>
      <c r="AE38" s="452">
        <v>9.0919099400000007</v>
      </c>
      <c r="AF38" s="452">
        <v>10.12581501</v>
      </c>
      <c r="AG38" s="452">
        <v>11.116689490000001</v>
      </c>
      <c r="AH38" s="452">
        <v>11.3726957</v>
      </c>
      <c r="AI38" s="452">
        <v>10.039483690000001</v>
      </c>
      <c r="AJ38" s="452">
        <v>9.4265233899999998</v>
      </c>
      <c r="AK38" s="452">
        <v>8.5986471200000008</v>
      </c>
      <c r="AL38" s="452">
        <v>8.8399636200000007</v>
      </c>
      <c r="AM38" s="452">
        <v>9.0910017599999993</v>
      </c>
      <c r="AN38" s="452">
        <v>8.2682102700000009</v>
      </c>
      <c r="AO38" s="452">
        <v>8.9389661199999999</v>
      </c>
      <c r="AP38" s="452">
        <v>8.4166695600000008</v>
      </c>
      <c r="AQ38" s="452">
        <v>9.3805930800000006</v>
      </c>
      <c r="AR38" s="452">
        <v>10.19824217</v>
      </c>
      <c r="AS38" s="452">
        <v>11.03035156</v>
      </c>
      <c r="AT38" s="452">
        <v>11.406043909999999</v>
      </c>
      <c r="AU38" s="452">
        <v>10.1215507</v>
      </c>
      <c r="AV38" s="452">
        <v>9.5057447400000008</v>
      </c>
      <c r="AW38" s="452">
        <v>8.9167030700000005</v>
      </c>
      <c r="AX38" s="452">
        <v>9.0860987800000004</v>
      </c>
      <c r="AY38" s="452">
        <v>9.4333044299999997</v>
      </c>
      <c r="AZ38" s="892">
        <v>8.5750061199999994</v>
      </c>
      <c r="BA38" s="892">
        <v>9.6558546500000002</v>
      </c>
      <c r="BB38" s="892">
        <v>9.2478745199999999</v>
      </c>
      <c r="BC38" s="892">
        <v>10.07194893</v>
      </c>
      <c r="BD38" s="892">
        <v>10.948581750000001</v>
      </c>
      <c r="BE38" s="892">
        <v>11.515701501000001</v>
      </c>
      <c r="BF38" s="892">
        <v>11.660205188999999</v>
      </c>
      <c r="BG38" s="456">
        <v>10.32976</v>
      </c>
      <c r="BH38" s="456">
        <v>9.774972</v>
      </c>
      <c r="BI38" s="456">
        <v>9.2107379999999992</v>
      </c>
      <c r="BJ38" s="456">
        <v>9.4703320000000009</v>
      </c>
      <c r="BK38" s="456">
        <v>9.7333090000000002</v>
      </c>
      <c r="BL38" s="456">
        <v>8.882244</v>
      </c>
      <c r="BM38" s="456">
        <v>9.7478049999999996</v>
      </c>
      <c r="BN38" s="456">
        <v>9.4563659999999992</v>
      </c>
      <c r="BO38" s="456">
        <v>10.38537</v>
      </c>
      <c r="BP38" s="456">
        <v>11.156040000000001</v>
      </c>
      <c r="BQ38" s="456">
        <v>11.66694</v>
      </c>
      <c r="BR38" s="456">
        <v>11.830730000000001</v>
      </c>
      <c r="BS38" s="456">
        <v>10.697050000000001</v>
      </c>
      <c r="BT38" s="456">
        <v>10.07368</v>
      </c>
      <c r="BU38" s="456">
        <v>9.4907869999999992</v>
      </c>
      <c r="BV38" s="456">
        <v>9.7626179999999998</v>
      </c>
    </row>
    <row r="39" spans="1:74" ht="11.1" customHeight="1" x14ac:dyDescent="0.2">
      <c r="A39" s="54" t="s">
        <v>612</v>
      </c>
      <c r="B39" s="736" t="s">
        <v>1009</v>
      </c>
      <c r="C39" s="452">
        <v>13.07515001</v>
      </c>
      <c r="D39" s="452">
        <v>11.369141470000001</v>
      </c>
      <c r="E39" s="452">
        <v>13.37288671</v>
      </c>
      <c r="F39" s="452">
        <v>12.58596775</v>
      </c>
      <c r="G39" s="452">
        <v>12.35349581</v>
      </c>
      <c r="H39" s="452">
        <v>13.066198569999999</v>
      </c>
      <c r="I39" s="452">
        <v>14.676134490000001</v>
      </c>
      <c r="J39" s="452">
        <v>15.873616699999999</v>
      </c>
      <c r="K39" s="452">
        <v>14.95385952</v>
      </c>
      <c r="L39" s="452">
        <v>14.16448048</v>
      </c>
      <c r="M39" s="452">
        <v>12.06706514</v>
      </c>
      <c r="N39" s="452">
        <v>13.01841134</v>
      </c>
      <c r="O39" s="452">
        <v>13.910228500000001</v>
      </c>
      <c r="P39" s="452">
        <v>12.5283497</v>
      </c>
      <c r="Q39" s="452">
        <v>14.232821850000001</v>
      </c>
      <c r="R39" s="452">
        <v>11.6393004</v>
      </c>
      <c r="S39" s="452">
        <v>13.37685143</v>
      </c>
      <c r="T39" s="452">
        <v>13.86261633</v>
      </c>
      <c r="U39" s="452">
        <v>15.26085181</v>
      </c>
      <c r="V39" s="452">
        <v>15.71105687</v>
      </c>
      <c r="W39" s="452">
        <v>14.570243039999999</v>
      </c>
      <c r="X39" s="452">
        <v>14.78561989</v>
      </c>
      <c r="Y39" s="452">
        <v>13.046032589999999</v>
      </c>
      <c r="Z39" s="452">
        <v>13.465372609999999</v>
      </c>
      <c r="AA39" s="452">
        <v>13.946221489999999</v>
      </c>
      <c r="AB39" s="452">
        <v>13.216620929999999</v>
      </c>
      <c r="AC39" s="452">
        <v>13.54098585</v>
      </c>
      <c r="AD39" s="452">
        <v>13.38259691</v>
      </c>
      <c r="AE39" s="452">
        <v>13.67304558</v>
      </c>
      <c r="AF39" s="452">
        <v>14.24193519</v>
      </c>
      <c r="AG39" s="452">
        <v>16.137528589999999</v>
      </c>
      <c r="AH39" s="452">
        <v>16.162947989999999</v>
      </c>
      <c r="AI39" s="452">
        <v>14.95613593</v>
      </c>
      <c r="AJ39" s="452">
        <v>15.43303141</v>
      </c>
      <c r="AK39" s="452">
        <v>13.5186271</v>
      </c>
      <c r="AL39" s="452">
        <v>14.68010803</v>
      </c>
      <c r="AM39" s="452">
        <v>14.73277407</v>
      </c>
      <c r="AN39" s="452">
        <v>12.894141879999999</v>
      </c>
      <c r="AO39" s="452">
        <v>13.88987367</v>
      </c>
      <c r="AP39" s="452">
        <v>13.02117853</v>
      </c>
      <c r="AQ39" s="452">
        <v>14.08646437</v>
      </c>
      <c r="AR39" s="452">
        <v>14.1905445</v>
      </c>
      <c r="AS39" s="452">
        <v>15.38275739</v>
      </c>
      <c r="AT39" s="452">
        <v>16.0423206</v>
      </c>
      <c r="AU39" s="452">
        <v>14.9624706</v>
      </c>
      <c r="AV39" s="452">
        <v>15.09565229</v>
      </c>
      <c r="AW39" s="452">
        <v>13.58694131</v>
      </c>
      <c r="AX39" s="452">
        <v>14.805652719999999</v>
      </c>
      <c r="AY39" s="452">
        <v>13.78714091</v>
      </c>
      <c r="AZ39" s="892">
        <v>13.409779990000001</v>
      </c>
      <c r="BA39" s="892">
        <v>12.92074577</v>
      </c>
      <c r="BB39" s="892">
        <v>13.01596262</v>
      </c>
      <c r="BC39" s="892">
        <v>13.91167212</v>
      </c>
      <c r="BD39" s="892">
        <v>15.0608618</v>
      </c>
      <c r="BE39" s="892">
        <v>16.140724335000002</v>
      </c>
      <c r="BF39" s="892">
        <v>17.182411598000002</v>
      </c>
      <c r="BG39" s="456">
        <v>15.26505</v>
      </c>
      <c r="BH39" s="456">
        <v>15.457649999999999</v>
      </c>
      <c r="BI39" s="456">
        <v>14.043670000000001</v>
      </c>
      <c r="BJ39" s="456">
        <v>15.259460000000001</v>
      </c>
      <c r="BK39" s="456">
        <v>14.01708</v>
      </c>
      <c r="BL39" s="456">
        <v>13.708970000000001</v>
      </c>
      <c r="BM39" s="456">
        <v>13.261520000000001</v>
      </c>
      <c r="BN39" s="456">
        <v>13.045949999999999</v>
      </c>
      <c r="BO39" s="456">
        <v>14.26431</v>
      </c>
      <c r="BP39" s="456">
        <v>15.44082</v>
      </c>
      <c r="BQ39" s="456">
        <v>16.549859999999999</v>
      </c>
      <c r="BR39" s="456">
        <v>17.597110000000001</v>
      </c>
      <c r="BS39" s="456">
        <v>15.67792</v>
      </c>
      <c r="BT39" s="456">
        <v>15.887790000000001</v>
      </c>
      <c r="BU39" s="456">
        <v>14.38198</v>
      </c>
      <c r="BV39" s="456">
        <v>15.626480000000001</v>
      </c>
    </row>
    <row r="40" spans="1:74" ht="11.1" customHeight="1" x14ac:dyDescent="0.2">
      <c r="A40" s="54" t="s">
        <v>613</v>
      </c>
      <c r="B40" s="736" t="s">
        <v>1010</v>
      </c>
      <c r="C40" s="452">
        <v>0.45635778999999999</v>
      </c>
      <c r="D40" s="452">
        <v>0.42484506999999999</v>
      </c>
      <c r="E40" s="452">
        <v>0.45133456</v>
      </c>
      <c r="F40" s="452">
        <v>0.43277196000000001</v>
      </c>
      <c r="G40" s="452">
        <v>0.44228573999999998</v>
      </c>
      <c r="H40" s="452">
        <v>0.43710710000000003</v>
      </c>
      <c r="I40" s="452">
        <v>0.45243127</v>
      </c>
      <c r="J40" s="452">
        <v>0.46615698999999999</v>
      </c>
      <c r="K40" s="452">
        <v>0.45591883</v>
      </c>
      <c r="L40" s="452">
        <v>0.46771003</v>
      </c>
      <c r="M40" s="452">
        <v>0.45794741</v>
      </c>
      <c r="N40" s="452">
        <v>0.46890124</v>
      </c>
      <c r="O40" s="452">
        <v>0.46012120000000001</v>
      </c>
      <c r="P40" s="452">
        <v>0.42007849000000003</v>
      </c>
      <c r="Q40" s="452">
        <v>0.45433795999999999</v>
      </c>
      <c r="R40" s="452">
        <v>0.43952769000000003</v>
      </c>
      <c r="S40" s="452">
        <v>0.44212075000000001</v>
      </c>
      <c r="T40" s="452">
        <v>0.43258101999999998</v>
      </c>
      <c r="U40" s="452">
        <v>0.45479230999999998</v>
      </c>
      <c r="V40" s="452">
        <v>0.46935523000000001</v>
      </c>
      <c r="W40" s="452">
        <v>0.44895853000000002</v>
      </c>
      <c r="X40" s="452">
        <v>0.46017957999999998</v>
      </c>
      <c r="Y40" s="452">
        <v>0.45565123000000002</v>
      </c>
      <c r="Z40" s="452">
        <v>0.46416300999999999</v>
      </c>
      <c r="AA40" s="452">
        <v>0.45686420999999999</v>
      </c>
      <c r="AB40" s="452">
        <v>0.44005851000000001</v>
      </c>
      <c r="AC40" s="452">
        <v>0.43814465000000002</v>
      </c>
      <c r="AD40" s="452">
        <v>0.43114614000000001</v>
      </c>
      <c r="AE40" s="452">
        <v>0.44229327000000002</v>
      </c>
      <c r="AF40" s="452">
        <v>0.43608655000000002</v>
      </c>
      <c r="AG40" s="452">
        <v>0.45661555999999998</v>
      </c>
      <c r="AH40" s="452">
        <v>0.46906355</v>
      </c>
      <c r="AI40" s="452">
        <v>0.46134599999999998</v>
      </c>
      <c r="AJ40" s="452">
        <v>0.46839618999999999</v>
      </c>
      <c r="AK40" s="452">
        <v>0.46328162000000001</v>
      </c>
      <c r="AL40" s="452">
        <v>0.47054373999999999</v>
      </c>
      <c r="AM40" s="452">
        <v>0.46414567000000001</v>
      </c>
      <c r="AN40" s="452">
        <v>0.42539022999999998</v>
      </c>
      <c r="AO40" s="452">
        <v>0.45892717</v>
      </c>
      <c r="AP40" s="452">
        <v>0.43736567999999998</v>
      </c>
      <c r="AQ40" s="452">
        <v>0.44487198999999999</v>
      </c>
      <c r="AR40" s="452">
        <v>0.43542502999999999</v>
      </c>
      <c r="AS40" s="452">
        <v>0.46223461999999998</v>
      </c>
      <c r="AT40" s="452">
        <v>0.46793246999999999</v>
      </c>
      <c r="AU40" s="452">
        <v>0.46714676999999999</v>
      </c>
      <c r="AV40" s="452">
        <v>0.46904072000000002</v>
      </c>
      <c r="AW40" s="452">
        <v>0.45968957999999999</v>
      </c>
      <c r="AX40" s="452">
        <v>0.47688057</v>
      </c>
      <c r="AY40" s="452">
        <v>0.47544934</v>
      </c>
      <c r="AZ40" s="892">
        <v>0.42180176000000003</v>
      </c>
      <c r="BA40" s="892">
        <v>0.45782805999999998</v>
      </c>
      <c r="BB40" s="892">
        <v>0.43276152000000001</v>
      </c>
      <c r="BC40" s="892">
        <v>0.45092083999999999</v>
      </c>
      <c r="BD40" s="892">
        <v>0.43058419999999997</v>
      </c>
      <c r="BE40" s="892">
        <v>0.45342522000000002</v>
      </c>
      <c r="BF40" s="892">
        <v>0.46351913</v>
      </c>
      <c r="BG40" s="456">
        <v>0.4515961</v>
      </c>
      <c r="BH40" s="456">
        <v>0.46258569999999999</v>
      </c>
      <c r="BI40" s="456">
        <v>0.45708159999999998</v>
      </c>
      <c r="BJ40" s="456">
        <v>0.46209840000000002</v>
      </c>
      <c r="BK40" s="456">
        <v>0.46191710000000002</v>
      </c>
      <c r="BL40" s="456">
        <v>0.43137569999999997</v>
      </c>
      <c r="BM40" s="456">
        <v>0.46085930000000003</v>
      </c>
      <c r="BN40" s="456">
        <v>0.43862370000000001</v>
      </c>
      <c r="BO40" s="456">
        <v>0.43422270000000002</v>
      </c>
      <c r="BP40" s="456">
        <v>0.43184030000000001</v>
      </c>
      <c r="BQ40" s="456">
        <v>0.45875290000000002</v>
      </c>
      <c r="BR40" s="456">
        <v>0.47293649999999998</v>
      </c>
      <c r="BS40" s="456">
        <v>0.46477760000000001</v>
      </c>
      <c r="BT40" s="456">
        <v>0.47946670000000002</v>
      </c>
      <c r="BU40" s="456">
        <v>0.47618919999999998</v>
      </c>
      <c r="BV40" s="456">
        <v>0.4840701</v>
      </c>
    </row>
    <row r="41" spans="1:74" ht="11.1" customHeight="1" x14ac:dyDescent="0.2">
      <c r="A41" s="54"/>
      <c r="B41" s="56"/>
      <c r="C41" s="453"/>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c r="AB41" s="453"/>
      <c r="AC41" s="453"/>
      <c r="AD41" s="453"/>
      <c r="AE41" s="453"/>
      <c r="AF41" s="453"/>
      <c r="AG41" s="453"/>
      <c r="AH41" s="453"/>
      <c r="AI41" s="453"/>
      <c r="AJ41" s="453"/>
      <c r="AK41" s="453"/>
      <c r="AL41" s="453"/>
      <c r="AM41" s="453"/>
      <c r="AN41" s="453"/>
      <c r="AO41" s="453"/>
      <c r="AP41" s="453"/>
      <c r="AQ41" s="453"/>
      <c r="AR41" s="453"/>
      <c r="AS41" s="453"/>
      <c r="AT41" s="453"/>
      <c r="AU41" s="453"/>
      <c r="AV41" s="453"/>
      <c r="AW41" s="453"/>
      <c r="AX41" s="453"/>
      <c r="AY41" s="453"/>
      <c r="AZ41" s="916"/>
      <c r="BA41" s="916"/>
      <c r="BB41" s="916"/>
      <c r="BC41" s="916"/>
      <c r="BD41" s="916"/>
      <c r="BE41" s="916"/>
      <c r="BF41" s="916"/>
      <c r="BG41" s="457"/>
      <c r="BH41" s="457"/>
      <c r="BI41" s="457"/>
      <c r="BJ41" s="457"/>
      <c r="BK41" s="457"/>
      <c r="BL41" s="457"/>
      <c r="BM41" s="457"/>
      <c r="BN41" s="457"/>
      <c r="BO41" s="457"/>
      <c r="BP41" s="457"/>
      <c r="BQ41" s="457"/>
      <c r="BR41" s="457"/>
      <c r="BS41" s="457"/>
      <c r="BT41" s="457"/>
      <c r="BU41" s="457"/>
      <c r="BV41" s="457"/>
    </row>
    <row r="42" spans="1:74" s="57" customFormat="1" ht="11.1" customHeight="1" x14ac:dyDescent="0.2">
      <c r="A42" s="460" t="s">
        <v>625</v>
      </c>
      <c r="B42" s="738" t="s">
        <v>985</v>
      </c>
      <c r="C42" s="299">
        <v>83.982005900000004</v>
      </c>
      <c r="D42" s="299">
        <v>76.892528760000005</v>
      </c>
      <c r="E42" s="299">
        <v>83.679089809999994</v>
      </c>
      <c r="F42" s="299">
        <v>82.422106670000005</v>
      </c>
      <c r="G42" s="299">
        <v>86.089694059999999</v>
      </c>
      <c r="H42" s="299">
        <v>88.715713239999999</v>
      </c>
      <c r="I42" s="299">
        <v>90.419842950000003</v>
      </c>
      <c r="J42" s="299">
        <v>93.143141189999994</v>
      </c>
      <c r="K42" s="299">
        <v>86.549522679999995</v>
      </c>
      <c r="L42" s="299">
        <v>85.017015029999996</v>
      </c>
      <c r="M42" s="299">
        <v>81.701399429999995</v>
      </c>
      <c r="N42" s="299">
        <v>81.851926710000001</v>
      </c>
      <c r="O42" s="299">
        <v>80.407960110000005</v>
      </c>
      <c r="P42" s="299">
        <v>76.449236850000005</v>
      </c>
      <c r="Q42" s="299">
        <v>82.817079179999993</v>
      </c>
      <c r="R42" s="299">
        <v>80.011062550000005</v>
      </c>
      <c r="S42" s="299">
        <v>84.70357577</v>
      </c>
      <c r="T42" s="299">
        <v>86.193146010000007</v>
      </c>
      <c r="U42" s="299">
        <v>90.526453549999999</v>
      </c>
      <c r="V42" s="299">
        <v>92.008705259999999</v>
      </c>
      <c r="W42" s="299">
        <v>86.472080500000004</v>
      </c>
      <c r="X42" s="299">
        <v>85.978380979999997</v>
      </c>
      <c r="Y42" s="299">
        <v>82.036277740000003</v>
      </c>
      <c r="Z42" s="299">
        <v>81.651676019999996</v>
      </c>
      <c r="AA42" s="299">
        <v>82.517331029999994</v>
      </c>
      <c r="AB42" s="299">
        <v>78.276679169999994</v>
      </c>
      <c r="AC42" s="299">
        <v>83.100082540000002</v>
      </c>
      <c r="AD42" s="299">
        <v>82.078056869999998</v>
      </c>
      <c r="AE42" s="299">
        <v>87.901100249999999</v>
      </c>
      <c r="AF42" s="299">
        <v>88.44598483</v>
      </c>
      <c r="AG42" s="299">
        <v>92.847607539999998</v>
      </c>
      <c r="AH42" s="299">
        <v>93.847511589999996</v>
      </c>
      <c r="AI42" s="299">
        <v>87.919712649999994</v>
      </c>
      <c r="AJ42" s="299">
        <v>88.353891430000004</v>
      </c>
      <c r="AK42" s="299">
        <v>84.368993919999994</v>
      </c>
      <c r="AL42" s="299">
        <v>84.927238119999998</v>
      </c>
      <c r="AM42" s="299">
        <v>84.519205159999999</v>
      </c>
      <c r="AN42" s="299">
        <v>79.228865479999996</v>
      </c>
      <c r="AO42" s="299">
        <v>83.210478339999995</v>
      </c>
      <c r="AP42" s="299">
        <v>84.535897129999995</v>
      </c>
      <c r="AQ42" s="299">
        <v>87.134436609999995</v>
      </c>
      <c r="AR42" s="299">
        <v>90.022307319999996</v>
      </c>
      <c r="AS42" s="299">
        <v>94.651304780000004</v>
      </c>
      <c r="AT42" s="299">
        <v>94.539728780000004</v>
      </c>
      <c r="AU42" s="299">
        <v>89.041124830000001</v>
      </c>
      <c r="AV42" s="299">
        <v>88.004456739999995</v>
      </c>
      <c r="AW42" s="299">
        <v>82.422327559999999</v>
      </c>
      <c r="AX42" s="299">
        <v>84.90678269</v>
      </c>
      <c r="AY42" s="299">
        <v>84.042721580000006</v>
      </c>
      <c r="AZ42" s="891">
        <v>78.653492020000002</v>
      </c>
      <c r="BA42" s="891">
        <v>85.227762470000002</v>
      </c>
      <c r="BB42" s="891">
        <v>85.004329319999997</v>
      </c>
      <c r="BC42" s="891">
        <v>88.820857079999996</v>
      </c>
      <c r="BD42" s="891">
        <v>91.225085079999999</v>
      </c>
      <c r="BE42" s="891">
        <v>97.072547091999994</v>
      </c>
      <c r="BF42" s="891">
        <v>96.887419390999995</v>
      </c>
      <c r="BG42" s="462">
        <v>91.231470000000002</v>
      </c>
      <c r="BH42" s="462">
        <v>90.036959999999993</v>
      </c>
      <c r="BI42" s="462">
        <v>84.496619999999993</v>
      </c>
      <c r="BJ42" s="462">
        <v>86.579710000000006</v>
      </c>
      <c r="BK42" s="462">
        <v>86.03398</v>
      </c>
      <c r="BL42" s="462">
        <v>79.969049999999996</v>
      </c>
      <c r="BM42" s="462">
        <v>86.86027</v>
      </c>
      <c r="BN42" s="462">
        <v>85.832700000000003</v>
      </c>
      <c r="BO42" s="462">
        <v>91.065010000000001</v>
      </c>
      <c r="BP42" s="462">
        <v>94.489630000000005</v>
      </c>
      <c r="BQ42" s="462">
        <v>99.418130000000005</v>
      </c>
      <c r="BR42" s="462">
        <v>100.3772</v>
      </c>
      <c r="BS42" s="462">
        <v>94.051029999999997</v>
      </c>
      <c r="BT42" s="462">
        <v>92.67501</v>
      </c>
      <c r="BU42" s="462">
        <v>86.941969999999998</v>
      </c>
      <c r="BV42" s="462">
        <v>89.087299999999999</v>
      </c>
    </row>
    <row r="43" spans="1:74" ht="11.1" customHeight="1" x14ac:dyDescent="0.2">
      <c r="A43" s="54" t="s">
        <v>615</v>
      </c>
      <c r="B43" s="736" t="s">
        <v>1001</v>
      </c>
      <c r="C43" s="452">
        <v>1.2885193800000001</v>
      </c>
      <c r="D43" s="452">
        <v>1.2386072800000001</v>
      </c>
      <c r="E43" s="452">
        <v>1.3240743100000001</v>
      </c>
      <c r="F43" s="452">
        <v>1.2658749899999999</v>
      </c>
      <c r="G43" s="452">
        <v>1.3074048700000001</v>
      </c>
      <c r="H43" s="452">
        <v>1.2986152500000001</v>
      </c>
      <c r="I43" s="452">
        <v>1.3936588299999999</v>
      </c>
      <c r="J43" s="452">
        <v>1.4034131999999999</v>
      </c>
      <c r="K43" s="452">
        <v>1.2772920000000001</v>
      </c>
      <c r="L43" s="452">
        <v>1.2814766</v>
      </c>
      <c r="M43" s="452">
        <v>1.2651568500000001</v>
      </c>
      <c r="N43" s="452">
        <v>1.2572344900000001</v>
      </c>
      <c r="O43" s="452">
        <v>1.2245432700000001</v>
      </c>
      <c r="P43" s="452">
        <v>1.2354555</v>
      </c>
      <c r="Q43" s="452">
        <v>1.21419027</v>
      </c>
      <c r="R43" s="452">
        <v>1.18663371</v>
      </c>
      <c r="S43" s="452">
        <v>1.22915799</v>
      </c>
      <c r="T43" s="452">
        <v>1.29057687</v>
      </c>
      <c r="U43" s="452">
        <v>1.36136225</v>
      </c>
      <c r="V43" s="452">
        <v>1.30778057</v>
      </c>
      <c r="W43" s="452">
        <v>1.2609560099999999</v>
      </c>
      <c r="X43" s="452">
        <v>1.25298854</v>
      </c>
      <c r="Y43" s="452">
        <v>1.2081823700000001</v>
      </c>
      <c r="Z43" s="452">
        <v>1.1376617099999999</v>
      </c>
      <c r="AA43" s="452">
        <v>1.2105820199999999</v>
      </c>
      <c r="AB43" s="452">
        <v>1.13977584</v>
      </c>
      <c r="AC43" s="452">
        <v>1.1504455099999999</v>
      </c>
      <c r="AD43" s="452">
        <v>1.1244652500000001</v>
      </c>
      <c r="AE43" s="452">
        <v>1.1967732799999999</v>
      </c>
      <c r="AF43" s="452">
        <v>1.24130443</v>
      </c>
      <c r="AG43" s="452">
        <v>1.26750754</v>
      </c>
      <c r="AH43" s="452">
        <v>1.3012256200000001</v>
      </c>
      <c r="AI43" s="452">
        <v>1.2002320900000001</v>
      </c>
      <c r="AJ43" s="452">
        <v>1.1966287900000001</v>
      </c>
      <c r="AK43" s="452">
        <v>1.16054415</v>
      </c>
      <c r="AL43" s="452">
        <v>1.1862545099999999</v>
      </c>
      <c r="AM43" s="452">
        <v>1.20387501</v>
      </c>
      <c r="AN43" s="452">
        <v>1.11299678</v>
      </c>
      <c r="AO43" s="452">
        <v>1.1196027099999999</v>
      </c>
      <c r="AP43" s="452">
        <v>1.18497798</v>
      </c>
      <c r="AQ43" s="452">
        <v>1.2253763</v>
      </c>
      <c r="AR43" s="452">
        <v>1.27022594</v>
      </c>
      <c r="AS43" s="452">
        <v>1.3218080400000001</v>
      </c>
      <c r="AT43" s="452">
        <v>1.29580764</v>
      </c>
      <c r="AU43" s="452">
        <v>1.2062293100000001</v>
      </c>
      <c r="AV43" s="452">
        <v>1.2573466799999999</v>
      </c>
      <c r="AW43" s="452">
        <v>1.1538832699999999</v>
      </c>
      <c r="AX43" s="452">
        <v>1.2106132300000001</v>
      </c>
      <c r="AY43" s="452">
        <v>1.1961664299999999</v>
      </c>
      <c r="AZ43" s="892">
        <v>1.13263242</v>
      </c>
      <c r="BA43" s="892">
        <v>1.17632932</v>
      </c>
      <c r="BB43" s="892">
        <v>1.1768963400000001</v>
      </c>
      <c r="BC43" s="892">
        <v>1.2142913200000001</v>
      </c>
      <c r="BD43" s="892">
        <v>1.3267111700000001</v>
      </c>
      <c r="BE43" s="892">
        <v>1.3338291386000001</v>
      </c>
      <c r="BF43" s="892">
        <v>1.3147554976</v>
      </c>
      <c r="BG43" s="456">
        <v>1.1911290000000001</v>
      </c>
      <c r="BH43" s="456">
        <v>1.2488330000000001</v>
      </c>
      <c r="BI43" s="456">
        <v>1.1424570000000001</v>
      </c>
      <c r="BJ43" s="456">
        <v>1.2008779999999999</v>
      </c>
      <c r="BK43" s="456">
        <v>1.1853210000000001</v>
      </c>
      <c r="BL43" s="456">
        <v>1.121945</v>
      </c>
      <c r="BM43" s="456">
        <v>1.159268</v>
      </c>
      <c r="BN43" s="456">
        <v>1.1592450000000001</v>
      </c>
      <c r="BO43" s="456">
        <v>1.2016279999999999</v>
      </c>
      <c r="BP43" s="456">
        <v>1.317707</v>
      </c>
      <c r="BQ43" s="456">
        <v>1.3260350000000001</v>
      </c>
      <c r="BR43" s="456">
        <v>1.3039259999999999</v>
      </c>
      <c r="BS43" s="456">
        <v>1.181568</v>
      </c>
      <c r="BT43" s="456">
        <v>1.2392000000000001</v>
      </c>
      <c r="BU43" s="456">
        <v>1.1336809999999999</v>
      </c>
      <c r="BV43" s="456">
        <v>1.1913480000000001</v>
      </c>
    </row>
    <row r="44" spans="1:74" ht="11.1" customHeight="1" x14ac:dyDescent="0.2">
      <c r="A44" s="54" t="s">
        <v>616</v>
      </c>
      <c r="B44" s="737" t="s">
        <v>1002</v>
      </c>
      <c r="C44" s="452">
        <v>6.2810453700000002</v>
      </c>
      <c r="D44" s="452">
        <v>5.7578296599999996</v>
      </c>
      <c r="E44" s="452">
        <v>5.5691309899999997</v>
      </c>
      <c r="F44" s="452">
        <v>6.0455117899999999</v>
      </c>
      <c r="G44" s="452">
        <v>5.8659771999999997</v>
      </c>
      <c r="H44" s="452">
        <v>6.4537142100000002</v>
      </c>
      <c r="I44" s="452">
        <v>6.5240079199999998</v>
      </c>
      <c r="J44" s="452">
        <v>6.6204790100000004</v>
      </c>
      <c r="K44" s="452">
        <v>6.3969541000000003</v>
      </c>
      <c r="L44" s="452">
        <v>6.1801906600000001</v>
      </c>
      <c r="M44" s="452">
        <v>5.9477271299999996</v>
      </c>
      <c r="N44" s="452">
        <v>6.1718239600000002</v>
      </c>
      <c r="O44" s="452">
        <v>6.0361988100000001</v>
      </c>
      <c r="P44" s="452">
        <v>5.5237999799999997</v>
      </c>
      <c r="Q44" s="452">
        <v>5.8876043400000002</v>
      </c>
      <c r="R44" s="452">
        <v>5.82221002</v>
      </c>
      <c r="S44" s="452">
        <v>5.9264992000000003</v>
      </c>
      <c r="T44" s="452">
        <v>5.9739679900000002</v>
      </c>
      <c r="U44" s="452">
        <v>6.4297621300000003</v>
      </c>
      <c r="V44" s="452">
        <v>6.4083787000000001</v>
      </c>
      <c r="W44" s="452">
        <v>6.1745757000000001</v>
      </c>
      <c r="X44" s="452">
        <v>5.9290577300000002</v>
      </c>
      <c r="Y44" s="452">
        <v>5.6904792200000003</v>
      </c>
      <c r="Z44" s="452">
        <v>5.7416581999999998</v>
      </c>
      <c r="AA44" s="452">
        <v>6.1509638600000001</v>
      </c>
      <c r="AB44" s="452">
        <v>5.1764564100000001</v>
      </c>
      <c r="AC44" s="452">
        <v>6.0374523</v>
      </c>
      <c r="AD44" s="452">
        <v>5.96184753</v>
      </c>
      <c r="AE44" s="452">
        <v>6.1178260399999997</v>
      </c>
      <c r="AF44" s="452">
        <v>5.8430633700000003</v>
      </c>
      <c r="AG44" s="452">
        <v>6.3256580199999997</v>
      </c>
      <c r="AH44" s="452">
        <v>6.1886394999999998</v>
      </c>
      <c r="AI44" s="452">
        <v>6.0822884999999998</v>
      </c>
      <c r="AJ44" s="452">
        <v>5.8969595899999998</v>
      </c>
      <c r="AK44" s="452">
        <v>5.6043320300000001</v>
      </c>
      <c r="AL44" s="452">
        <v>5.6012509000000001</v>
      </c>
      <c r="AM44" s="452">
        <v>5.7796910800000001</v>
      </c>
      <c r="AN44" s="452">
        <v>5.3870594000000001</v>
      </c>
      <c r="AO44" s="452">
        <v>5.49331236</v>
      </c>
      <c r="AP44" s="452">
        <v>5.5143764199999996</v>
      </c>
      <c r="AQ44" s="452">
        <v>5.8141427500000002</v>
      </c>
      <c r="AR44" s="452">
        <v>5.9416689900000002</v>
      </c>
      <c r="AS44" s="452">
        <v>6.63014072</v>
      </c>
      <c r="AT44" s="452">
        <v>5.9413938000000002</v>
      </c>
      <c r="AU44" s="452">
        <v>5.8984685299999997</v>
      </c>
      <c r="AV44" s="452">
        <v>5.6787918700000004</v>
      </c>
      <c r="AW44" s="452">
        <v>4.9821988499999996</v>
      </c>
      <c r="AX44" s="452">
        <v>5.8315784500000003</v>
      </c>
      <c r="AY44" s="452">
        <v>5.7028251599999997</v>
      </c>
      <c r="AZ44" s="892">
        <v>5.0213026699999999</v>
      </c>
      <c r="BA44" s="892">
        <v>5.7950851600000002</v>
      </c>
      <c r="BB44" s="892">
        <v>5.5804756199999996</v>
      </c>
      <c r="BC44" s="892">
        <v>5.3761970000000003</v>
      </c>
      <c r="BD44" s="892">
        <v>5.8506613200000004</v>
      </c>
      <c r="BE44" s="892">
        <v>6.6585568743000003</v>
      </c>
      <c r="BF44" s="892">
        <v>6.2166867657999996</v>
      </c>
      <c r="BG44" s="456">
        <v>6.0818950000000003</v>
      </c>
      <c r="BH44" s="456">
        <v>5.8064520000000002</v>
      </c>
      <c r="BI44" s="456">
        <v>5.2485629999999999</v>
      </c>
      <c r="BJ44" s="456">
        <v>5.8877059999999997</v>
      </c>
      <c r="BK44" s="456">
        <v>5.8535969999999997</v>
      </c>
      <c r="BL44" s="456">
        <v>4.9851890000000001</v>
      </c>
      <c r="BM44" s="456">
        <v>5.8836180000000002</v>
      </c>
      <c r="BN44" s="456">
        <v>5.6881430000000002</v>
      </c>
      <c r="BO44" s="456">
        <v>5.5477439999999998</v>
      </c>
      <c r="BP44" s="456">
        <v>6.0875240000000002</v>
      </c>
      <c r="BQ44" s="456">
        <v>6.7533250000000002</v>
      </c>
      <c r="BR44" s="456">
        <v>6.2015890000000002</v>
      </c>
      <c r="BS44" s="456">
        <v>6.1730770000000001</v>
      </c>
      <c r="BT44" s="456">
        <v>5.9039130000000002</v>
      </c>
      <c r="BU44" s="456">
        <v>5.3392359999999996</v>
      </c>
      <c r="BV44" s="456">
        <v>5.9910670000000001</v>
      </c>
    </row>
    <row r="45" spans="1:74" ht="11.1" customHeight="1" x14ac:dyDescent="0.2">
      <c r="A45" s="54" t="s">
        <v>617</v>
      </c>
      <c r="B45" s="736" t="s">
        <v>1003</v>
      </c>
      <c r="C45" s="452">
        <v>15.581177690000001</v>
      </c>
      <c r="D45" s="452">
        <v>14.416944389999999</v>
      </c>
      <c r="E45" s="452">
        <v>15.80682133</v>
      </c>
      <c r="F45" s="452">
        <v>14.978237780000001</v>
      </c>
      <c r="G45" s="452">
        <v>15.630616460000001</v>
      </c>
      <c r="H45" s="452">
        <v>16.23831212</v>
      </c>
      <c r="I45" s="452">
        <v>16.191056379999999</v>
      </c>
      <c r="J45" s="452">
        <v>16.838527200000001</v>
      </c>
      <c r="K45" s="452">
        <v>15.56805151</v>
      </c>
      <c r="L45" s="452">
        <v>15.2646915</v>
      </c>
      <c r="M45" s="452">
        <v>14.771229399999999</v>
      </c>
      <c r="N45" s="452">
        <v>15.120247259999999</v>
      </c>
      <c r="O45" s="452">
        <v>15.19261492</v>
      </c>
      <c r="P45" s="452">
        <v>14.1205905</v>
      </c>
      <c r="Q45" s="452">
        <v>15.637006469999999</v>
      </c>
      <c r="R45" s="452">
        <v>14.678866579999999</v>
      </c>
      <c r="S45" s="452">
        <v>15.439158819999999</v>
      </c>
      <c r="T45" s="452">
        <v>15.76022358</v>
      </c>
      <c r="U45" s="452">
        <v>16.510392679999999</v>
      </c>
      <c r="V45" s="452">
        <v>16.47244276</v>
      </c>
      <c r="W45" s="452">
        <v>15.383002250000001</v>
      </c>
      <c r="X45" s="452">
        <v>15.47278558</v>
      </c>
      <c r="Y45" s="452">
        <v>15.10528074</v>
      </c>
      <c r="Z45" s="452">
        <v>14.91591423</v>
      </c>
      <c r="AA45" s="452">
        <v>15.248080160000001</v>
      </c>
      <c r="AB45" s="452">
        <v>14.62424583</v>
      </c>
      <c r="AC45" s="452">
        <v>15.863684510000001</v>
      </c>
      <c r="AD45" s="452">
        <v>14.739816660000001</v>
      </c>
      <c r="AE45" s="452">
        <v>15.992527219999999</v>
      </c>
      <c r="AF45" s="452">
        <v>15.800329850000001</v>
      </c>
      <c r="AG45" s="452">
        <v>16.245486830000001</v>
      </c>
      <c r="AH45" s="452">
        <v>16.749502419999999</v>
      </c>
      <c r="AI45" s="452">
        <v>15.664228080000001</v>
      </c>
      <c r="AJ45" s="452">
        <v>15.357525280000001</v>
      </c>
      <c r="AK45" s="452">
        <v>15.48243536</v>
      </c>
      <c r="AL45" s="452">
        <v>15.370082480000001</v>
      </c>
      <c r="AM45" s="452">
        <v>15.300759680000001</v>
      </c>
      <c r="AN45" s="452">
        <v>14.664888339999999</v>
      </c>
      <c r="AO45" s="452">
        <v>15.31538838</v>
      </c>
      <c r="AP45" s="452">
        <v>15.113394039999999</v>
      </c>
      <c r="AQ45" s="452">
        <v>15.53775506</v>
      </c>
      <c r="AR45" s="452">
        <v>15.939478749999999</v>
      </c>
      <c r="AS45" s="452">
        <v>16.712358779999999</v>
      </c>
      <c r="AT45" s="452">
        <v>16.771954839999999</v>
      </c>
      <c r="AU45" s="452">
        <v>15.84464526</v>
      </c>
      <c r="AV45" s="452">
        <v>15.627472750000001</v>
      </c>
      <c r="AW45" s="452">
        <v>14.9233554</v>
      </c>
      <c r="AX45" s="452">
        <v>15.302271530000001</v>
      </c>
      <c r="AY45" s="452">
        <v>15.17629971</v>
      </c>
      <c r="AZ45" s="892">
        <v>14.1881462</v>
      </c>
      <c r="BA45" s="892">
        <v>15.786630730000001</v>
      </c>
      <c r="BB45" s="892">
        <v>15.60991639</v>
      </c>
      <c r="BC45" s="892">
        <v>16.112487349999999</v>
      </c>
      <c r="BD45" s="892">
        <v>16.424439920000001</v>
      </c>
      <c r="BE45" s="892">
        <v>17.455698390999999</v>
      </c>
      <c r="BF45" s="892">
        <v>17.361454844000001</v>
      </c>
      <c r="BG45" s="456">
        <v>16.040230000000001</v>
      </c>
      <c r="BH45" s="456">
        <v>15.851990000000001</v>
      </c>
      <c r="BI45" s="456">
        <v>15.202809999999999</v>
      </c>
      <c r="BJ45" s="456">
        <v>15.646699999999999</v>
      </c>
      <c r="BK45" s="456">
        <v>15.62055</v>
      </c>
      <c r="BL45" s="456">
        <v>14.50333</v>
      </c>
      <c r="BM45" s="456">
        <v>16.141919999999999</v>
      </c>
      <c r="BN45" s="456">
        <v>15.724130000000001</v>
      </c>
      <c r="BO45" s="456">
        <v>16.536079999999998</v>
      </c>
      <c r="BP45" s="456">
        <v>16.792449999999999</v>
      </c>
      <c r="BQ45" s="456">
        <v>17.303550000000001</v>
      </c>
      <c r="BR45" s="456">
        <v>17.436199999999999</v>
      </c>
      <c r="BS45" s="456">
        <v>16.532160000000001</v>
      </c>
      <c r="BT45" s="456">
        <v>16.29956</v>
      </c>
      <c r="BU45" s="456">
        <v>15.615869999999999</v>
      </c>
      <c r="BV45" s="456">
        <v>16.08033</v>
      </c>
    </row>
    <row r="46" spans="1:74" ht="11.1" customHeight="1" x14ac:dyDescent="0.2">
      <c r="A46" s="54" t="s">
        <v>618</v>
      </c>
      <c r="B46" s="736" t="s">
        <v>1004</v>
      </c>
      <c r="C46" s="452">
        <v>8.0868715400000006</v>
      </c>
      <c r="D46" s="452">
        <v>7.6471938699999997</v>
      </c>
      <c r="E46" s="452">
        <v>8.3867626800000004</v>
      </c>
      <c r="F46" s="452">
        <v>7.8365171199999999</v>
      </c>
      <c r="G46" s="452">
        <v>8.3809428100000005</v>
      </c>
      <c r="H46" s="452">
        <v>8.5015391400000002</v>
      </c>
      <c r="I46" s="452">
        <v>9.0159597500000004</v>
      </c>
      <c r="J46" s="452">
        <v>9.0854867800000001</v>
      </c>
      <c r="K46" s="452">
        <v>8.6011590699999996</v>
      </c>
      <c r="L46" s="452">
        <v>8.4442468599999998</v>
      </c>
      <c r="M46" s="452">
        <v>8.3578886099999998</v>
      </c>
      <c r="N46" s="452">
        <v>8.0051788399999992</v>
      </c>
      <c r="O46" s="452">
        <v>7.9829290400000001</v>
      </c>
      <c r="P46" s="452">
        <v>7.4341443900000002</v>
      </c>
      <c r="Q46" s="452">
        <v>8.0207247499999994</v>
      </c>
      <c r="R46" s="452">
        <v>7.8202304299999996</v>
      </c>
      <c r="S46" s="452">
        <v>8.3502445999999999</v>
      </c>
      <c r="T46" s="452">
        <v>8.4535652799999994</v>
      </c>
      <c r="U46" s="452">
        <v>8.8020945400000006</v>
      </c>
      <c r="V46" s="452">
        <v>9.1619100899999992</v>
      </c>
      <c r="W46" s="452">
        <v>8.3725442500000007</v>
      </c>
      <c r="X46" s="452">
        <v>8.4643590999999994</v>
      </c>
      <c r="Y46" s="452">
        <v>8.1740730500000005</v>
      </c>
      <c r="Z46" s="452">
        <v>8.2116185900000005</v>
      </c>
      <c r="AA46" s="452">
        <v>8.1294218699999998</v>
      </c>
      <c r="AB46" s="452">
        <v>7.7010635000000001</v>
      </c>
      <c r="AC46" s="452">
        <v>8.2899980499999995</v>
      </c>
      <c r="AD46" s="452">
        <v>7.9914084900000004</v>
      </c>
      <c r="AE46" s="452">
        <v>8.5330759999999994</v>
      </c>
      <c r="AF46" s="452">
        <v>8.5031839100000006</v>
      </c>
      <c r="AG46" s="452">
        <v>9.0070165499999995</v>
      </c>
      <c r="AH46" s="452">
        <v>9.1092339500000001</v>
      </c>
      <c r="AI46" s="452">
        <v>8.6379081000000006</v>
      </c>
      <c r="AJ46" s="452">
        <v>8.4862621699999998</v>
      </c>
      <c r="AK46" s="452">
        <v>8.2713379400000004</v>
      </c>
      <c r="AL46" s="452">
        <v>8.4038745499999994</v>
      </c>
      <c r="AM46" s="452">
        <v>8.2872985099999994</v>
      </c>
      <c r="AN46" s="452">
        <v>7.7606631999999998</v>
      </c>
      <c r="AO46" s="452">
        <v>8.2763861199999997</v>
      </c>
      <c r="AP46" s="452">
        <v>8.3175825200000002</v>
      </c>
      <c r="AQ46" s="452">
        <v>8.5027344500000002</v>
      </c>
      <c r="AR46" s="452">
        <v>8.8770450299999997</v>
      </c>
      <c r="AS46" s="452">
        <v>9.1422659900000003</v>
      </c>
      <c r="AT46" s="452">
        <v>9.43116178</v>
      </c>
      <c r="AU46" s="452">
        <v>8.6410439500000003</v>
      </c>
      <c r="AV46" s="452">
        <v>8.61921626</v>
      </c>
      <c r="AW46" s="452">
        <v>8.4955707900000004</v>
      </c>
      <c r="AX46" s="452">
        <v>8.7371082399999995</v>
      </c>
      <c r="AY46" s="452">
        <v>8.5650468600000007</v>
      </c>
      <c r="AZ46" s="892">
        <v>8.1010228499999997</v>
      </c>
      <c r="BA46" s="892">
        <v>8.7737672900000003</v>
      </c>
      <c r="BB46" s="892">
        <v>8.4273214900000006</v>
      </c>
      <c r="BC46" s="892">
        <v>8.9554753100000006</v>
      </c>
      <c r="BD46" s="892">
        <v>8.9943453800000004</v>
      </c>
      <c r="BE46" s="892">
        <v>9.3508555861999998</v>
      </c>
      <c r="BF46" s="892">
        <v>9.5455186064999999</v>
      </c>
      <c r="BG46" s="456">
        <v>8.8352190000000004</v>
      </c>
      <c r="BH46" s="456">
        <v>8.8943960000000004</v>
      </c>
      <c r="BI46" s="456">
        <v>8.7478040000000004</v>
      </c>
      <c r="BJ46" s="456">
        <v>9.0341740000000001</v>
      </c>
      <c r="BK46" s="456">
        <v>8.8075320000000001</v>
      </c>
      <c r="BL46" s="456">
        <v>8.3245109999999993</v>
      </c>
      <c r="BM46" s="456">
        <v>9.0185829999999996</v>
      </c>
      <c r="BN46" s="456">
        <v>8.7098460000000006</v>
      </c>
      <c r="BO46" s="456">
        <v>9.2557939999999999</v>
      </c>
      <c r="BP46" s="456">
        <v>9.3071120000000001</v>
      </c>
      <c r="BQ46" s="456">
        <v>9.6834690000000005</v>
      </c>
      <c r="BR46" s="456">
        <v>9.8582350000000005</v>
      </c>
      <c r="BS46" s="456">
        <v>9.1362450000000006</v>
      </c>
      <c r="BT46" s="456">
        <v>9.2036549999999995</v>
      </c>
      <c r="BU46" s="456">
        <v>9.053248</v>
      </c>
      <c r="BV46" s="456">
        <v>9.3440209999999997</v>
      </c>
    </row>
    <row r="47" spans="1:74" ht="11.1" customHeight="1" x14ac:dyDescent="0.2">
      <c r="A47" s="54" t="s">
        <v>619</v>
      </c>
      <c r="B47" s="736" t="s">
        <v>1005</v>
      </c>
      <c r="C47" s="452">
        <v>12.5264036</v>
      </c>
      <c r="D47" s="452">
        <v>10.743742360000001</v>
      </c>
      <c r="E47" s="452">
        <v>11.88918685</v>
      </c>
      <c r="F47" s="452">
        <v>11.47418165</v>
      </c>
      <c r="G47" s="452">
        <v>12.23493401</v>
      </c>
      <c r="H47" s="452">
        <v>12.085696370000001</v>
      </c>
      <c r="I47" s="452">
        <v>12.79270256</v>
      </c>
      <c r="J47" s="452">
        <v>12.649111469999999</v>
      </c>
      <c r="K47" s="452">
        <v>11.68760075</v>
      </c>
      <c r="L47" s="452">
        <v>11.98412944</v>
      </c>
      <c r="M47" s="452">
        <v>11.65791896</v>
      </c>
      <c r="N47" s="452">
        <v>11.229811099999999</v>
      </c>
      <c r="O47" s="452">
        <v>10.726539219999999</v>
      </c>
      <c r="P47" s="452">
        <v>10.5303006</v>
      </c>
      <c r="Q47" s="452">
        <v>11.67440188</v>
      </c>
      <c r="R47" s="452">
        <v>10.82080483</v>
      </c>
      <c r="S47" s="452">
        <v>11.967163299999999</v>
      </c>
      <c r="T47" s="452">
        <v>11.790380900000001</v>
      </c>
      <c r="U47" s="452">
        <v>12.06287152</v>
      </c>
      <c r="V47" s="452">
        <v>12.26033337</v>
      </c>
      <c r="W47" s="452">
        <v>11.35447658</v>
      </c>
      <c r="X47" s="452">
        <v>11.715254420000001</v>
      </c>
      <c r="Y47" s="452">
        <v>10.997459790000001</v>
      </c>
      <c r="Z47" s="452">
        <v>10.7025217</v>
      </c>
      <c r="AA47" s="452">
        <v>10.87217238</v>
      </c>
      <c r="AB47" s="452">
        <v>10.333222129999999</v>
      </c>
      <c r="AC47" s="452">
        <v>11.148202</v>
      </c>
      <c r="AD47" s="452">
        <v>10.960619530000001</v>
      </c>
      <c r="AE47" s="452">
        <v>11.643940069999999</v>
      </c>
      <c r="AF47" s="452">
        <v>11.50898007</v>
      </c>
      <c r="AG47" s="452">
        <v>11.927362219999999</v>
      </c>
      <c r="AH47" s="452">
        <v>12.19458944</v>
      </c>
      <c r="AI47" s="452">
        <v>11.020048940000001</v>
      </c>
      <c r="AJ47" s="452">
        <v>11.466416349999999</v>
      </c>
      <c r="AK47" s="452">
        <v>10.822013500000001</v>
      </c>
      <c r="AL47" s="452">
        <v>10.942943420000001</v>
      </c>
      <c r="AM47" s="452">
        <v>11.017448290000001</v>
      </c>
      <c r="AN47" s="452">
        <v>10.054756940000001</v>
      </c>
      <c r="AO47" s="452">
        <v>11.18037384</v>
      </c>
      <c r="AP47" s="452">
        <v>11.001753280000001</v>
      </c>
      <c r="AQ47" s="452">
        <v>11.561977990000001</v>
      </c>
      <c r="AR47" s="452">
        <v>11.67944451</v>
      </c>
      <c r="AS47" s="452">
        <v>12.046507460000001</v>
      </c>
      <c r="AT47" s="452">
        <v>12.02467146</v>
      </c>
      <c r="AU47" s="452">
        <v>11.4903183</v>
      </c>
      <c r="AV47" s="452">
        <v>11.38453545</v>
      </c>
      <c r="AW47" s="452">
        <v>10.8639767</v>
      </c>
      <c r="AX47" s="452">
        <v>10.482188669999999</v>
      </c>
      <c r="AY47" s="452">
        <v>10.853172369999999</v>
      </c>
      <c r="AZ47" s="892">
        <v>9.9312696299999992</v>
      </c>
      <c r="BA47" s="892">
        <v>11.172157179999999</v>
      </c>
      <c r="BB47" s="892">
        <v>10.866795270000001</v>
      </c>
      <c r="BC47" s="892">
        <v>11.783198779999999</v>
      </c>
      <c r="BD47" s="892">
        <v>11.89910184</v>
      </c>
      <c r="BE47" s="892">
        <v>12.376758037</v>
      </c>
      <c r="BF47" s="892">
        <v>12.099475309000001</v>
      </c>
      <c r="BG47" s="456">
        <v>11.751440000000001</v>
      </c>
      <c r="BH47" s="456">
        <v>11.853680000000001</v>
      </c>
      <c r="BI47" s="456">
        <v>11.43623</v>
      </c>
      <c r="BJ47" s="456">
        <v>11.012320000000001</v>
      </c>
      <c r="BK47" s="456">
        <v>11.448040000000001</v>
      </c>
      <c r="BL47" s="456">
        <v>10.45064</v>
      </c>
      <c r="BM47" s="456">
        <v>11.67385</v>
      </c>
      <c r="BN47" s="456">
        <v>11.23368</v>
      </c>
      <c r="BO47" s="456">
        <v>12.323320000000001</v>
      </c>
      <c r="BP47" s="456">
        <v>12.38978</v>
      </c>
      <c r="BQ47" s="456">
        <v>13.130179999999999</v>
      </c>
      <c r="BR47" s="456">
        <v>12.97996</v>
      </c>
      <c r="BS47" s="456">
        <v>12.27575</v>
      </c>
      <c r="BT47" s="456">
        <v>12.309329999999999</v>
      </c>
      <c r="BU47" s="456">
        <v>11.883789999999999</v>
      </c>
      <c r="BV47" s="456">
        <v>11.486470000000001</v>
      </c>
    </row>
    <row r="48" spans="1:74" ht="11.1" customHeight="1" x14ac:dyDescent="0.2">
      <c r="A48" s="54" t="s">
        <v>620</v>
      </c>
      <c r="B48" s="736" t="s">
        <v>1006</v>
      </c>
      <c r="C48" s="452">
        <v>8.39027295</v>
      </c>
      <c r="D48" s="452">
        <v>7.8680676700000003</v>
      </c>
      <c r="E48" s="452">
        <v>8.4148001800000003</v>
      </c>
      <c r="F48" s="452">
        <v>8.2385829200000007</v>
      </c>
      <c r="G48" s="452">
        <v>8.7546256899999992</v>
      </c>
      <c r="H48" s="452">
        <v>8.78147156</v>
      </c>
      <c r="I48" s="452">
        <v>8.7222586599999996</v>
      </c>
      <c r="J48" s="452">
        <v>8.6977316200000008</v>
      </c>
      <c r="K48" s="452">
        <v>8.1168376599999998</v>
      </c>
      <c r="L48" s="452">
        <v>8.0587671800000003</v>
      </c>
      <c r="M48" s="452">
        <v>7.6300096499999999</v>
      </c>
      <c r="N48" s="452">
        <v>7.62466431</v>
      </c>
      <c r="O48" s="452">
        <v>8.0128464299999997</v>
      </c>
      <c r="P48" s="452">
        <v>7.5377506700000003</v>
      </c>
      <c r="Q48" s="452">
        <v>8.05808429</v>
      </c>
      <c r="R48" s="452">
        <v>7.9160259599999998</v>
      </c>
      <c r="S48" s="452">
        <v>8.1275823900000006</v>
      </c>
      <c r="T48" s="452">
        <v>8.3103314000000008</v>
      </c>
      <c r="U48" s="452">
        <v>8.4410969500000004</v>
      </c>
      <c r="V48" s="452">
        <v>8.5661652799999999</v>
      </c>
      <c r="W48" s="452">
        <v>8.1849362899999996</v>
      </c>
      <c r="X48" s="452">
        <v>7.9736666200000004</v>
      </c>
      <c r="Y48" s="452">
        <v>7.8459016500000001</v>
      </c>
      <c r="Z48" s="452">
        <v>7.89753712</v>
      </c>
      <c r="AA48" s="452">
        <v>8.0018127000000003</v>
      </c>
      <c r="AB48" s="452">
        <v>7.7486553000000002</v>
      </c>
      <c r="AC48" s="452">
        <v>8.0899646500000006</v>
      </c>
      <c r="AD48" s="452">
        <v>7.9160204099999998</v>
      </c>
      <c r="AE48" s="452">
        <v>8.36992504</v>
      </c>
      <c r="AF48" s="452">
        <v>8.3825120299999991</v>
      </c>
      <c r="AG48" s="452">
        <v>8.6291010999999997</v>
      </c>
      <c r="AH48" s="452">
        <v>8.8263761899999995</v>
      </c>
      <c r="AI48" s="452">
        <v>8.3150546900000002</v>
      </c>
      <c r="AJ48" s="452">
        <v>8.3904945099999999</v>
      </c>
      <c r="AK48" s="452">
        <v>8.06693237</v>
      </c>
      <c r="AL48" s="452">
        <v>8.0892740500000002</v>
      </c>
      <c r="AM48" s="452">
        <v>8.2594265199999999</v>
      </c>
      <c r="AN48" s="452">
        <v>7.8207360499999998</v>
      </c>
      <c r="AO48" s="452">
        <v>8.2310044399999995</v>
      </c>
      <c r="AP48" s="452">
        <v>8.3967785700000004</v>
      </c>
      <c r="AQ48" s="452">
        <v>8.5528486600000004</v>
      </c>
      <c r="AR48" s="452">
        <v>8.6550248500000002</v>
      </c>
      <c r="AS48" s="452">
        <v>8.9657832000000006</v>
      </c>
      <c r="AT48" s="452">
        <v>9.0627318199999998</v>
      </c>
      <c r="AU48" s="452">
        <v>8.6684765899999991</v>
      </c>
      <c r="AV48" s="452">
        <v>8.4864832900000007</v>
      </c>
      <c r="AW48" s="452">
        <v>8.2604906899999992</v>
      </c>
      <c r="AX48" s="452">
        <v>8.4330593100000009</v>
      </c>
      <c r="AY48" s="452">
        <v>8.5327268899999993</v>
      </c>
      <c r="AZ48" s="892">
        <v>8.2100845099999997</v>
      </c>
      <c r="BA48" s="892">
        <v>8.6657435700000001</v>
      </c>
      <c r="BB48" s="892">
        <v>8.5449561999999997</v>
      </c>
      <c r="BC48" s="892">
        <v>9.0070762200000001</v>
      </c>
      <c r="BD48" s="892">
        <v>9.0074089199999996</v>
      </c>
      <c r="BE48" s="892">
        <v>9.3225814947999996</v>
      </c>
      <c r="BF48" s="892">
        <v>9.1573800569999992</v>
      </c>
      <c r="BG48" s="456">
        <v>8.7903110000000009</v>
      </c>
      <c r="BH48" s="456">
        <v>8.6248000000000005</v>
      </c>
      <c r="BI48" s="456">
        <v>8.3731279999999995</v>
      </c>
      <c r="BJ48" s="456">
        <v>8.5481660000000002</v>
      </c>
      <c r="BK48" s="456">
        <v>8.6686689999999995</v>
      </c>
      <c r="BL48" s="456">
        <v>8.2491149999999998</v>
      </c>
      <c r="BM48" s="456">
        <v>8.7148780000000006</v>
      </c>
      <c r="BN48" s="456">
        <v>8.6093360000000008</v>
      </c>
      <c r="BO48" s="456">
        <v>9.0652519999999992</v>
      </c>
      <c r="BP48" s="456">
        <v>9.0141139999999993</v>
      </c>
      <c r="BQ48" s="456">
        <v>9.266235</v>
      </c>
      <c r="BR48" s="456">
        <v>9.2850730000000006</v>
      </c>
      <c r="BS48" s="456">
        <v>8.8691340000000007</v>
      </c>
      <c r="BT48" s="456">
        <v>8.7012490000000007</v>
      </c>
      <c r="BU48" s="456">
        <v>8.4460130000000007</v>
      </c>
      <c r="BV48" s="456">
        <v>8.6171059999999997</v>
      </c>
    </row>
    <row r="49" spans="1:74" ht="11.1" customHeight="1" x14ac:dyDescent="0.2">
      <c r="A49" s="54" t="s">
        <v>621</v>
      </c>
      <c r="B49" s="736" t="s">
        <v>1007</v>
      </c>
      <c r="C49" s="452">
        <v>18.073518480000001</v>
      </c>
      <c r="D49" s="452">
        <v>16.359681819999999</v>
      </c>
      <c r="E49" s="452">
        <v>17.956254349999998</v>
      </c>
      <c r="F49" s="452">
        <v>18.376021519999998</v>
      </c>
      <c r="G49" s="452">
        <v>19.1888936</v>
      </c>
      <c r="H49" s="452">
        <v>19.469335999999998</v>
      </c>
      <c r="I49" s="452">
        <v>19.024131830000002</v>
      </c>
      <c r="J49" s="452">
        <v>20.710310849999999</v>
      </c>
      <c r="K49" s="452">
        <v>19.226869270000002</v>
      </c>
      <c r="L49" s="452">
        <v>18.793166540000001</v>
      </c>
      <c r="M49" s="452">
        <v>18.148765449999999</v>
      </c>
      <c r="N49" s="452">
        <v>18.479330359999999</v>
      </c>
      <c r="O49" s="452">
        <v>18.16357614</v>
      </c>
      <c r="P49" s="452">
        <v>17.940463950000002</v>
      </c>
      <c r="Q49" s="452">
        <v>19.144718390000001</v>
      </c>
      <c r="R49" s="452">
        <v>18.968230030000001</v>
      </c>
      <c r="S49" s="452">
        <v>19.825368139999998</v>
      </c>
      <c r="T49" s="452">
        <v>20.23970362</v>
      </c>
      <c r="U49" s="452">
        <v>21.340538989999999</v>
      </c>
      <c r="V49" s="452">
        <v>22.044240760000001</v>
      </c>
      <c r="W49" s="452">
        <v>20.867135829999999</v>
      </c>
      <c r="X49" s="452">
        <v>20.936026689999998</v>
      </c>
      <c r="Y49" s="452">
        <v>19.64020682</v>
      </c>
      <c r="Z49" s="452">
        <v>19.63787065</v>
      </c>
      <c r="AA49" s="452">
        <v>19.973453750000001</v>
      </c>
      <c r="AB49" s="452">
        <v>19.248573839999999</v>
      </c>
      <c r="AC49" s="452">
        <v>19.610956890000001</v>
      </c>
      <c r="AD49" s="452">
        <v>20.28184285</v>
      </c>
      <c r="AE49" s="452">
        <v>21.943075189999998</v>
      </c>
      <c r="AF49" s="452">
        <v>22.261941879999998</v>
      </c>
      <c r="AG49" s="452">
        <v>23.167787199999999</v>
      </c>
      <c r="AH49" s="452">
        <v>23.589621770000001</v>
      </c>
      <c r="AI49" s="452">
        <v>22.06738584</v>
      </c>
      <c r="AJ49" s="452">
        <v>23.200478839999999</v>
      </c>
      <c r="AK49" s="452">
        <v>21.619036149999999</v>
      </c>
      <c r="AL49" s="452">
        <v>21.759934810000001</v>
      </c>
      <c r="AM49" s="452">
        <v>21.46857661</v>
      </c>
      <c r="AN49" s="452">
        <v>20.211757479999999</v>
      </c>
      <c r="AO49" s="452">
        <v>20.561451869999999</v>
      </c>
      <c r="AP49" s="452">
        <v>21.377153620000001</v>
      </c>
      <c r="AQ49" s="452">
        <v>21.69439508</v>
      </c>
      <c r="AR49" s="452">
        <v>22.427650409999998</v>
      </c>
      <c r="AS49" s="452">
        <v>23.71316508</v>
      </c>
      <c r="AT49" s="452">
        <v>23.935497999999999</v>
      </c>
      <c r="AU49" s="452">
        <v>22.64102505</v>
      </c>
      <c r="AV49" s="452">
        <v>22.375324450000001</v>
      </c>
      <c r="AW49" s="452">
        <v>20.389608559999999</v>
      </c>
      <c r="AX49" s="452">
        <v>21.34138583</v>
      </c>
      <c r="AY49" s="452">
        <v>20.625529749999998</v>
      </c>
      <c r="AZ49" s="892">
        <v>19.436418589999999</v>
      </c>
      <c r="BA49" s="892">
        <v>20.00038442</v>
      </c>
      <c r="BB49" s="892">
        <v>20.85125545</v>
      </c>
      <c r="BC49" s="892">
        <v>21.9382719</v>
      </c>
      <c r="BD49" s="892">
        <v>22.218540359999999</v>
      </c>
      <c r="BE49" s="892">
        <v>24.426518940000001</v>
      </c>
      <c r="BF49" s="892">
        <v>24.851701946999999</v>
      </c>
      <c r="BG49" s="456">
        <v>23.724699999999999</v>
      </c>
      <c r="BH49" s="456">
        <v>22.99756</v>
      </c>
      <c r="BI49" s="456">
        <v>20.831330000000001</v>
      </c>
      <c r="BJ49" s="456">
        <v>21.47804</v>
      </c>
      <c r="BK49" s="456">
        <v>20.849340000000002</v>
      </c>
      <c r="BL49" s="456">
        <v>19.515000000000001</v>
      </c>
      <c r="BM49" s="456">
        <v>20.233969999999999</v>
      </c>
      <c r="BN49" s="456">
        <v>20.702739999999999</v>
      </c>
      <c r="BO49" s="456">
        <v>22.637910000000002</v>
      </c>
      <c r="BP49" s="456">
        <v>24.08389</v>
      </c>
      <c r="BQ49" s="456">
        <v>25.788219999999999</v>
      </c>
      <c r="BR49" s="456">
        <v>26.984839999999998</v>
      </c>
      <c r="BS49" s="456">
        <v>25.030349999999999</v>
      </c>
      <c r="BT49" s="456">
        <v>24.19753</v>
      </c>
      <c r="BU49" s="456">
        <v>21.896820000000002</v>
      </c>
      <c r="BV49" s="456">
        <v>22.543150000000001</v>
      </c>
    </row>
    <row r="50" spans="1:74" ht="11.1" customHeight="1" x14ac:dyDescent="0.2">
      <c r="A50" s="54" t="s">
        <v>622</v>
      </c>
      <c r="B50" s="736" t="s">
        <v>1008</v>
      </c>
      <c r="C50" s="452">
        <v>6.7948705299999999</v>
      </c>
      <c r="D50" s="452">
        <v>6.2046888500000001</v>
      </c>
      <c r="E50" s="452">
        <v>6.7166983399999998</v>
      </c>
      <c r="F50" s="452">
        <v>6.8074226500000004</v>
      </c>
      <c r="G50" s="452">
        <v>7.1096994499999999</v>
      </c>
      <c r="H50" s="452">
        <v>7.6265275700000004</v>
      </c>
      <c r="I50" s="452">
        <v>8.3328773500000004</v>
      </c>
      <c r="J50" s="452">
        <v>8.0222913899999995</v>
      </c>
      <c r="K50" s="452">
        <v>7.4090740200000003</v>
      </c>
      <c r="L50" s="452">
        <v>7.0804825999999998</v>
      </c>
      <c r="M50" s="452">
        <v>6.75534985</v>
      </c>
      <c r="N50" s="452">
        <v>6.8931234200000002</v>
      </c>
      <c r="O50" s="452">
        <v>6.6266035800000003</v>
      </c>
      <c r="P50" s="452">
        <v>6.1041324000000001</v>
      </c>
      <c r="Q50" s="452">
        <v>6.5764477699999997</v>
      </c>
      <c r="R50" s="452">
        <v>6.6229220599999996</v>
      </c>
      <c r="S50" s="452">
        <v>7.1108546700000002</v>
      </c>
      <c r="T50" s="452">
        <v>7.2576410200000003</v>
      </c>
      <c r="U50" s="452">
        <v>8.1160563999999997</v>
      </c>
      <c r="V50" s="452">
        <v>7.9526114899999998</v>
      </c>
      <c r="W50" s="452">
        <v>7.3153690400000002</v>
      </c>
      <c r="X50" s="452">
        <v>7.0464519900000004</v>
      </c>
      <c r="Y50" s="452">
        <v>6.6466759700000004</v>
      </c>
      <c r="Z50" s="452">
        <v>6.8721246699999998</v>
      </c>
      <c r="AA50" s="452">
        <v>6.7071783299999996</v>
      </c>
      <c r="AB50" s="452">
        <v>6.3751032800000003</v>
      </c>
      <c r="AC50" s="452">
        <v>6.8115660099999999</v>
      </c>
      <c r="AD50" s="452">
        <v>6.7001416200000001</v>
      </c>
      <c r="AE50" s="452">
        <v>7.3987107999999999</v>
      </c>
      <c r="AF50" s="452">
        <v>7.7748801800000003</v>
      </c>
      <c r="AG50" s="452">
        <v>8.3260965799999997</v>
      </c>
      <c r="AH50" s="452">
        <v>7.9409568799999999</v>
      </c>
      <c r="AI50" s="452">
        <v>7.4334859599999996</v>
      </c>
      <c r="AJ50" s="452">
        <v>7.2185506200000003</v>
      </c>
      <c r="AK50" s="452">
        <v>6.79863163</v>
      </c>
      <c r="AL50" s="452">
        <v>6.8877681099999997</v>
      </c>
      <c r="AM50" s="452">
        <v>6.91499153</v>
      </c>
      <c r="AN50" s="452">
        <v>6.3286020000000001</v>
      </c>
      <c r="AO50" s="452">
        <v>6.7606350800000001</v>
      </c>
      <c r="AP50" s="452">
        <v>7.1667508499999997</v>
      </c>
      <c r="AQ50" s="452">
        <v>7.6593179600000001</v>
      </c>
      <c r="AR50" s="452">
        <v>7.96563292</v>
      </c>
      <c r="AS50" s="452">
        <v>8.5435715299999995</v>
      </c>
      <c r="AT50" s="452">
        <v>8.2619258999999996</v>
      </c>
      <c r="AU50" s="452">
        <v>7.5402423799999996</v>
      </c>
      <c r="AV50" s="452">
        <v>7.2917275799999999</v>
      </c>
      <c r="AW50" s="452">
        <v>6.9256105300000002</v>
      </c>
      <c r="AX50" s="452">
        <v>7.24007735</v>
      </c>
      <c r="AY50" s="452">
        <v>7.1485466799999999</v>
      </c>
      <c r="AZ50" s="892">
        <v>6.5855304600000002</v>
      </c>
      <c r="BA50" s="892">
        <v>7.2438976000000004</v>
      </c>
      <c r="BB50" s="892">
        <v>7.1802033200000004</v>
      </c>
      <c r="BC50" s="892">
        <v>7.8868720400000001</v>
      </c>
      <c r="BD50" s="892">
        <v>8.2033487899999997</v>
      </c>
      <c r="BE50" s="892">
        <v>8.4341283326000003</v>
      </c>
      <c r="BF50" s="892">
        <v>8.2302173703000001</v>
      </c>
      <c r="BG50" s="456">
        <v>7.6063619999999998</v>
      </c>
      <c r="BH50" s="456">
        <v>7.4190120000000004</v>
      </c>
      <c r="BI50" s="456">
        <v>7.0733059999999996</v>
      </c>
      <c r="BJ50" s="456">
        <v>7.4072659999999999</v>
      </c>
      <c r="BK50" s="456">
        <v>7.3191449999999998</v>
      </c>
      <c r="BL50" s="456">
        <v>6.728262</v>
      </c>
      <c r="BM50" s="456">
        <v>7.3889170000000002</v>
      </c>
      <c r="BN50" s="456">
        <v>7.2013189999999998</v>
      </c>
      <c r="BO50" s="456">
        <v>7.9016919999999997</v>
      </c>
      <c r="BP50" s="456">
        <v>8.1405569999999994</v>
      </c>
      <c r="BQ50" s="456">
        <v>8.3998299999999997</v>
      </c>
      <c r="BR50" s="456">
        <v>8.1836749999999991</v>
      </c>
      <c r="BS50" s="456">
        <v>7.5998210000000004</v>
      </c>
      <c r="BT50" s="456">
        <v>7.4331569999999996</v>
      </c>
      <c r="BU50" s="456">
        <v>7.0876450000000002</v>
      </c>
      <c r="BV50" s="456">
        <v>7.4251290000000001</v>
      </c>
    </row>
    <row r="51" spans="1:74" ht="11.1" customHeight="1" x14ac:dyDescent="0.2">
      <c r="A51" s="54" t="s">
        <v>623</v>
      </c>
      <c r="B51" s="736" t="s">
        <v>1009</v>
      </c>
      <c r="C51" s="452">
        <v>6.5778746400000001</v>
      </c>
      <c r="D51" s="452">
        <v>6.2984333599999998</v>
      </c>
      <c r="E51" s="452">
        <v>7.2083346099999996</v>
      </c>
      <c r="F51" s="452">
        <v>7.0095546899999999</v>
      </c>
      <c r="G51" s="452">
        <v>7.2136282600000001</v>
      </c>
      <c r="H51" s="452">
        <v>7.86866997</v>
      </c>
      <c r="I51" s="452">
        <v>8.0059249900000005</v>
      </c>
      <c r="J51" s="452">
        <v>8.6906935900000004</v>
      </c>
      <c r="K51" s="452">
        <v>7.8439962699999999</v>
      </c>
      <c r="L51" s="452">
        <v>7.5041975699999997</v>
      </c>
      <c r="M51" s="452">
        <v>6.76173555</v>
      </c>
      <c r="N51" s="452">
        <v>6.6681915299999996</v>
      </c>
      <c r="O51" s="452">
        <v>6.0466723699999996</v>
      </c>
      <c r="P51" s="452">
        <v>5.6689463599999996</v>
      </c>
      <c r="Q51" s="452">
        <v>6.2099998599999999</v>
      </c>
      <c r="R51" s="452">
        <v>5.7838906899999998</v>
      </c>
      <c r="S51" s="452">
        <v>6.3329619800000003</v>
      </c>
      <c r="T51" s="452">
        <v>6.7248466899999997</v>
      </c>
      <c r="U51" s="452">
        <v>7.0371371199999997</v>
      </c>
      <c r="V51" s="452">
        <v>7.4177965700000001</v>
      </c>
      <c r="W51" s="452">
        <v>7.1494603899999998</v>
      </c>
      <c r="X51" s="452">
        <v>6.7603434099999999</v>
      </c>
      <c r="Y51" s="452">
        <v>6.32525884</v>
      </c>
      <c r="Z51" s="452">
        <v>6.1313627200000003</v>
      </c>
      <c r="AA51" s="452">
        <v>5.8316784899999998</v>
      </c>
      <c r="AB51" s="452">
        <v>5.5604078299999999</v>
      </c>
      <c r="AC51" s="452">
        <v>5.7071236000000001</v>
      </c>
      <c r="AD51" s="452">
        <v>6.0159296199999996</v>
      </c>
      <c r="AE51" s="452">
        <v>6.30825908</v>
      </c>
      <c r="AF51" s="452">
        <v>6.7303553899999997</v>
      </c>
      <c r="AG51" s="452">
        <v>7.5348296299999999</v>
      </c>
      <c r="AH51" s="452">
        <v>7.5233412399999997</v>
      </c>
      <c r="AI51" s="452">
        <v>7.0827826099999998</v>
      </c>
      <c r="AJ51" s="452">
        <v>6.7104457499999999</v>
      </c>
      <c r="AK51" s="452">
        <v>6.1399758000000002</v>
      </c>
      <c r="AL51" s="452">
        <v>6.2684529700000002</v>
      </c>
      <c r="AM51" s="452">
        <v>5.8847474799999997</v>
      </c>
      <c r="AN51" s="452">
        <v>5.5321014100000001</v>
      </c>
      <c r="AO51" s="452">
        <v>5.86403505</v>
      </c>
      <c r="AP51" s="452">
        <v>6.0581203400000003</v>
      </c>
      <c r="AQ51" s="452">
        <v>6.1730714799999999</v>
      </c>
      <c r="AR51" s="452">
        <v>6.8569306900000004</v>
      </c>
      <c r="AS51" s="452">
        <v>7.14669664</v>
      </c>
      <c r="AT51" s="452">
        <v>7.3756851799999996</v>
      </c>
      <c r="AU51" s="452">
        <v>6.6817830000000002</v>
      </c>
      <c r="AV51" s="452">
        <v>6.83325929</v>
      </c>
      <c r="AW51" s="452">
        <v>6.0083121999999998</v>
      </c>
      <c r="AX51" s="452">
        <v>5.9003276900000001</v>
      </c>
      <c r="AY51" s="452">
        <v>5.82891242</v>
      </c>
      <c r="AZ51" s="892">
        <v>5.67082833</v>
      </c>
      <c r="BA51" s="892">
        <v>6.1909796799999999</v>
      </c>
      <c r="BB51" s="892">
        <v>6.3602681099999998</v>
      </c>
      <c r="BC51" s="892">
        <v>6.1335983799999996</v>
      </c>
      <c r="BD51" s="892">
        <v>6.8884117900000001</v>
      </c>
      <c r="BE51" s="892">
        <v>7.2854659664000003</v>
      </c>
      <c r="BF51" s="892">
        <v>7.6728924636000002</v>
      </c>
      <c r="BG51" s="456">
        <v>6.7827960000000003</v>
      </c>
      <c r="BH51" s="456">
        <v>6.8896319999999998</v>
      </c>
      <c r="BI51" s="456">
        <v>6.0210489999999997</v>
      </c>
      <c r="BJ51" s="456">
        <v>5.9344450000000002</v>
      </c>
      <c r="BK51" s="456">
        <v>5.8667829999999999</v>
      </c>
      <c r="BL51" s="456">
        <v>5.7135040000000004</v>
      </c>
      <c r="BM51" s="456">
        <v>6.2223610000000003</v>
      </c>
      <c r="BN51" s="456">
        <v>6.3960290000000004</v>
      </c>
      <c r="BO51" s="456">
        <v>6.1797719999999998</v>
      </c>
      <c r="BP51" s="456">
        <v>6.9411509999999996</v>
      </c>
      <c r="BQ51" s="456">
        <v>7.3354460000000001</v>
      </c>
      <c r="BR51" s="456">
        <v>7.7038000000000002</v>
      </c>
      <c r="BS51" s="456">
        <v>6.8229300000000004</v>
      </c>
      <c r="BT51" s="456">
        <v>6.9339370000000002</v>
      </c>
      <c r="BU51" s="456">
        <v>6.0631339999999998</v>
      </c>
      <c r="BV51" s="456">
        <v>5.97621</v>
      </c>
    </row>
    <row r="52" spans="1:74" s="735" customFormat="1" ht="11.1" customHeight="1" x14ac:dyDescent="0.2">
      <c r="A52" s="314" t="s">
        <v>624</v>
      </c>
      <c r="B52" s="734" t="s">
        <v>1010</v>
      </c>
      <c r="C52" s="557">
        <v>0.38145171999999999</v>
      </c>
      <c r="D52" s="557">
        <v>0.35733949999999998</v>
      </c>
      <c r="E52" s="557">
        <v>0.40702617000000002</v>
      </c>
      <c r="F52" s="557">
        <v>0.39020156</v>
      </c>
      <c r="G52" s="557">
        <v>0.40297170999999998</v>
      </c>
      <c r="H52" s="557">
        <v>0.39183105000000001</v>
      </c>
      <c r="I52" s="557">
        <v>0.41726468</v>
      </c>
      <c r="J52" s="557">
        <v>0.42509607999999999</v>
      </c>
      <c r="K52" s="557">
        <v>0.42168802999999999</v>
      </c>
      <c r="L52" s="557">
        <v>0.42566608</v>
      </c>
      <c r="M52" s="557">
        <v>0.40561797999999999</v>
      </c>
      <c r="N52" s="557">
        <v>0.40232143999999997</v>
      </c>
      <c r="O52" s="557">
        <v>0.39543633</v>
      </c>
      <c r="P52" s="557">
        <v>0.35365249999999998</v>
      </c>
      <c r="Q52" s="557">
        <v>0.39390115999999997</v>
      </c>
      <c r="R52" s="557">
        <v>0.39124824000000002</v>
      </c>
      <c r="S52" s="557">
        <v>0.39458468000000002</v>
      </c>
      <c r="T52" s="557">
        <v>0.39190866000000002</v>
      </c>
      <c r="U52" s="557">
        <v>0.42514097000000001</v>
      </c>
      <c r="V52" s="557">
        <v>0.41704566999999998</v>
      </c>
      <c r="W52" s="557">
        <v>0.40962416000000001</v>
      </c>
      <c r="X52" s="557">
        <v>0.42744690000000002</v>
      </c>
      <c r="Y52" s="557">
        <v>0.40275928999999999</v>
      </c>
      <c r="Z52" s="557">
        <v>0.40340642999999998</v>
      </c>
      <c r="AA52" s="557">
        <v>0.39198747</v>
      </c>
      <c r="AB52" s="557">
        <v>0.36917520999999998</v>
      </c>
      <c r="AC52" s="557">
        <v>0.39068902</v>
      </c>
      <c r="AD52" s="557">
        <v>0.38596490999999999</v>
      </c>
      <c r="AE52" s="557">
        <v>0.39698752999999998</v>
      </c>
      <c r="AF52" s="557">
        <v>0.39943371999999999</v>
      </c>
      <c r="AG52" s="557">
        <v>0.41676186999999998</v>
      </c>
      <c r="AH52" s="557">
        <v>0.42402457999999998</v>
      </c>
      <c r="AI52" s="557">
        <v>0.41629783999999997</v>
      </c>
      <c r="AJ52" s="557">
        <v>0.43012952999999998</v>
      </c>
      <c r="AK52" s="557">
        <v>0.40375498999999998</v>
      </c>
      <c r="AL52" s="557">
        <v>0.41740231999999999</v>
      </c>
      <c r="AM52" s="557">
        <v>0.40239045000000001</v>
      </c>
      <c r="AN52" s="557">
        <v>0.35530388000000002</v>
      </c>
      <c r="AO52" s="557">
        <v>0.40828849</v>
      </c>
      <c r="AP52" s="557">
        <v>0.40500951000000002</v>
      </c>
      <c r="AQ52" s="557">
        <v>0.41281688</v>
      </c>
      <c r="AR52" s="557">
        <v>0.40920522999999998</v>
      </c>
      <c r="AS52" s="557">
        <v>0.42900734000000001</v>
      </c>
      <c r="AT52" s="557">
        <v>0.43889835999999999</v>
      </c>
      <c r="AU52" s="557">
        <v>0.42889245999999998</v>
      </c>
      <c r="AV52" s="557">
        <v>0.45029912</v>
      </c>
      <c r="AW52" s="557">
        <v>0.41932057</v>
      </c>
      <c r="AX52" s="557">
        <v>0.42817239000000001</v>
      </c>
      <c r="AY52" s="557">
        <v>0.41349531</v>
      </c>
      <c r="AZ52" s="917">
        <v>0.37625636000000001</v>
      </c>
      <c r="BA52" s="917">
        <v>0.42278751999999997</v>
      </c>
      <c r="BB52" s="917">
        <v>0.40624113000000001</v>
      </c>
      <c r="BC52" s="917">
        <v>0.41338879000000001</v>
      </c>
      <c r="BD52" s="917">
        <v>0.41211558999999998</v>
      </c>
      <c r="BE52" s="917">
        <v>0.42815433000000003</v>
      </c>
      <c r="BF52" s="917">
        <v>0.43733653</v>
      </c>
      <c r="BG52" s="459">
        <v>0.42739700000000003</v>
      </c>
      <c r="BH52" s="459">
        <v>0.45059769999999999</v>
      </c>
      <c r="BI52" s="459">
        <v>0.4199428</v>
      </c>
      <c r="BJ52" s="459">
        <v>0.43001070000000002</v>
      </c>
      <c r="BK52" s="459">
        <v>0.41500019999999999</v>
      </c>
      <c r="BL52" s="459">
        <v>0.3775539</v>
      </c>
      <c r="BM52" s="459">
        <v>0.42290549999999999</v>
      </c>
      <c r="BN52" s="459">
        <v>0.408244</v>
      </c>
      <c r="BO52" s="459">
        <v>0.4158173</v>
      </c>
      <c r="BP52" s="459">
        <v>0.41533750000000003</v>
      </c>
      <c r="BQ52" s="459">
        <v>0.43183919999999998</v>
      </c>
      <c r="BR52" s="459">
        <v>0.4399324</v>
      </c>
      <c r="BS52" s="459">
        <v>0.42999759999999998</v>
      </c>
      <c r="BT52" s="459">
        <v>0.4534704</v>
      </c>
      <c r="BU52" s="459">
        <v>0.42252620000000002</v>
      </c>
      <c r="BV52" s="459">
        <v>0.43246960000000001</v>
      </c>
    </row>
    <row r="53" spans="1:74" s="336" customFormat="1" ht="12" customHeight="1" x14ac:dyDescent="0.25">
      <c r="A53" s="335"/>
      <c r="B53" s="1065" t="s">
        <v>1419</v>
      </c>
      <c r="C53" s="1075"/>
      <c r="D53" s="1075"/>
      <c r="E53" s="1075"/>
      <c r="F53" s="1075"/>
      <c r="G53" s="1075"/>
      <c r="H53" s="1075"/>
      <c r="I53" s="1075"/>
      <c r="J53" s="1075"/>
      <c r="K53" s="1075"/>
      <c r="L53" s="1075"/>
      <c r="M53" s="1075"/>
      <c r="N53" s="1075"/>
      <c r="O53" s="1075"/>
      <c r="P53" s="1075"/>
      <c r="Q53" s="1075"/>
      <c r="R53" s="779"/>
      <c r="AZ53" s="339"/>
      <c r="BA53" s="339"/>
      <c r="BB53" s="339"/>
      <c r="BC53" s="339"/>
      <c r="BD53" s="339"/>
      <c r="BE53" s="339"/>
      <c r="BF53" s="339"/>
      <c r="BG53" s="339"/>
      <c r="BH53" s="339"/>
      <c r="BI53" s="339"/>
    </row>
    <row r="54" spans="1:74" s="184" customFormat="1" ht="12" customHeight="1" x14ac:dyDescent="0.2">
      <c r="A54" s="183"/>
      <c r="B54" s="773" t="s">
        <v>808</v>
      </c>
      <c r="C54" s="773"/>
      <c r="D54" s="773"/>
      <c r="E54" s="773"/>
      <c r="F54" s="773"/>
      <c r="G54" s="773"/>
      <c r="H54" s="774"/>
      <c r="I54" s="773"/>
      <c r="J54" s="773"/>
      <c r="K54" s="773"/>
      <c r="L54" s="773"/>
      <c r="M54" s="773"/>
      <c r="N54" s="773"/>
      <c r="O54" s="773"/>
      <c r="P54" s="773"/>
      <c r="Q54" s="773"/>
      <c r="R54" s="775"/>
      <c r="AZ54" s="673"/>
      <c r="BA54" s="673"/>
      <c r="BB54" s="673"/>
      <c r="BC54" s="673"/>
      <c r="BD54" s="673"/>
      <c r="BE54" s="673"/>
      <c r="BF54" s="673"/>
      <c r="BG54" s="673"/>
      <c r="BH54" s="847"/>
      <c r="BI54" s="673"/>
      <c r="BJ54" s="205"/>
    </row>
    <row r="55" spans="1:74" s="184" customFormat="1" ht="12" customHeight="1" x14ac:dyDescent="0.25">
      <c r="A55" s="183"/>
      <c r="B55" s="971" t="str">
        <f>Dates!$G$2</f>
        <v>EIA completed modeling and analysis for this report on Thursday, September 3, 2026.</v>
      </c>
      <c r="C55" s="972"/>
      <c r="D55" s="972"/>
      <c r="E55" s="972"/>
      <c r="F55" s="972"/>
      <c r="G55" s="972"/>
      <c r="H55" s="972"/>
      <c r="I55" s="972"/>
      <c r="J55" s="972"/>
      <c r="K55" s="972"/>
      <c r="L55" s="972"/>
      <c r="M55" s="972"/>
      <c r="N55" s="972"/>
      <c r="O55" s="972"/>
      <c r="P55" s="972"/>
      <c r="Q55" s="972"/>
      <c r="R55" s="776"/>
      <c r="AZ55" s="673"/>
      <c r="BA55" s="673"/>
      <c r="BB55" s="673"/>
      <c r="BC55" s="673"/>
      <c r="BD55" s="674"/>
      <c r="BE55" s="674"/>
      <c r="BF55" s="674"/>
      <c r="BG55" s="673"/>
      <c r="BH55" s="635"/>
      <c r="BI55" s="673"/>
      <c r="BJ55" s="205"/>
    </row>
    <row r="56" spans="1:74" s="184" customFormat="1" ht="13.2" x14ac:dyDescent="0.25">
      <c r="A56" s="183"/>
      <c r="B56" s="1007" t="s">
        <v>1402</v>
      </c>
      <c r="C56" s="974"/>
      <c r="D56" s="974"/>
      <c r="E56" s="974"/>
      <c r="F56" s="974"/>
      <c r="G56" s="974"/>
      <c r="H56" s="974"/>
      <c r="I56" s="974"/>
      <c r="J56" s="974"/>
      <c r="K56" s="974"/>
      <c r="L56" s="974"/>
      <c r="M56" s="974"/>
      <c r="N56" s="974"/>
      <c r="O56" s="974"/>
      <c r="P56" s="974"/>
      <c r="Q56" s="974"/>
      <c r="R56" s="779"/>
      <c r="AZ56" s="673"/>
      <c r="BA56" s="673"/>
      <c r="BB56" s="673"/>
      <c r="BC56" s="673"/>
      <c r="BD56" s="674"/>
      <c r="BE56" s="674"/>
      <c r="BF56" s="674"/>
      <c r="BG56" s="673"/>
      <c r="BH56" s="635"/>
      <c r="BI56" s="673"/>
      <c r="BJ56" s="205"/>
    </row>
    <row r="57" spans="1:74" s="184" customFormat="1" ht="12" customHeight="1" x14ac:dyDescent="0.25">
      <c r="A57" s="183"/>
      <c r="B57" s="1074" t="s">
        <v>800</v>
      </c>
      <c r="C57" s="1078"/>
      <c r="D57" s="1078"/>
      <c r="E57" s="1078"/>
      <c r="F57" s="1078"/>
      <c r="G57" s="1078"/>
      <c r="H57" s="1078"/>
      <c r="I57" s="1078"/>
      <c r="J57" s="1078"/>
      <c r="K57" s="1078"/>
      <c r="L57" s="1078"/>
      <c r="M57" s="1078"/>
      <c r="N57" s="1078"/>
      <c r="O57" s="1078"/>
      <c r="P57" s="1078"/>
      <c r="Q57" s="1075"/>
      <c r="R57" s="779"/>
      <c r="AZ57" s="673"/>
      <c r="BA57" s="673"/>
      <c r="BB57" s="673"/>
      <c r="BC57" s="673"/>
      <c r="BD57" s="674"/>
      <c r="BE57" s="674"/>
      <c r="BF57" s="674"/>
      <c r="BG57" s="673"/>
      <c r="BH57" s="635"/>
      <c r="BI57" s="673"/>
      <c r="BJ57" s="205"/>
    </row>
    <row r="58" spans="1:74" s="184" customFormat="1" ht="12" customHeight="1" x14ac:dyDescent="0.25">
      <c r="A58" s="183"/>
      <c r="B58" s="1074" t="s">
        <v>801</v>
      </c>
      <c r="C58" s="1078"/>
      <c r="D58" s="1078"/>
      <c r="E58" s="1078"/>
      <c r="F58" s="1078"/>
      <c r="G58" s="1078"/>
      <c r="H58" s="1078"/>
      <c r="I58" s="1078"/>
      <c r="J58" s="1078"/>
      <c r="K58" s="1078"/>
      <c r="L58" s="1078"/>
      <c r="M58" s="1078"/>
      <c r="N58" s="1078"/>
      <c r="O58" s="1078"/>
      <c r="P58" s="1078"/>
      <c r="Q58" s="1075"/>
      <c r="R58" s="779"/>
      <c r="AZ58" s="673"/>
      <c r="BA58" s="673"/>
      <c r="BB58" s="673"/>
      <c r="BC58" s="673"/>
      <c r="BD58" s="674"/>
      <c r="BE58" s="674"/>
      <c r="BF58" s="674"/>
      <c r="BG58" s="673"/>
      <c r="BH58" s="635"/>
      <c r="BI58" s="673"/>
      <c r="BJ58" s="205"/>
    </row>
    <row r="59" spans="1:74" s="184" customFormat="1" ht="12" customHeight="1" x14ac:dyDescent="0.2">
      <c r="A59" s="183"/>
      <c r="B59" s="999" t="s">
        <v>821</v>
      </c>
      <c r="C59" s="999"/>
      <c r="D59" s="999"/>
      <c r="E59" s="999"/>
      <c r="F59" s="999"/>
      <c r="G59" s="999"/>
      <c r="H59" s="999"/>
      <c r="I59" s="999"/>
      <c r="J59" s="999"/>
      <c r="K59" s="999"/>
      <c r="L59" s="999"/>
      <c r="M59" s="999"/>
      <c r="N59" s="999"/>
      <c r="O59" s="999"/>
      <c r="P59" s="999"/>
      <c r="Q59" s="999"/>
      <c r="R59" s="999"/>
      <c r="AY59" s="673"/>
      <c r="AZ59" s="673"/>
      <c r="BA59" s="673"/>
      <c r="BB59" s="673"/>
      <c r="BC59" s="673"/>
      <c r="BD59" s="674"/>
      <c r="BE59" s="674"/>
      <c r="BF59" s="674"/>
      <c r="BG59" s="673"/>
      <c r="BH59" s="635"/>
      <c r="BI59" s="673"/>
      <c r="BJ59" s="205"/>
    </row>
    <row r="60" spans="1:74" s="184" customFormat="1" ht="12" customHeight="1" x14ac:dyDescent="0.25">
      <c r="A60" s="183"/>
      <c r="B60" s="1074" t="s">
        <v>1600</v>
      </c>
      <c r="C60" s="1003"/>
      <c r="D60" s="1003"/>
      <c r="E60" s="1003"/>
      <c r="F60" s="1003"/>
      <c r="G60" s="1003"/>
      <c r="H60" s="1003"/>
      <c r="I60" s="1003"/>
      <c r="J60" s="1003"/>
      <c r="K60" s="1003"/>
      <c r="L60" s="1003"/>
      <c r="M60" s="1003"/>
      <c r="N60" s="1003"/>
      <c r="O60" s="1003"/>
      <c r="P60" s="1003"/>
      <c r="Q60" s="1004"/>
      <c r="R60" s="779"/>
      <c r="AY60" s="673"/>
      <c r="AZ60" s="673"/>
      <c r="BA60" s="673"/>
      <c r="BB60" s="673"/>
      <c r="BC60" s="673"/>
      <c r="BD60" s="674"/>
      <c r="BE60" s="674"/>
      <c r="BF60" s="674"/>
      <c r="BG60" s="673"/>
      <c r="BH60" s="635"/>
      <c r="BI60" s="673"/>
      <c r="BJ60" s="205"/>
    </row>
    <row r="61" spans="1:74" s="184" customFormat="1" ht="12" customHeight="1" x14ac:dyDescent="0.25">
      <c r="A61" s="183"/>
      <c r="B61" s="1002" t="s">
        <v>799</v>
      </c>
      <c r="C61" s="1004"/>
      <c r="D61" s="1004"/>
      <c r="E61" s="1004"/>
      <c r="F61" s="1004"/>
      <c r="G61" s="1004"/>
      <c r="H61" s="1004"/>
      <c r="I61" s="1004"/>
      <c r="J61" s="1004"/>
      <c r="K61" s="1004"/>
      <c r="L61" s="1004"/>
      <c r="M61" s="1004"/>
      <c r="N61" s="1004"/>
      <c r="O61" s="1004"/>
      <c r="P61" s="1004"/>
      <c r="Q61" s="1075"/>
      <c r="R61" s="779"/>
      <c r="AY61" s="673"/>
      <c r="AZ61" s="673"/>
      <c r="BA61" s="673"/>
      <c r="BB61" s="673"/>
      <c r="BC61" s="673"/>
      <c r="BD61" s="674"/>
      <c r="BE61" s="674"/>
      <c r="BF61" s="674"/>
      <c r="BG61" s="673"/>
      <c r="BH61" s="635"/>
      <c r="BI61" s="673"/>
      <c r="BJ61" s="205"/>
    </row>
    <row r="62" spans="1:74" s="184" customFormat="1" ht="12" customHeight="1" x14ac:dyDescent="0.25">
      <c r="A62" s="183"/>
      <c r="B62" s="1076" t="s">
        <v>1418</v>
      </c>
      <c r="C62" s="1004"/>
      <c r="D62" s="1004"/>
      <c r="E62" s="1004"/>
      <c r="F62" s="1004"/>
      <c r="G62" s="1004"/>
      <c r="H62" s="1004"/>
      <c r="I62" s="1004"/>
      <c r="J62" s="1004"/>
      <c r="K62" s="1004"/>
      <c r="L62" s="1004"/>
      <c r="M62" s="1004"/>
      <c r="N62" s="1004"/>
      <c r="O62" s="1004"/>
      <c r="P62" s="1004"/>
      <c r="Q62" s="1004"/>
      <c r="R62" s="779"/>
      <c r="AY62" s="673"/>
      <c r="AZ62" s="673"/>
      <c r="BA62" s="673"/>
      <c r="BB62" s="673"/>
      <c r="BC62" s="673"/>
      <c r="BD62" s="674"/>
      <c r="BE62" s="674"/>
      <c r="BF62" s="674"/>
      <c r="BG62" s="673"/>
      <c r="BH62" s="635"/>
      <c r="BI62" s="673"/>
      <c r="BJ62" s="205"/>
    </row>
    <row r="63" spans="1:74" s="182" customFormat="1" ht="12" customHeight="1" x14ac:dyDescent="0.2">
      <c r="A63" s="55"/>
      <c r="B63" s="1017"/>
      <c r="C63" s="1001"/>
      <c r="D63" s="1001"/>
      <c r="E63" s="1001"/>
      <c r="F63" s="1001"/>
      <c r="G63" s="1001"/>
      <c r="H63" s="1001"/>
      <c r="I63" s="1001"/>
      <c r="J63" s="1001"/>
      <c r="K63" s="1001"/>
      <c r="L63" s="1001"/>
      <c r="M63" s="1001"/>
      <c r="N63" s="1001"/>
      <c r="O63" s="1001"/>
      <c r="P63" s="1001"/>
      <c r="Q63" s="1001"/>
      <c r="AY63" s="829"/>
      <c r="AZ63" s="829"/>
      <c r="BA63" s="829"/>
      <c r="BB63" s="829"/>
      <c r="BC63" s="829"/>
      <c r="BD63" s="671"/>
      <c r="BE63" s="671"/>
      <c r="BF63" s="671"/>
      <c r="BG63" s="829"/>
      <c r="BH63" s="635"/>
      <c r="BI63" s="829"/>
      <c r="BJ63" s="203"/>
    </row>
    <row r="64" spans="1:74" x14ac:dyDescent="0.2">
      <c r="BH64" s="635"/>
      <c r="BK64" s="141"/>
      <c r="BL64" s="141"/>
      <c r="BM64" s="141"/>
      <c r="BN64" s="141"/>
      <c r="BO64" s="141"/>
      <c r="BP64" s="141"/>
      <c r="BQ64" s="141"/>
      <c r="BR64" s="141"/>
      <c r="BS64" s="141"/>
      <c r="BT64" s="141"/>
      <c r="BU64" s="141"/>
      <c r="BV64" s="141"/>
    </row>
    <row r="65" spans="60:74" x14ac:dyDescent="0.2">
      <c r="BH65" s="635"/>
      <c r="BK65" s="141"/>
      <c r="BL65" s="141"/>
      <c r="BM65" s="141"/>
      <c r="BN65" s="141"/>
      <c r="BO65" s="141"/>
      <c r="BP65" s="141"/>
      <c r="BQ65" s="141"/>
      <c r="BR65" s="141"/>
      <c r="BS65" s="141"/>
      <c r="BT65" s="141"/>
      <c r="BU65" s="141"/>
      <c r="BV65" s="141"/>
    </row>
    <row r="66" spans="60:74" x14ac:dyDescent="0.2">
      <c r="BH66" s="635"/>
      <c r="BK66" s="141"/>
      <c r="BL66" s="141"/>
      <c r="BM66" s="141"/>
      <c r="BN66" s="141"/>
      <c r="BO66" s="141"/>
      <c r="BP66" s="141"/>
      <c r="BQ66" s="141"/>
      <c r="BR66" s="141"/>
      <c r="BS66" s="141"/>
      <c r="BT66" s="141"/>
      <c r="BU66" s="141"/>
      <c r="BV66" s="141"/>
    </row>
    <row r="67" spans="60:74" x14ac:dyDescent="0.2">
      <c r="BH67" s="635"/>
      <c r="BK67" s="141"/>
      <c r="BL67" s="141"/>
      <c r="BM67" s="141"/>
      <c r="BN67" s="141"/>
      <c r="BO67" s="141"/>
      <c r="BP67" s="141"/>
      <c r="BQ67" s="141"/>
      <c r="BR67" s="141"/>
      <c r="BS67" s="141"/>
      <c r="BT67" s="141"/>
      <c r="BU67" s="141"/>
      <c r="BV67" s="141"/>
    </row>
    <row r="68" spans="60:74" x14ac:dyDescent="0.2">
      <c r="BH68" s="635"/>
      <c r="BK68" s="141"/>
      <c r="BL68" s="141"/>
      <c r="BM68" s="141"/>
      <c r="BN68" s="141"/>
      <c r="BO68" s="141"/>
      <c r="BP68" s="141"/>
      <c r="BQ68" s="141"/>
      <c r="BR68" s="141"/>
      <c r="BS68" s="141"/>
      <c r="BT68" s="141"/>
      <c r="BU68" s="141"/>
      <c r="BV68" s="141"/>
    </row>
    <row r="69" spans="60:74" x14ac:dyDescent="0.2">
      <c r="BK69" s="141"/>
      <c r="BL69" s="141"/>
      <c r="BM69" s="141"/>
      <c r="BN69" s="141"/>
      <c r="BO69" s="141"/>
      <c r="BP69" s="141"/>
      <c r="BQ69" s="141"/>
      <c r="BR69" s="141"/>
      <c r="BS69" s="141"/>
      <c r="BT69" s="141"/>
      <c r="BU69" s="141"/>
      <c r="BV69" s="141"/>
    </row>
    <row r="70" spans="60:74" x14ac:dyDescent="0.2">
      <c r="BK70" s="141"/>
      <c r="BL70" s="141"/>
      <c r="BM70" s="141"/>
      <c r="BN70" s="141"/>
      <c r="BO70" s="141"/>
      <c r="BP70" s="141"/>
      <c r="BQ70" s="141"/>
      <c r="BR70" s="141"/>
      <c r="BS70" s="141"/>
      <c r="BT70" s="141"/>
      <c r="BU70" s="141"/>
      <c r="BV70" s="141"/>
    </row>
    <row r="71" spans="60:74" x14ac:dyDescent="0.2">
      <c r="BK71" s="141"/>
      <c r="BL71" s="141"/>
      <c r="BM71" s="141"/>
      <c r="BN71" s="141"/>
      <c r="BO71" s="141"/>
      <c r="BP71" s="141"/>
      <c r="BQ71" s="141"/>
      <c r="BR71" s="141"/>
      <c r="BS71" s="141"/>
      <c r="BT71" s="141"/>
      <c r="BU71" s="141"/>
      <c r="BV71" s="141"/>
    </row>
    <row r="72" spans="60:74" x14ac:dyDescent="0.2">
      <c r="BK72" s="141"/>
      <c r="BL72" s="141"/>
      <c r="BM72" s="141"/>
      <c r="BN72" s="141"/>
      <c r="BO72" s="141"/>
      <c r="BP72" s="141"/>
      <c r="BQ72" s="141"/>
      <c r="BR72" s="141"/>
      <c r="BS72" s="141"/>
      <c r="BT72" s="141"/>
      <c r="BU72" s="141"/>
      <c r="BV72" s="141"/>
    </row>
    <row r="73" spans="60:74" x14ac:dyDescent="0.2">
      <c r="BK73" s="141"/>
      <c r="BL73" s="141"/>
      <c r="BM73" s="141"/>
      <c r="BN73" s="141"/>
      <c r="BO73" s="141"/>
      <c r="BP73" s="141"/>
      <c r="BQ73" s="141"/>
      <c r="BR73" s="141"/>
      <c r="BS73" s="141"/>
      <c r="BT73" s="141"/>
      <c r="BU73" s="141"/>
      <c r="BV73" s="141"/>
    </row>
    <row r="74" spans="60:74" x14ac:dyDescent="0.2">
      <c r="BK74" s="141"/>
      <c r="BL74" s="141"/>
      <c r="BM74" s="141"/>
      <c r="BN74" s="141"/>
      <c r="BO74" s="141"/>
      <c r="BP74" s="141"/>
      <c r="BQ74" s="141"/>
      <c r="BR74" s="141"/>
      <c r="BS74" s="141"/>
      <c r="BT74" s="141"/>
      <c r="BU74" s="141"/>
      <c r="BV74" s="141"/>
    </row>
    <row r="75" spans="60:74" x14ac:dyDescent="0.2">
      <c r="BK75" s="141"/>
      <c r="BL75" s="141"/>
      <c r="BM75" s="141"/>
      <c r="BN75" s="141"/>
      <c r="BO75" s="141"/>
      <c r="BP75" s="141"/>
      <c r="BQ75" s="141"/>
      <c r="BR75" s="141"/>
      <c r="BS75" s="141"/>
      <c r="BT75" s="141"/>
      <c r="BU75" s="141"/>
      <c r="BV75" s="141"/>
    </row>
    <row r="76" spans="60:74" x14ac:dyDescent="0.2">
      <c r="BK76" s="141"/>
      <c r="BL76" s="141"/>
      <c r="BM76" s="141"/>
      <c r="BN76" s="141"/>
      <c r="BO76" s="141"/>
      <c r="BP76" s="141"/>
      <c r="BQ76" s="141"/>
      <c r="BR76" s="141"/>
      <c r="BS76" s="141"/>
      <c r="BT76" s="141"/>
      <c r="BU76" s="141"/>
      <c r="BV76" s="141"/>
    </row>
    <row r="77" spans="60:74" x14ac:dyDescent="0.2">
      <c r="BK77" s="141"/>
      <c r="BL77" s="141"/>
      <c r="BM77" s="141"/>
      <c r="BN77" s="141"/>
      <c r="BO77" s="141"/>
      <c r="BP77" s="141"/>
      <c r="BQ77" s="141"/>
      <c r="BR77" s="141"/>
      <c r="BS77" s="141"/>
      <c r="BT77" s="141"/>
      <c r="BU77" s="141"/>
      <c r="BV77" s="141"/>
    </row>
    <row r="78" spans="60:74" x14ac:dyDescent="0.2">
      <c r="BK78" s="141"/>
      <c r="BL78" s="141"/>
      <c r="BM78" s="141"/>
      <c r="BN78" s="141"/>
      <c r="BO78" s="141"/>
      <c r="BP78" s="141"/>
      <c r="BQ78" s="141"/>
      <c r="BR78" s="141"/>
      <c r="BS78" s="141"/>
      <c r="BT78" s="141"/>
      <c r="BU78" s="141"/>
      <c r="BV78" s="141"/>
    </row>
    <row r="79" spans="60:74" x14ac:dyDescent="0.2">
      <c r="BK79" s="141"/>
      <c r="BL79" s="141"/>
      <c r="BM79" s="141"/>
      <c r="BN79" s="141"/>
      <c r="BO79" s="141"/>
      <c r="BP79" s="141"/>
      <c r="BQ79" s="141"/>
      <c r="BR79" s="141"/>
      <c r="BS79" s="141"/>
      <c r="BT79" s="141"/>
      <c r="BU79" s="141"/>
      <c r="BV79" s="141"/>
    </row>
    <row r="80" spans="60:74" x14ac:dyDescent="0.2">
      <c r="BK80" s="141"/>
      <c r="BL80" s="141"/>
      <c r="BM80" s="141"/>
      <c r="BN80" s="141"/>
      <c r="BO80" s="141"/>
      <c r="BP80" s="141"/>
      <c r="BQ80" s="141"/>
      <c r="BR80" s="141"/>
      <c r="BS80" s="141"/>
      <c r="BT80" s="141"/>
      <c r="BU80" s="141"/>
      <c r="BV80" s="141"/>
    </row>
    <row r="81" spans="63:74" x14ac:dyDescent="0.2">
      <c r="BK81" s="141"/>
      <c r="BL81" s="141"/>
      <c r="BM81" s="141"/>
      <c r="BN81" s="141"/>
      <c r="BO81" s="141"/>
      <c r="BP81" s="141"/>
      <c r="BQ81" s="141"/>
      <c r="BR81" s="141"/>
      <c r="BS81" s="141"/>
      <c r="BT81" s="141"/>
      <c r="BU81" s="141"/>
      <c r="BV81" s="141"/>
    </row>
    <row r="82" spans="63:74" x14ac:dyDescent="0.2">
      <c r="BK82" s="141"/>
      <c r="BL82" s="141"/>
      <c r="BM82" s="141"/>
      <c r="BN82" s="141"/>
      <c r="BO82" s="141"/>
      <c r="BP82" s="141"/>
      <c r="BQ82" s="141"/>
      <c r="BR82" s="141"/>
      <c r="BS82" s="141"/>
      <c r="BT82" s="141"/>
      <c r="BU82" s="141"/>
      <c r="BV82" s="141"/>
    </row>
    <row r="83" spans="63:74" x14ac:dyDescent="0.2">
      <c r="BK83" s="141"/>
      <c r="BL83" s="141"/>
      <c r="BM83" s="141"/>
      <c r="BN83" s="141"/>
      <c r="BO83" s="141"/>
      <c r="BP83" s="141"/>
      <c r="BQ83" s="141"/>
      <c r="BR83" s="141"/>
      <c r="BS83" s="141"/>
      <c r="BT83" s="141"/>
      <c r="BU83" s="141"/>
      <c r="BV83" s="141"/>
    </row>
    <row r="84" spans="63:74" x14ac:dyDescent="0.2">
      <c r="BK84" s="141"/>
      <c r="BL84" s="141"/>
      <c r="BM84" s="141"/>
      <c r="BN84" s="141"/>
      <c r="BO84" s="141"/>
      <c r="BP84" s="141"/>
      <c r="BQ84" s="141"/>
      <c r="BR84" s="141"/>
      <c r="BS84" s="141"/>
      <c r="BT84" s="141"/>
      <c r="BU84" s="141"/>
      <c r="BV84" s="141"/>
    </row>
    <row r="85" spans="63:74" x14ac:dyDescent="0.2">
      <c r="BK85" s="141"/>
      <c r="BL85" s="141"/>
      <c r="BM85" s="141"/>
      <c r="BN85" s="141"/>
      <c r="BO85" s="141"/>
      <c r="BP85" s="141"/>
      <c r="BQ85" s="141"/>
      <c r="BR85" s="141"/>
      <c r="BS85" s="141"/>
      <c r="BT85" s="141"/>
      <c r="BU85" s="141"/>
      <c r="BV85" s="141"/>
    </row>
    <row r="86" spans="63:74" x14ac:dyDescent="0.2">
      <c r="BK86" s="141"/>
      <c r="BL86" s="141"/>
      <c r="BM86" s="141"/>
      <c r="BN86" s="141"/>
      <c r="BO86" s="141"/>
      <c r="BP86" s="141"/>
      <c r="BQ86" s="141"/>
      <c r="BR86" s="141"/>
      <c r="BS86" s="141"/>
      <c r="BT86" s="141"/>
      <c r="BU86" s="141"/>
      <c r="BV86" s="141"/>
    </row>
    <row r="87" spans="63:74" x14ac:dyDescent="0.2">
      <c r="BK87" s="141"/>
      <c r="BL87" s="141"/>
      <c r="BM87" s="141"/>
      <c r="BN87" s="141"/>
      <c r="BO87" s="141"/>
      <c r="BP87" s="141"/>
      <c r="BQ87" s="141"/>
      <c r="BR87" s="141"/>
      <c r="BS87" s="141"/>
      <c r="BT87" s="141"/>
      <c r="BU87" s="141"/>
      <c r="BV87" s="141"/>
    </row>
    <row r="88" spans="63:74" x14ac:dyDescent="0.2">
      <c r="BK88" s="141"/>
      <c r="BL88" s="141"/>
      <c r="BM88" s="141"/>
      <c r="BN88" s="141"/>
      <c r="BO88" s="141"/>
      <c r="BP88" s="141"/>
      <c r="BQ88" s="141"/>
      <c r="BR88" s="141"/>
      <c r="BS88" s="141"/>
      <c r="BT88" s="141"/>
      <c r="BU88" s="141"/>
      <c r="BV88" s="141"/>
    </row>
    <row r="89" spans="63:74" x14ac:dyDescent="0.2">
      <c r="BK89" s="141"/>
      <c r="BL89" s="141"/>
      <c r="BM89" s="141"/>
      <c r="BN89" s="141"/>
      <c r="BO89" s="141"/>
      <c r="BP89" s="141"/>
      <c r="BQ89" s="141"/>
      <c r="BR89" s="141"/>
      <c r="BS89" s="141"/>
      <c r="BT89" s="141"/>
      <c r="BU89" s="141"/>
      <c r="BV89" s="141"/>
    </row>
    <row r="90" spans="63:74" x14ac:dyDescent="0.2">
      <c r="BK90" s="141"/>
      <c r="BL90" s="141"/>
      <c r="BM90" s="141"/>
      <c r="BN90" s="141"/>
      <c r="BO90" s="141"/>
      <c r="BP90" s="141"/>
      <c r="BQ90" s="141"/>
      <c r="BR90" s="141"/>
      <c r="BS90" s="141"/>
      <c r="BT90" s="141"/>
      <c r="BU90" s="141"/>
      <c r="BV90" s="141"/>
    </row>
    <row r="91" spans="63:74" x14ac:dyDescent="0.2">
      <c r="BK91" s="141"/>
      <c r="BL91" s="141"/>
      <c r="BM91" s="141"/>
      <c r="BN91" s="141"/>
      <c r="BO91" s="141"/>
      <c r="BP91" s="141"/>
      <c r="BQ91" s="141"/>
      <c r="BR91" s="141"/>
      <c r="BS91" s="141"/>
      <c r="BT91" s="141"/>
      <c r="BU91" s="141"/>
      <c r="BV91" s="141"/>
    </row>
    <row r="92" spans="63:74" x14ac:dyDescent="0.2">
      <c r="BK92" s="141"/>
      <c r="BL92" s="141"/>
      <c r="BM92" s="141"/>
      <c r="BN92" s="141"/>
      <c r="BO92" s="141"/>
      <c r="BP92" s="141"/>
      <c r="BQ92" s="141"/>
      <c r="BR92" s="141"/>
      <c r="BS92" s="141"/>
      <c r="BT92" s="141"/>
      <c r="BU92" s="141"/>
      <c r="BV92" s="141"/>
    </row>
    <row r="93" spans="63:74" x14ac:dyDescent="0.2">
      <c r="BK93" s="141"/>
      <c r="BL93" s="141"/>
      <c r="BM93" s="141"/>
      <c r="BN93" s="141"/>
      <c r="BO93" s="141"/>
      <c r="BP93" s="141"/>
      <c r="BQ93" s="141"/>
      <c r="BR93" s="141"/>
      <c r="BS93" s="141"/>
      <c r="BT93" s="141"/>
      <c r="BU93" s="141"/>
      <c r="BV93" s="141"/>
    </row>
    <row r="94" spans="63:74" x14ac:dyDescent="0.2">
      <c r="BK94" s="141"/>
      <c r="BL94" s="141"/>
      <c r="BM94" s="141"/>
      <c r="BN94" s="141"/>
      <c r="BO94" s="141"/>
      <c r="BP94" s="141"/>
      <c r="BQ94" s="141"/>
      <c r="BR94" s="141"/>
      <c r="BS94" s="141"/>
      <c r="BT94" s="141"/>
      <c r="BU94" s="141"/>
      <c r="BV94" s="141"/>
    </row>
    <row r="95" spans="63:74" x14ac:dyDescent="0.2">
      <c r="BK95" s="141"/>
      <c r="BL95" s="141"/>
      <c r="BM95" s="141"/>
      <c r="BN95" s="141"/>
      <c r="BO95" s="141"/>
      <c r="BP95" s="141"/>
      <c r="BQ95" s="141"/>
      <c r="BR95" s="141"/>
      <c r="BS95" s="141"/>
      <c r="BT95" s="141"/>
      <c r="BU95" s="141"/>
      <c r="BV95" s="141"/>
    </row>
    <row r="96" spans="63:74" x14ac:dyDescent="0.2">
      <c r="BK96" s="141"/>
      <c r="BL96" s="141"/>
      <c r="BM96" s="141"/>
      <c r="BN96" s="141"/>
      <c r="BO96" s="141"/>
      <c r="BP96" s="141"/>
      <c r="BQ96" s="141"/>
      <c r="BR96" s="141"/>
      <c r="BS96" s="141"/>
      <c r="BT96" s="141"/>
      <c r="BU96" s="141"/>
      <c r="BV96" s="141"/>
    </row>
    <row r="97" spans="63:74" x14ac:dyDescent="0.2">
      <c r="BK97" s="141"/>
      <c r="BL97" s="141"/>
      <c r="BM97" s="141"/>
      <c r="BN97" s="141"/>
      <c r="BO97" s="141"/>
      <c r="BP97" s="141"/>
      <c r="BQ97" s="141"/>
      <c r="BR97" s="141"/>
      <c r="BS97" s="141"/>
      <c r="BT97" s="141"/>
      <c r="BU97" s="141"/>
      <c r="BV97" s="141"/>
    </row>
    <row r="98" spans="63:74" x14ac:dyDescent="0.2">
      <c r="BK98" s="141"/>
      <c r="BL98" s="141"/>
      <c r="BM98" s="141"/>
      <c r="BN98" s="141"/>
      <c r="BO98" s="141"/>
      <c r="BP98" s="141"/>
      <c r="BQ98" s="141"/>
      <c r="BR98" s="141"/>
      <c r="BS98" s="141"/>
      <c r="BT98" s="141"/>
      <c r="BU98" s="141"/>
      <c r="BV98" s="141"/>
    </row>
    <row r="99" spans="63:74" x14ac:dyDescent="0.2">
      <c r="BK99" s="141"/>
      <c r="BL99" s="141"/>
      <c r="BM99" s="141"/>
      <c r="BN99" s="141"/>
      <c r="BO99" s="141"/>
      <c r="BP99" s="141"/>
      <c r="BQ99" s="141"/>
      <c r="BR99" s="141"/>
      <c r="BS99" s="141"/>
      <c r="BT99" s="141"/>
      <c r="BU99" s="141"/>
      <c r="BV99" s="141"/>
    </row>
    <row r="100" spans="63:74" x14ac:dyDescent="0.2">
      <c r="BK100" s="141"/>
      <c r="BL100" s="141"/>
      <c r="BM100" s="141"/>
      <c r="BN100" s="141"/>
      <c r="BO100" s="141"/>
      <c r="BP100" s="141"/>
      <c r="BQ100" s="141"/>
      <c r="BR100" s="141"/>
      <c r="BS100" s="141"/>
      <c r="BT100" s="141"/>
      <c r="BU100" s="141"/>
      <c r="BV100" s="141"/>
    </row>
    <row r="101" spans="63:74" x14ac:dyDescent="0.2">
      <c r="BK101" s="141"/>
      <c r="BL101" s="141"/>
      <c r="BM101" s="141"/>
      <c r="BN101" s="141"/>
      <c r="BO101" s="141"/>
      <c r="BP101" s="141"/>
      <c r="BQ101" s="141"/>
      <c r="BR101" s="141"/>
      <c r="BS101" s="141"/>
      <c r="BT101" s="141"/>
      <c r="BU101" s="141"/>
      <c r="BV101" s="141"/>
    </row>
    <row r="102" spans="63:74" x14ac:dyDescent="0.2">
      <c r="BK102" s="141"/>
      <c r="BL102" s="141"/>
      <c r="BM102" s="141"/>
      <c r="BN102" s="141"/>
      <c r="BO102" s="141"/>
      <c r="BP102" s="141"/>
      <c r="BQ102" s="141"/>
      <c r="BR102" s="141"/>
      <c r="BS102" s="141"/>
      <c r="BT102" s="141"/>
      <c r="BU102" s="141"/>
      <c r="BV102" s="141"/>
    </row>
    <row r="103" spans="63:74" x14ac:dyDescent="0.2">
      <c r="BK103" s="141"/>
      <c r="BL103" s="141"/>
      <c r="BM103" s="141"/>
      <c r="BN103" s="141"/>
      <c r="BO103" s="141"/>
      <c r="BP103" s="141"/>
      <c r="BQ103" s="141"/>
      <c r="BR103" s="141"/>
      <c r="BS103" s="141"/>
      <c r="BT103" s="141"/>
      <c r="BU103" s="141"/>
      <c r="BV103" s="141"/>
    </row>
    <row r="104" spans="63:74" x14ac:dyDescent="0.2">
      <c r="BK104" s="141"/>
      <c r="BL104" s="141"/>
      <c r="BM104" s="141"/>
      <c r="BN104" s="141"/>
      <c r="BO104" s="141"/>
      <c r="BP104" s="141"/>
      <c r="BQ104" s="141"/>
      <c r="BR104" s="141"/>
      <c r="BS104" s="141"/>
      <c r="BT104" s="141"/>
      <c r="BU104" s="141"/>
      <c r="BV104" s="141"/>
    </row>
    <row r="105" spans="63:74" x14ac:dyDescent="0.2">
      <c r="BK105" s="141"/>
      <c r="BL105" s="141"/>
      <c r="BM105" s="141"/>
      <c r="BN105" s="141"/>
      <c r="BO105" s="141"/>
      <c r="BP105" s="141"/>
      <c r="BQ105" s="141"/>
      <c r="BR105" s="141"/>
      <c r="BS105" s="141"/>
      <c r="BT105" s="141"/>
      <c r="BU105" s="141"/>
      <c r="BV105" s="141"/>
    </row>
    <row r="106" spans="63:74" x14ac:dyDescent="0.2">
      <c r="BK106" s="141"/>
      <c r="BL106" s="141"/>
      <c r="BM106" s="141"/>
      <c r="BN106" s="141"/>
      <c r="BO106" s="141"/>
      <c r="BP106" s="141"/>
      <c r="BQ106" s="141"/>
      <c r="BR106" s="141"/>
      <c r="BS106" s="141"/>
      <c r="BT106" s="141"/>
      <c r="BU106" s="141"/>
      <c r="BV106" s="141"/>
    </row>
    <row r="107" spans="63:74" x14ac:dyDescent="0.2">
      <c r="BK107" s="141"/>
      <c r="BL107" s="141"/>
      <c r="BM107" s="141"/>
      <c r="BN107" s="141"/>
      <c r="BO107" s="141"/>
      <c r="BP107" s="141"/>
      <c r="BQ107" s="141"/>
      <c r="BR107" s="141"/>
      <c r="BS107" s="141"/>
      <c r="BT107" s="141"/>
      <c r="BU107" s="141"/>
      <c r="BV107" s="141"/>
    </row>
    <row r="108" spans="63:74" x14ac:dyDescent="0.2">
      <c r="BK108" s="141"/>
      <c r="BL108" s="141"/>
      <c r="BM108" s="141"/>
      <c r="BN108" s="141"/>
      <c r="BO108" s="141"/>
      <c r="BP108" s="141"/>
      <c r="BQ108" s="141"/>
      <c r="BR108" s="141"/>
      <c r="BS108" s="141"/>
      <c r="BT108" s="141"/>
      <c r="BU108" s="141"/>
      <c r="BV108" s="141"/>
    </row>
    <row r="109" spans="63:74" x14ac:dyDescent="0.2">
      <c r="BK109" s="141"/>
      <c r="BL109" s="141"/>
      <c r="BM109" s="141"/>
      <c r="BN109" s="141"/>
      <c r="BO109" s="141"/>
      <c r="BP109" s="141"/>
      <c r="BQ109" s="141"/>
      <c r="BR109" s="141"/>
      <c r="BS109" s="141"/>
      <c r="BT109" s="141"/>
      <c r="BU109" s="141"/>
      <c r="BV109" s="141"/>
    </row>
    <row r="110" spans="63:74" x14ac:dyDescent="0.2">
      <c r="BK110" s="141"/>
      <c r="BL110" s="141"/>
      <c r="BM110" s="141"/>
      <c r="BN110" s="141"/>
      <c r="BO110" s="141"/>
      <c r="BP110" s="141"/>
      <c r="BQ110" s="141"/>
      <c r="BR110" s="141"/>
      <c r="BS110" s="141"/>
      <c r="BT110" s="141"/>
      <c r="BU110" s="141"/>
      <c r="BV110" s="141"/>
    </row>
    <row r="111" spans="63:74" x14ac:dyDescent="0.2">
      <c r="BK111" s="141"/>
      <c r="BL111" s="141"/>
      <c r="BM111" s="141"/>
      <c r="BN111" s="141"/>
      <c r="BO111" s="141"/>
      <c r="BP111" s="141"/>
      <c r="BQ111" s="141"/>
      <c r="BR111" s="141"/>
      <c r="BS111" s="141"/>
      <c r="BT111" s="141"/>
      <c r="BU111" s="141"/>
      <c r="BV111" s="141"/>
    </row>
    <row r="112" spans="63:74" x14ac:dyDescent="0.2">
      <c r="BK112" s="141"/>
      <c r="BL112" s="141"/>
      <c r="BM112" s="141"/>
      <c r="BN112" s="141"/>
      <c r="BO112" s="141"/>
      <c r="BP112" s="141"/>
      <c r="BQ112" s="141"/>
      <c r="BR112" s="141"/>
      <c r="BS112" s="141"/>
      <c r="BT112" s="141"/>
      <c r="BU112" s="141"/>
      <c r="BV112" s="141"/>
    </row>
    <row r="113" spans="63:74" x14ac:dyDescent="0.2">
      <c r="BK113" s="141"/>
      <c r="BL113" s="141"/>
      <c r="BM113" s="141"/>
      <c r="BN113" s="141"/>
      <c r="BO113" s="141"/>
      <c r="BP113" s="141"/>
      <c r="BQ113" s="141"/>
      <c r="BR113" s="141"/>
      <c r="BS113" s="141"/>
      <c r="BT113" s="141"/>
      <c r="BU113" s="141"/>
      <c r="BV113" s="141"/>
    </row>
    <row r="114" spans="63:74" x14ac:dyDescent="0.2">
      <c r="BK114" s="141"/>
      <c r="BL114" s="141"/>
      <c r="BM114" s="141"/>
      <c r="BN114" s="141"/>
      <c r="BO114" s="141"/>
      <c r="BP114" s="141"/>
      <c r="BQ114" s="141"/>
      <c r="BR114" s="141"/>
      <c r="BS114" s="141"/>
      <c r="BT114" s="141"/>
      <c r="BU114" s="141"/>
      <c r="BV114" s="141"/>
    </row>
    <row r="115" spans="63:74" x14ac:dyDescent="0.2">
      <c r="BK115" s="141"/>
      <c r="BL115" s="141"/>
      <c r="BM115" s="141"/>
      <c r="BN115" s="141"/>
      <c r="BO115" s="141"/>
      <c r="BP115" s="141"/>
      <c r="BQ115" s="141"/>
      <c r="BR115" s="141"/>
      <c r="BS115" s="141"/>
      <c r="BT115" s="141"/>
      <c r="BU115" s="141"/>
      <c r="BV115" s="141"/>
    </row>
    <row r="116" spans="63:74" x14ac:dyDescent="0.2">
      <c r="BK116" s="141"/>
      <c r="BL116" s="141"/>
      <c r="BM116" s="141"/>
      <c r="BN116" s="141"/>
      <c r="BO116" s="141"/>
      <c r="BP116" s="141"/>
      <c r="BQ116" s="141"/>
      <c r="BR116" s="141"/>
      <c r="BS116" s="141"/>
      <c r="BT116" s="141"/>
      <c r="BU116" s="141"/>
      <c r="BV116" s="141"/>
    </row>
    <row r="117" spans="63:74" x14ac:dyDescent="0.2">
      <c r="BK117" s="141"/>
      <c r="BL117" s="141"/>
      <c r="BM117" s="141"/>
      <c r="BN117" s="141"/>
      <c r="BO117" s="141"/>
      <c r="BP117" s="141"/>
      <c r="BQ117" s="141"/>
      <c r="BR117" s="141"/>
      <c r="BS117" s="141"/>
      <c r="BT117" s="141"/>
      <c r="BU117" s="141"/>
      <c r="BV117" s="141"/>
    </row>
    <row r="118" spans="63:74" x14ac:dyDescent="0.2">
      <c r="BK118" s="141"/>
      <c r="BL118" s="141"/>
      <c r="BM118" s="141"/>
      <c r="BN118" s="141"/>
      <c r="BO118" s="141"/>
      <c r="BP118" s="141"/>
      <c r="BQ118" s="141"/>
      <c r="BR118" s="141"/>
      <c r="BS118" s="141"/>
      <c r="BT118" s="141"/>
      <c r="BU118" s="141"/>
      <c r="BV118" s="141"/>
    </row>
    <row r="119" spans="63:74" x14ac:dyDescent="0.2">
      <c r="BK119" s="141"/>
      <c r="BL119" s="141"/>
      <c r="BM119" s="141"/>
      <c r="BN119" s="141"/>
      <c r="BO119" s="141"/>
      <c r="BP119" s="141"/>
      <c r="BQ119" s="141"/>
      <c r="BR119" s="141"/>
      <c r="BS119" s="141"/>
      <c r="BT119" s="141"/>
      <c r="BU119" s="141"/>
      <c r="BV119" s="141"/>
    </row>
    <row r="120" spans="63:74" x14ac:dyDescent="0.2">
      <c r="BK120" s="141"/>
      <c r="BL120" s="141"/>
      <c r="BM120" s="141"/>
      <c r="BN120" s="141"/>
      <c r="BO120" s="141"/>
      <c r="BP120" s="141"/>
      <c r="BQ120" s="141"/>
      <c r="BR120" s="141"/>
      <c r="BS120" s="141"/>
      <c r="BT120" s="141"/>
      <c r="BU120" s="141"/>
      <c r="BV120" s="141"/>
    </row>
    <row r="121" spans="63:74" x14ac:dyDescent="0.2">
      <c r="BK121" s="141"/>
      <c r="BL121" s="141"/>
      <c r="BM121" s="141"/>
      <c r="BN121" s="141"/>
      <c r="BO121" s="141"/>
      <c r="BP121" s="141"/>
      <c r="BQ121" s="141"/>
      <c r="BR121" s="141"/>
      <c r="BS121" s="141"/>
      <c r="BT121" s="141"/>
      <c r="BU121" s="141"/>
      <c r="BV121" s="141"/>
    </row>
    <row r="122" spans="63:74" x14ac:dyDescent="0.2">
      <c r="BK122" s="141"/>
      <c r="BL122" s="141"/>
      <c r="BM122" s="141"/>
      <c r="BN122" s="141"/>
      <c r="BO122" s="141"/>
      <c r="BP122" s="141"/>
      <c r="BQ122" s="141"/>
      <c r="BR122" s="141"/>
      <c r="BS122" s="141"/>
      <c r="BT122" s="141"/>
      <c r="BU122" s="141"/>
      <c r="BV122" s="141"/>
    </row>
    <row r="123" spans="63:74" x14ac:dyDescent="0.2">
      <c r="BK123" s="141"/>
      <c r="BL123" s="141"/>
      <c r="BM123" s="141"/>
      <c r="BN123" s="141"/>
      <c r="BO123" s="141"/>
      <c r="BP123" s="141"/>
      <c r="BQ123" s="141"/>
      <c r="BR123" s="141"/>
      <c r="BS123" s="141"/>
      <c r="BT123" s="141"/>
      <c r="BU123" s="141"/>
      <c r="BV123" s="141"/>
    </row>
    <row r="124" spans="63:74" x14ac:dyDescent="0.2">
      <c r="BK124" s="141"/>
      <c r="BL124" s="141"/>
      <c r="BM124" s="141"/>
      <c r="BN124" s="141"/>
      <c r="BO124" s="141"/>
      <c r="BP124" s="141"/>
      <c r="BQ124" s="141"/>
      <c r="BR124" s="141"/>
      <c r="BS124" s="141"/>
      <c r="BT124" s="141"/>
      <c r="BU124" s="141"/>
      <c r="BV124" s="141"/>
    </row>
    <row r="125" spans="63:74" x14ac:dyDescent="0.2">
      <c r="BK125" s="141"/>
      <c r="BL125" s="141"/>
      <c r="BM125" s="141"/>
      <c r="BN125" s="141"/>
      <c r="BO125" s="141"/>
      <c r="BP125" s="141"/>
      <c r="BQ125" s="141"/>
      <c r="BR125" s="141"/>
      <c r="BS125" s="141"/>
      <c r="BT125" s="141"/>
      <c r="BU125" s="141"/>
      <c r="BV125" s="141"/>
    </row>
    <row r="126" spans="63:74" x14ac:dyDescent="0.2">
      <c r="BK126" s="141"/>
      <c r="BL126" s="141"/>
      <c r="BM126" s="141"/>
      <c r="BN126" s="141"/>
      <c r="BO126" s="141"/>
      <c r="BP126" s="141"/>
      <c r="BQ126" s="141"/>
      <c r="BR126" s="141"/>
      <c r="BS126" s="141"/>
      <c r="BT126" s="141"/>
      <c r="BU126" s="141"/>
      <c r="BV126" s="141"/>
    </row>
    <row r="127" spans="63:74" x14ac:dyDescent="0.2">
      <c r="BK127" s="141"/>
      <c r="BL127" s="141"/>
      <c r="BM127" s="141"/>
      <c r="BN127" s="141"/>
      <c r="BO127" s="141"/>
      <c r="BP127" s="141"/>
      <c r="BQ127" s="141"/>
      <c r="BR127" s="141"/>
      <c r="BS127" s="141"/>
      <c r="BT127" s="141"/>
      <c r="BU127" s="141"/>
      <c r="BV127" s="141"/>
    </row>
    <row r="128" spans="63:74" x14ac:dyDescent="0.2">
      <c r="BK128" s="141"/>
      <c r="BL128" s="141"/>
      <c r="BM128" s="141"/>
      <c r="BN128" s="141"/>
      <c r="BO128" s="141"/>
      <c r="BP128" s="141"/>
      <c r="BQ128" s="141"/>
      <c r="BR128" s="141"/>
      <c r="BS128" s="141"/>
      <c r="BT128" s="141"/>
      <c r="BU128" s="141"/>
      <c r="BV128" s="141"/>
    </row>
    <row r="129" spans="63:74" x14ac:dyDescent="0.2">
      <c r="BK129" s="141"/>
      <c r="BL129" s="141"/>
      <c r="BM129" s="141"/>
      <c r="BN129" s="141"/>
      <c r="BO129" s="141"/>
      <c r="BP129" s="141"/>
      <c r="BQ129" s="141"/>
      <c r="BR129" s="141"/>
      <c r="BS129" s="141"/>
      <c r="BT129" s="141"/>
      <c r="BU129" s="141"/>
      <c r="BV129" s="141"/>
    </row>
    <row r="130" spans="63:74" x14ac:dyDescent="0.2">
      <c r="BK130" s="141"/>
      <c r="BL130" s="141"/>
      <c r="BM130" s="141"/>
      <c r="BN130" s="141"/>
      <c r="BO130" s="141"/>
      <c r="BP130" s="141"/>
      <c r="BQ130" s="141"/>
      <c r="BR130" s="141"/>
      <c r="BS130" s="141"/>
      <c r="BT130" s="141"/>
      <c r="BU130" s="141"/>
      <c r="BV130" s="141"/>
    </row>
    <row r="131" spans="63:74" x14ac:dyDescent="0.2">
      <c r="BK131" s="141"/>
      <c r="BL131" s="141"/>
      <c r="BM131" s="141"/>
      <c r="BN131" s="141"/>
      <c r="BO131" s="141"/>
      <c r="BP131" s="141"/>
      <c r="BQ131" s="141"/>
      <c r="BR131" s="141"/>
      <c r="BS131" s="141"/>
      <c r="BT131" s="141"/>
      <c r="BU131" s="141"/>
      <c r="BV131" s="141"/>
    </row>
    <row r="132" spans="63:74" x14ac:dyDescent="0.2">
      <c r="BK132" s="141"/>
      <c r="BL132" s="141"/>
      <c r="BM132" s="141"/>
      <c r="BN132" s="141"/>
      <c r="BO132" s="141"/>
      <c r="BP132" s="141"/>
      <c r="BQ132" s="141"/>
      <c r="BR132" s="141"/>
      <c r="BS132" s="141"/>
      <c r="BT132" s="141"/>
      <c r="BU132" s="141"/>
      <c r="BV132" s="141"/>
    </row>
    <row r="133" spans="63:74" x14ac:dyDescent="0.2">
      <c r="BK133" s="141"/>
      <c r="BL133" s="141"/>
      <c r="BM133" s="141"/>
      <c r="BN133" s="141"/>
      <c r="BO133" s="141"/>
      <c r="BP133" s="141"/>
      <c r="BQ133" s="141"/>
      <c r="BR133" s="141"/>
      <c r="BS133" s="141"/>
      <c r="BT133" s="141"/>
      <c r="BU133" s="141"/>
      <c r="BV133" s="141"/>
    </row>
    <row r="134" spans="63:74" x14ac:dyDescent="0.2">
      <c r="BK134" s="141"/>
      <c r="BL134" s="141"/>
      <c r="BM134" s="141"/>
      <c r="BN134" s="141"/>
      <c r="BO134" s="141"/>
      <c r="BP134" s="141"/>
      <c r="BQ134" s="141"/>
      <c r="BR134" s="141"/>
      <c r="BS134" s="141"/>
      <c r="BT134" s="141"/>
      <c r="BU134" s="141"/>
      <c r="BV134" s="141"/>
    </row>
    <row r="135" spans="63:74" x14ac:dyDescent="0.2">
      <c r="BK135" s="141"/>
      <c r="BL135" s="141"/>
      <c r="BM135" s="141"/>
      <c r="BN135" s="141"/>
      <c r="BO135" s="141"/>
      <c r="BP135" s="141"/>
      <c r="BQ135" s="141"/>
      <c r="BR135" s="141"/>
      <c r="BS135" s="141"/>
      <c r="BT135" s="141"/>
      <c r="BU135" s="141"/>
      <c r="BV135" s="141"/>
    </row>
    <row r="136" spans="63:74" x14ac:dyDescent="0.2">
      <c r="BK136" s="141"/>
      <c r="BL136" s="141"/>
      <c r="BM136" s="141"/>
      <c r="BN136" s="141"/>
      <c r="BO136" s="141"/>
      <c r="BP136" s="141"/>
      <c r="BQ136" s="141"/>
      <c r="BR136" s="141"/>
      <c r="BS136" s="141"/>
      <c r="BT136" s="141"/>
      <c r="BU136" s="141"/>
      <c r="BV136" s="141"/>
    </row>
    <row r="137" spans="63:74" x14ac:dyDescent="0.2">
      <c r="BK137" s="141"/>
      <c r="BL137" s="141"/>
      <c r="BM137" s="141"/>
      <c r="BN137" s="141"/>
      <c r="BO137" s="141"/>
      <c r="BP137" s="141"/>
      <c r="BQ137" s="141"/>
      <c r="BR137" s="141"/>
      <c r="BS137" s="141"/>
      <c r="BT137" s="141"/>
      <c r="BU137" s="141"/>
      <c r="BV137" s="141"/>
    </row>
    <row r="138" spans="63:74" x14ac:dyDescent="0.2">
      <c r="BK138" s="141"/>
      <c r="BL138" s="141"/>
      <c r="BM138" s="141"/>
      <c r="BN138" s="141"/>
      <c r="BO138" s="141"/>
      <c r="BP138" s="141"/>
      <c r="BQ138" s="141"/>
      <c r="BR138" s="141"/>
      <c r="BS138" s="141"/>
      <c r="BT138" s="141"/>
      <c r="BU138" s="141"/>
      <c r="BV138" s="141"/>
    </row>
    <row r="139" spans="63:74" x14ac:dyDescent="0.2">
      <c r="BK139" s="141"/>
      <c r="BL139" s="141"/>
      <c r="BM139" s="141"/>
      <c r="BN139" s="141"/>
      <c r="BO139" s="141"/>
      <c r="BP139" s="141"/>
      <c r="BQ139" s="141"/>
      <c r="BR139" s="141"/>
      <c r="BS139" s="141"/>
      <c r="BT139" s="141"/>
      <c r="BU139" s="141"/>
      <c r="BV139" s="141"/>
    </row>
    <row r="140" spans="63:74" x14ac:dyDescent="0.2">
      <c r="BK140" s="141"/>
      <c r="BL140" s="141"/>
      <c r="BM140" s="141"/>
      <c r="BN140" s="141"/>
      <c r="BO140" s="141"/>
      <c r="BP140" s="141"/>
      <c r="BQ140" s="141"/>
      <c r="BR140" s="141"/>
      <c r="BS140" s="141"/>
      <c r="BT140" s="141"/>
      <c r="BU140" s="141"/>
      <c r="BV140" s="141"/>
    </row>
    <row r="141" spans="63:74" x14ac:dyDescent="0.2">
      <c r="BK141" s="141"/>
      <c r="BL141" s="141"/>
      <c r="BM141" s="141"/>
      <c r="BN141" s="141"/>
      <c r="BO141" s="141"/>
      <c r="BP141" s="141"/>
      <c r="BQ141" s="141"/>
      <c r="BR141" s="141"/>
      <c r="BS141" s="141"/>
      <c r="BT141" s="141"/>
      <c r="BU141" s="141"/>
      <c r="BV141" s="141"/>
    </row>
    <row r="142" spans="63:74" x14ac:dyDescent="0.2">
      <c r="BK142" s="141"/>
      <c r="BL142" s="141"/>
      <c r="BM142" s="141"/>
      <c r="BN142" s="141"/>
      <c r="BO142" s="141"/>
      <c r="BP142" s="141"/>
      <c r="BQ142" s="141"/>
      <c r="BR142" s="141"/>
      <c r="BS142" s="141"/>
      <c r="BT142" s="141"/>
      <c r="BU142" s="141"/>
      <c r="BV142" s="141"/>
    </row>
    <row r="143" spans="63:74" x14ac:dyDescent="0.2">
      <c r="BK143" s="141"/>
      <c r="BL143" s="141"/>
      <c r="BM143" s="141"/>
      <c r="BN143" s="141"/>
      <c r="BO143" s="141"/>
      <c r="BP143" s="141"/>
      <c r="BQ143" s="141"/>
      <c r="BR143" s="141"/>
      <c r="BS143" s="141"/>
      <c r="BT143" s="141"/>
      <c r="BU143" s="141"/>
      <c r="BV143" s="141"/>
    </row>
    <row r="144" spans="63:74" x14ac:dyDescent="0.2">
      <c r="BK144" s="141"/>
      <c r="BL144" s="141"/>
      <c r="BM144" s="141"/>
      <c r="BN144" s="141"/>
      <c r="BO144" s="141"/>
      <c r="BP144" s="141"/>
      <c r="BQ144" s="141"/>
      <c r="BR144" s="141"/>
      <c r="BS144" s="141"/>
      <c r="BT144" s="141"/>
      <c r="BU144" s="141"/>
      <c r="BV144" s="141"/>
    </row>
  </sheetData>
  <mergeCells count="18">
    <mergeCell ref="A1:A2"/>
    <mergeCell ref="AM3:AX3"/>
    <mergeCell ref="AY3:BJ3"/>
    <mergeCell ref="BK3:BV3"/>
    <mergeCell ref="B1:AL1"/>
    <mergeCell ref="C3:N3"/>
    <mergeCell ref="O3:Z3"/>
    <mergeCell ref="AA3:AL3"/>
    <mergeCell ref="B63:Q63"/>
    <mergeCell ref="B60:Q60"/>
    <mergeCell ref="B61:Q61"/>
    <mergeCell ref="B62:Q62"/>
    <mergeCell ref="B57:Q57"/>
    <mergeCell ref="B53:Q53"/>
    <mergeCell ref="B59:R59"/>
    <mergeCell ref="B55:Q55"/>
    <mergeCell ref="B56:Q56"/>
    <mergeCell ref="B58:Q58"/>
  </mergeCells>
  <phoneticPr fontId="7" type="noConversion"/>
  <conditionalFormatting sqref="C53:P53">
    <cfRule type="cellIs" dxfId="4" priority="1" stopIfTrue="1" operator="notEqual">
      <formula>0</formula>
    </cfRule>
  </conditionalFormatting>
  <hyperlinks>
    <hyperlink ref="A1:A2" location="Contents!A1" display="Table of Contents" xr:uid="{00000000-0004-0000-0F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ransitionEntry="1" codeName="Sheet17">
    <pageSetUpPr fitToPage="1"/>
  </sheetPr>
  <dimension ref="A1:BV148"/>
  <sheetViews>
    <sheetView showGridLines="0" zoomScaleNormal="100" workbookViewId="0">
      <pane xSplit="2" ySplit="4" topLeftCell="AN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0.5546875" style="59" customWidth="1"/>
    <col min="2" max="2" width="19.44140625" style="59" customWidth="1"/>
    <col min="3" max="50" width="6.5546875" style="59" customWidth="1"/>
    <col min="51" max="55" width="6.5546875" style="831" customWidth="1"/>
    <col min="56" max="58" width="6.5546875" style="675" customWidth="1"/>
    <col min="59" max="61" width="6.5546875" style="831" customWidth="1"/>
    <col min="62" max="62" width="6.5546875" style="137" customWidth="1"/>
    <col min="63" max="74" width="6.5546875" style="59" customWidth="1"/>
    <col min="75" max="16384" width="9.5546875" style="59"/>
  </cols>
  <sheetData>
    <row r="1" spans="1:74" ht="13.35" customHeight="1" x14ac:dyDescent="0.25">
      <c r="A1" s="987" t="s">
        <v>477</v>
      </c>
      <c r="B1" s="989" t="s">
        <v>757</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s="55" customFormat="1" ht="13.35" customHeight="1"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30"/>
      <c r="AZ2" s="830"/>
      <c r="BA2" s="830"/>
      <c r="BB2" s="830"/>
      <c r="BC2" s="830"/>
      <c r="BD2" s="672"/>
      <c r="BE2" s="672"/>
      <c r="BF2" s="672"/>
      <c r="BG2" s="830"/>
      <c r="BH2" s="830"/>
      <c r="BI2" s="830"/>
      <c r="BJ2" s="141"/>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58"/>
      <c r="B5" s="60" t="s">
        <v>1379</v>
      </c>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466"/>
      <c r="AQ5" s="466"/>
      <c r="AR5" s="466"/>
      <c r="AS5" s="466"/>
      <c r="AT5" s="466"/>
      <c r="AU5" s="466"/>
      <c r="AV5" s="466"/>
      <c r="AW5" s="466"/>
      <c r="AX5" s="466"/>
      <c r="AY5" s="466"/>
      <c r="AZ5" s="918"/>
      <c r="BA5" s="918"/>
      <c r="BB5" s="918"/>
      <c r="BC5" s="918"/>
      <c r="BD5" s="918"/>
      <c r="BE5" s="918"/>
      <c r="BF5" s="918"/>
      <c r="BG5" s="464"/>
      <c r="BH5" s="464"/>
      <c r="BI5" s="464"/>
      <c r="BJ5" s="464"/>
      <c r="BK5" s="464"/>
      <c r="BL5" s="464"/>
      <c r="BM5" s="464"/>
      <c r="BN5" s="464"/>
      <c r="BO5" s="464"/>
      <c r="BP5" s="464"/>
      <c r="BQ5" s="464"/>
      <c r="BR5" s="464"/>
      <c r="BS5" s="464"/>
      <c r="BT5" s="464"/>
      <c r="BU5" s="464"/>
      <c r="BV5" s="464"/>
    </row>
    <row r="6" spans="1:74" ht="11.1" customHeight="1" x14ac:dyDescent="0.2">
      <c r="A6" s="108" t="s">
        <v>112</v>
      </c>
      <c r="B6" s="578" t="s">
        <v>1147</v>
      </c>
      <c r="C6" s="429">
        <v>11.24</v>
      </c>
      <c r="D6" s="429">
        <v>11.42</v>
      </c>
      <c r="E6" s="429">
        <v>11.48</v>
      </c>
      <c r="F6" s="429">
        <v>11.56</v>
      </c>
      <c r="G6" s="429">
        <v>11.98</v>
      </c>
      <c r="H6" s="429">
        <v>12.75</v>
      </c>
      <c r="I6" s="429">
        <v>13.12</v>
      </c>
      <c r="J6" s="429">
        <v>13.44</v>
      </c>
      <c r="K6" s="429">
        <v>13.31</v>
      </c>
      <c r="L6" s="429">
        <v>12.66</v>
      </c>
      <c r="M6" s="429">
        <v>12.3</v>
      </c>
      <c r="N6" s="429">
        <v>12.4</v>
      </c>
      <c r="O6" s="429">
        <v>12.68</v>
      </c>
      <c r="P6" s="429">
        <v>12.67</v>
      </c>
      <c r="Q6" s="429">
        <v>12.46</v>
      </c>
      <c r="R6" s="429">
        <v>12.16</v>
      </c>
      <c r="S6" s="429">
        <v>12.21</v>
      </c>
      <c r="T6" s="429">
        <v>12.72</v>
      </c>
      <c r="U6" s="429">
        <v>13.06</v>
      </c>
      <c r="V6" s="429">
        <v>13.27</v>
      </c>
      <c r="W6" s="429">
        <v>13.14</v>
      </c>
      <c r="X6" s="429">
        <v>12.67</v>
      </c>
      <c r="Y6" s="429">
        <v>12.44</v>
      </c>
      <c r="Z6" s="429">
        <v>12.34</v>
      </c>
      <c r="AA6" s="429">
        <v>12.65</v>
      </c>
      <c r="AB6" s="429">
        <v>12.66</v>
      </c>
      <c r="AC6" s="429">
        <v>12.57</v>
      </c>
      <c r="AD6" s="429">
        <v>12.54</v>
      </c>
      <c r="AE6" s="429">
        <v>12.47</v>
      </c>
      <c r="AF6" s="429">
        <v>13.14</v>
      </c>
      <c r="AG6" s="429">
        <v>13.63</v>
      </c>
      <c r="AH6" s="429">
        <v>13.48</v>
      </c>
      <c r="AI6" s="429">
        <v>13.34</v>
      </c>
      <c r="AJ6" s="429">
        <v>12.96</v>
      </c>
      <c r="AK6" s="429">
        <v>12.57</v>
      </c>
      <c r="AL6" s="429">
        <v>12.82</v>
      </c>
      <c r="AM6" s="429">
        <v>13.09</v>
      </c>
      <c r="AN6" s="429">
        <v>13.18</v>
      </c>
      <c r="AO6" s="429">
        <v>13.23</v>
      </c>
      <c r="AP6" s="429">
        <v>13.09</v>
      </c>
      <c r="AQ6" s="429">
        <v>13.13</v>
      </c>
      <c r="AR6" s="429">
        <v>13.86</v>
      </c>
      <c r="AS6" s="429">
        <v>14.36</v>
      </c>
      <c r="AT6" s="429">
        <v>14.22</v>
      </c>
      <c r="AU6" s="429">
        <v>14.21</v>
      </c>
      <c r="AV6" s="429">
        <v>13.66</v>
      </c>
      <c r="AW6" s="429">
        <v>13.43</v>
      </c>
      <c r="AX6" s="429">
        <v>13.73</v>
      </c>
      <c r="AY6" s="429">
        <v>14.17</v>
      </c>
      <c r="AZ6" s="871">
        <v>14.36</v>
      </c>
      <c r="BA6" s="871">
        <v>14.08</v>
      </c>
      <c r="BB6" s="871">
        <v>13.88</v>
      </c>
      <c r="BC6" s="871">
        <v>13.83</v>
      </c>
      <c r="BD6" s="871">
        <v>14.48</v>
      </c>
      <c r="BE6" s="871">
        <v>14.87311</v>
      </c>
      <c r="BF6" s="871">
        <v>14.79355</v>
      </c>
      <c r="BG6" s="352">
        <v>14.63002</v>
      </c>
      <c r="BH6" s="352">
        <v>13.97329</v>
      </c>
      <c r="BI6" s="352">
        <v>13.71177</v>
      </c>
      <c r="BJ6" s="352">
        <v>14.02075</v>
      </c>
      <c r="BK6" s="352">
        <v>14.349449999999999</v>
      </c>
      <c r="BL6" s="352">
        <v>14.610300000000001</v>
      </c>
      <c r="BM6" s="352">
        <v>14.35928</v>
      </c>
      <c r="BN6" s="352">
        <v>14.24194</v>
      </c>
      <c r="BO6" s="352">
        <v>14.081989999999999</v>
      </c>
      <c r="BP6" s="352">
        <v>14.65751</v>
      </c>
      <c r="BQ6" s="352">
        <v>15.03534</v>
      </c>
      <c r="BR6" s="352">
        <v>14.890549999999999</v>
      </c>
      <c r="BS6" s="352">
        <v>14.788959999999999</v>
      </c>
      <c r="BT6" s="352">
        <v>14.11068</v>
      </c>
      <c r="BU6" s="352">
        <v>13.880100000000001</v>
      </c>
      <c r="BV6" s="352">
        <v>14.215400000000001</v>
      </c>
    </row>
    <row r="7" spans="1:74" ht="11.1" customHeight="1" x14ac:dyDescent="0.2">
      <c r="A7" s="108" t="s">
        <v>103</v>
      </c>
      <c r="B7" s="739" t="s">
        <v>1001</v>
      </c>
      <c r="C7" s="429">
        <v>19.879212023000001</v>
      </c>
      <c r="D7" s="429">
        <v>21.114924654999999</v>
      </c>
      <c r="E7" s="429">
        <v>20.162206430000001</v>
      </c>
      <c r="F7" s="429">
        <v>19.770786181999998</v>
      </c>
      <c r="G7" s="429">
        <v>19.222794617000002</v>
      </c>
      <c r="H7" s="429">
        <v>20.019500644000001</v>
      </c>
      <c r="I7" s="429">
        <v>18.838870304</v>
      </c>
      <c r="J7" s="429">
        <v>21.358700766999998</v>
      </c>
      <c r="K7" s="429">
        <v>21.921009994999999</v>
      </c>
      <c r="L7" s="429">
        <v>20.443065480000001</v>
      </c>
      <c r="M7" s="429">
        <v>20.768187142999999</v>
      </c>
      <c r="N7" s="429">
        <v>22.105258916</v>
      </c>
      <c r="O7" s="429">
        <v>24.310020474000002</v>
      </c>
      <c r="P7" s="429">
        <v>24.875003888999998</v>
      </c>
      <c r="Q7" s="429">
        <v>24.263757554000001</v>
      </c>
      <c r="R7" s="429">
        <v>23.920664302999999</v>
      </c>
      <c r="S7" s="429">
        <v>21.907684341</v>
      </c>
      <c r="T7" s="429">
        <v>22.024487966999999</v>
      </c>
      <c r="U7" s="429">
        <v>21.815106137000001</v>
      </c>
      <c r="V7" s="429">
        <v>22.145859692999998</v>
      </c>
      <c r="W7" s="429">
        <v>21.978003744999999</v>
      </c>
      <c r="X7" s="429">
        <v>22.029551980000001</v>
      </c>
      <c r="Y7" s="429">
        <v>22.042078087</v>
      </c>
      <c r="Z7" s="429">
        <v>22.662729249000002</v>
      </c>
      <c r="AA7" s="429">
        <v>23.232309203</v>
      </c>
      <c r="AB7" s="429">
        <v>23.346007685</v>
      </c>
      <c r="AC7" s="429">
        <v>22.768505759</v>
      </c>
      <c r="AD7" s="429">
        <v>22.288349502999999</v>
      </c>
      <c r="AE7" s="429">
        <v>21.829088719000001</v>
      </c>
      <c r="AF7" s="429">
        <v>21.800748971000001</v>
      </c>
      <c r="AG7" s="429">
        <v>22.719335891</v>
      </c>
      <c r="AH7" s="429">
        <v>23.330068351000001</v>
      </c>
      <c r="AI7" s="429">
        <v>23.687364040999999</v>
      </c>
      <c r="AJ7" s="429">
        <v>23.071358708000002</v>
      </c>
      <c r="AK7" s="429">
        <v>23.920987784000001</v>
      </c>
      <c r="AL7" s="429">
        <v>24.274224459999999</v>
      </c>
      <c r="AM7" s="429">
        <v>25.000716611000001</v>
      </c>
      <c r="AN7" s="429">
        <v>25.896338714999999</v>
      </c>
      <c r="AO7" s="429">
        <v>25.228356425000001</v>
      </c>
      <c r="AP7" s="429">
        <v>24.716548722999999</v>
      </c>
      <c r="AQ7" s="429">
        <v>24.150823656</v>
      </c>
      <c r="AR7" s="429">
        <v>23.816392888999999</v>
      </c>
      <c r="AS7" s="429">
        <v>24.473983638</v>
      </c>
      <c r="AT7" s="429">
        <v>24.923274134</v>
      </c>
      <c r="AU7" s="429">
        <v>24.196131011999999</v>
      </c>
      <c r="AV7" s="429">
        <v>23.734608009999999</v>
      </c>
      <c r="AW7" s="429">
        <v>24.40336434</v>
      </c>
      <c r="AX7" s="429">
        <v>25.142850926000001</v>
      </c>
      <c r="AY7" s="429">
        <v>26.166207660000001</v>
      </c>
      <c r="AZ7" s="871">
        <v>26.512623042000001</v>
      </c>
      <c r="BA7" s="871">
        <v>25.657624652999999</v>
      </c>
      <c r="BB7" s="871">
        <v>24.929853062999999</v>
      </c>
      <c r="BC7" s="871">
        <v>24.21</v>
      </c>
      <c r="BD7" s="871">
        <v>23.91</v>
      </c>
      <c r="BE7" s="871">
        <v>24.804749999999999</v>
      </c>
      <c r="BF7" s="871">
        <v>25.238659999999999</v>
      </c>
      <c r="BG7" s="352">
        <v>24.80368</v>
      </c>
      <c r="BH7" s="352">
        <v>24.419250000000002</v>
      </c>
      <c r="BI7" s="352">
        <v>25.168600000000001</v>
      </c>
      <c r="BJ7" s="352">
        <v>25.957350000000002</v>
      </c>
      <c r="BK7" s="352">
        <v>26.99146</v>
      </c>
      <c r="BL7" s="352">
        <v>27.302579999999999</v>
      </c>
      <c r="BM7" s="352">
        <v>26.39162</v>
      </c>
      <c r="BN7" s="352">
        <v>25.636569999999999</v>
      </c>
      <c r="BO7" s="352">
        <v>24.853290000000001</v>
      </c>
      <c r="BP7" s="352">
        <v>24.536180000000002</v>
      </c>
      <c r="BQ7" s="352">
        <v>25.35594</v>
      </c>
      <c r="BR7" s="352">
        <v>25.892060000000001</v>
      </c>
      <c r="BS7" s="352">
        <v>25.509219999999999</v>
      </c>
      <c r="BT7" s="352">
        <v>25.12087</v>
      </c>
      <c r="BU7" s="352">
        <v>25.921610000000001</v>
      </c>
      <c r="BV7" s="352">
        <v>26.75055</v>
      </c>
    </row>
    <row r="8" spans="1:74" ht="11.1" customHeight="1" x14ac:dyDescent="0.2">
      <c r="A8" s="108" t="s">
        <v>104</v>
      </c>
      <c r="B8" s="609" t="s">
        <v>1002</v>
      </c>
      <c r="C8" s="429">
        <v>13.910905487000001</v>
      </c>
      <c r="D8" s="429">
        <v>14.266040429</v>
      </c>
      <c r="E8" s="429">
        <v>13.908084626999999</v>
      </c>
      <c r="F8" s="429">
        <v>13.830237223999999</v>
      </c>
      <c r="G8" s="429">
        <v>14.342365702</v>
      </c>
      <c r="H8" s="429">
        <v>15.487675686999999</v>
      </c>
      <c r="I8" s="429">
        <v>15.932835448000001</v>
      </c>
      <c r="J8" s="429">
        <v>16.063773247</v>
      </c>
      <c r="K8" s="429">
        <v>16.267929233</v>
      </c>
      <c r="L8" s="429">
        <v>15.178250229</v>
      </c>
      <c r="M8" s="429">
        <v>14.944820695000001</v>
      </c>
      <c r="N8" s="429">
        <v>15.439452299999999</v>
      </c>
      <c r="O8" s="429">
        <v>15.797257663</v>
      </c>
      <c r="P8" s="429">
        <v>15.396678216</v>
      </c>
      <c r="Q8" s="429">
        <v>14.859733537</v>
      </c>
      <c r="R8" s="429">
        <v>14.315468536999999</v>
      </c>
      <c r="S8" s="429">
        <v>14.394351036</v>
      </c>
      <c r="T8" s="429">
        <v>15.408539826</v>
      </c>
      <c r="U8" s="429">
        <v>16.205299386</v>
      </c>
      <c r="V8" s="429">
        <v>16.001587699000002</v>
      </c>
      <c r="W8" s="429">
        <v>16.133306589</v>
      </c>
      <c r="X8" s="429">
        <v>15.221857685</v>
      </c>
      <c r="Y8" s="429">
        <v>15.370909628</v>
      </c>
      <c r="Z8" s="429">
        <v>15.069473707</v>
      </c>
      <c r="AA8" s="429">
        <v>15.474563075000001</v>
      </c>
      <c r="AB8" s="429">
        <v>15.855873538000001</v>
      </c>
      <c r="AC8" s="429">
        <v>15.288063655</v>
      </c>
      <c r="AD8" s="429">
        <v>15.166191486000001</v>
      </c>
      <c r="AE8" s="429">
        <v>15.356977539000001</v>
      </c>
      <c r="AF8" s="429">
        <v>16.540337147999999</v>
      </c>
      <c r="AG8" s="429">
        <v>17.262036763000001</v>
      </c>
      <c r="AH8" s="429">
        <v>17.146133496000001</v>
      </c>
      <c r="AI8" s="429">
        <v>16.581645214000002</v>
      </c>
      <c r="AJ8" s="429">
        <v>15.880184590000001</v>
      </c>
      <c r="AK8" s="429">
        <v>15.692775996</v>
      </c>
      <c r="AL8" s="429">
        <v>16.271263776000001</v>
      </c>
      <c r="AM8" s="429">
        <v>17.196430122999999</v>
      </c>
      <c r="AN8" s="429">
        <v>17.611620005999999</v>
      </c>
      <c r="AO8" s="429">
        <v>17.054852422</v>
      </c>
      <c r="AP8" s="429">
        <v>16.630021337999999</v>
      </c>
      <c r="AQ8" s="429">
        <v>16.827603530000001</v>
      </c>
      <c r="AR8" s="429">
        <v>18.636947225</v>
      </c>
      <c r="AS8" s="429">
        <v>19.478023394000001</v>
      </c>
      <c r="AT8" s="429">
        <v>19.380652162000001</v>
      </c>
      <c r="AU8" s="429">
        <v>18.679007971000001</v>
      </c>
      <c r="AV8" s="429">
        <v>17.923563591000001</v>
      </c>
      <c r="AW8" s="429">
        <v>17.902681199</v>
      </c>
      <c r="AX8" s="429">
        <v>18.544991798000002</v>
      </c>
      <c r="AY8" s="429">
        <v>19.947166325000001</v>
      </c>
      <c r="AZ8" s="871">
        <v>20.459747356000001</v>
      </c>
      <c r="BA8" s="871">
        <v>19.148069065000001</v>
      </c>
      <c r="BB8" s="871">
        <v>18.891470799</v>
      </c>
      <c r="BC8" s="871">
        <v>19.23</v>
      </c>
      <c r="BD8" s="871">
        <v>20.05</v>
      </c>
      <c r="BE8" s="871">
        <v>20.68562</v>
      </c>
      <c r="BF8" s="871">
        <v>20.58201</v>
      </c>
      <c r="BG8" s="352">
        <v>19.729330000000001</v>
      </c>
      <c r="BH8" s="352">
        <v>18.67597</v>
      </c>
      <c r="BI8" s="352">
        <v>18.45909</v>
      </c>
      <c r="BJ8" s="352">
        <v>19.012049999999999</v>
      </c>
      <c r="BK8" s="352">
        <v>20.18168</v>
      </c>
      <c r="BL8" s="352">
        <v>20.722909999999999</v>
      </c>
      <c r="BM8" s="352">
        <v>19.441500000000001</v>
      </c>
      <c r="BN8" s="352">
        <v>19.234110000000001</v>
      </c>
      <c r="BO8" s="352">
        <v>19.476880000000001</v>
      </c>
      <c r="BP8" s="352">
        <v>20.238140000000001</v>
      </c>
      <c r="BQ8" s="352">
        <v>20.806049999999999</v>
      </c>
      <c r="BR8" s="352">
        <v>20.835370000000001</v>
      </c>
      <c r="BS8" s="352">
        <v>19.982520000000001</v>
      </c>
      <c r="BT8" s="352">
        <v>18.99821</v>
      </c>
      <c r="BU8" s="352">
        <v>18.75656</v>
      </c>
      <c r="BV8" s="352">
        <v>19.323329999999999</v>
      </c>
    </row>
    <row r="9" spans="1:74" ht="11.1" customHeight="1" x14ac:dyDescent="0.2">
      <c r="A9" s="108" t="s">
        <v>105</v>
      </c>
      <c r="B9" s="739" t="s">
        <v>1003</v>
      </c>
      <c r="C9" s="429">
        <v>10.861779261000001</v>
      </c>
      <c r="D9" s="429">
        <v>11.088717898000001</v>
      </c>
      <c r="E9" s="429">
        <v>10.960333473</v>
      </c>
      <c r="F9" s="429">
        <v>11.204316451</v>
      </c>
      <c r="G9" s="429">
        <v>11.638140375000001</v>
      </c>
      <c r="H9" s="429">
        <v>12.234335056000001</v>
      </c>
      <c r="I9" s="429">
        <v>12.462186765</v>
      </c>
      <c r="J9" s="429">
        <v>12.51408969</v>
      </c>
      <c r="K9" s="429">
        <v>12.165242206</v>
      </c>
      <c r="L9" s="429">
        <v>12.001473395</v>
      </c>
      <c r="M9" s="429">
        <v>11.854456364000001</v>
      </c>
      <c r="N9" s="429">
        <v>11.984970393999999</v>
      </c>
      <c r="O9" s="429">
        <v>12.174443241000001</v>
      </c>
      <c r="P9" s="429">
        <v>12.222900492999999</v>
      </c>
      <c r="Q9" s="429">
        <v>12.087971745999999</v>
      </c>
      <c r="R9" s="429">
        <v>11.85589738</v>
      </c>
      <c r="S9" s="429">
        <v>11.926820308</v>
      </c>
      <c r="T9" s="429">
        <v>12.00385584</v>
      </c>
      <c r="U9" s="429">
        <v>12.168235776</v>
      </c>
      <c r="V9" s="429">
        <v>12.043705719</v>
      </c>
      <c r="W9" s="429">
        <v>11.830046853000001</v>
      </c>
      <c r="X9" s="429">
        <v>11.807099053</v>
      </c>
      <c r="Y9" s="429">
        <v>11.787762694</v>
      </c>
      <c r="Z9" s="429">
        <v>11.817972364999999</v>
      </c>
      <c r="AA9" s="429">
        <v>12.100603980000001</v>
      </c>
      <c r="AB9" s="429">
        <v>12.039539615000001</v>
      </c>
      <c r="AC9" s="429">
        <v>11.814889637</v>
      </c>
      <c r="AD9" s="429">
        <v>12.013688405</v>
      </c>
      <c r="AE9" s="429">
        <v>12.169825386999999</v>
      </c>
      <c r="AF9" s="429">
        <v>12.556870214</v>
      </c>
      <c r="AG9" s="429">
        <v>12.634974674</v>
      </c>
      <c r="AH9" s="429">
        <v>12.501147949</v>
      </c>
      <c r="AI9" s="429">
        <v>12.288630403000001</v>
      </c>
      <c r="AJ9" s="429">
        <v>12.072019352</v>
      </c>
      <c r="AK9" s="429">
        <v>12.021154448000001</v>
      </c>
      <c r="AL9" s="429">
        <v>12.166368777000001</v>
      </c>
      <c r="AM9" s="429">
        <v>12.642192185000001</v>
      </c>
      <c r="AN9" s="429">
        <v>12.813618735</v>
      </c>
      <c r="AO9" s="429">
        <v>12.884686705</v>
      </c>
      <c r="AP9" s="429">
        <v>12.788086664</v>
      </c>
      <c r="AQ9" s="429">
        <v>12.740300656000001</v>
      </c>
      <c r="AR9" s="429">
        <v>13.577439878</v>
      </c>
      <c r="AS9" s="429">
        <v>13.955241743</v>
      </c>
      <c r="AT9" s="429">
        <v>13.798212744000001</v>
      </c>
      <c r="AU9" s="429">
        <v>13.626556402</v>
      </c>
      <c r="AV9" s="429">
        <v>13.375174099000001</v>
      </c>
      <c r="AW9" s="429">
        <v>13.458808748999999</v>
      </c>
      <c r="AX9" s="429">
        <v>13.403006671</v>
      </c>
      <c r="AY9" s="429">
        <v>13.878965836000001</v>
      </c>
      <c r="AZ9" s="871">
        <v>14.163424738</v>
      </c>
      <c r="BA9" s="871">
        <v>13.943907186000001</v>
      </c>
      <c r="BB9" s="871">
        <v>13.968478722</v>
      </c>
      <c r="BC9" s="871">
        <v>14.49</v>
      </c>
      <c r="BD9" s="871">
        <v>14.67</v>
      </c>
      <c r="BE9" s="871">
        <v>14.96238</v>
      </c>
      <c r="BF9" s="871">
        <v>14.726229999999999</v>
      </c>
      <c r="BG9" s="352">
        <v>14.43099</v>
      </c>
      <c r="BH9" s="352">
        <v>14.03487</v>
      </c>
      <c r="BI9" s="352">
        <v>14.02763</v>
      </c>
      <c r="BJ9" s="352">
        <v>13.87609</v>
      </c>
      <c r="BK9" s="352">
        <v>14.1478</v>
      </c>
      <c r="BL9" s="352">
        <v>14.57654</v>
      </c>
      <c r="BM9" s="352">
        <v>14.37917</v>
      </c>
      <c r="BN9" s="352">
        <v>14.41452</v>
      </c>
      <c r="BO9" s="352">
        <v>14.832800000000001</v>
      </c>
      <c r="BP9" s="352">
        <v>14.9847</v>
      </c>
      <c r="BQ9" s="352">
        <v>15.13843</v>
      </c>
      <c r="BR9" s="352">
        <v>14.975390000000001</v>
      </c>
      <c r="BS9" s="352">
        <v>14.55176</v>
      </c>
      <c r="BT9" s="352">
        <v>14.202249999999999</v>
      </c>
      <c r="BU9" s="352">
        <v>14.21443</v>
      </c>
      <c r="BV9" s="352">
        <v>14.063230000000001</v>
      </c>
    </row>
    <row r="10" spans="1:74" ht="11.1" customHeight="1" x14ac:dyDescent="0.2">
      <c r="A10" s="108" t="s">
        <v>106</v>
      </c>
      <c r="B10" s="739" t="s">
        <v>1004</v>
      </c>
      <c r="C10" s="429">
        <v>9.3240554080999996</v>
      </c>
      <c r="D10" s="429">
        <v>9.4145579657000003</v>
      </c>
      <c r="E10" s="429">
        <v>9.5175058385</v>
      </c>
      <c r="F10" s="429">
        <v>9.7265689699000006</v>
      </c>
      <c r="G10" s="429">
        <v>10.206677862999999</v>
      </c>
      <c r="H10" s="429">
        <v>11.494179583999999</v>
      </c>
      <c r="I10" s="429">
        <v>11.729689725</v>
      </c>
      <c r="J10" s="429">
        <v>11.717900787</v>
      </c>
      <c r="K10" s="429">
        <v>11.147621233000001</v>
      </c>
      <c r="L10" s="429">
        <v>10.166011578000001</v>
      </c>
      <c r="M10" s="429">
        <v>9.9465559630999998</v>
      </c>
      <c r="N10" s="429">
        <v>9.7077150344999996</v>
      </c>
      <c r="O10" s="429">
        <v>9.6727836126</v>
      </c>
      <c r="P10" s="429">
        <v>9.9388284211000002</v>
      </c>
      <c r="Q10" s="429">
        <v>9.8872699408999996</v>
      </c>
      <c r="R10" s="429">
        <v>9.9253138563000007</v>
      </c>
      <c r="S10" s="429">
        <v>10.204749627</v>
      </c>
      <c r="T10" s="429">
        <v>11.391692904999999</v>
      </c>
      <c r="U10" s="429">
        <v>11.538622535</v>
      </c>
      <c r="V10" s="429">
        <v>11.527360823</v>
      </c>
      <c r="W10" s="429">
        <v>11.157015218</v>
      </c>
      <c r="X10" s="429">
        <v>10.029476150000001</v>
      </c>
      <c r="Y10" s="429">
        <v>9.8233159011000009</v>
      </c>
      <c r="Z10" s="429">
        <v>9.6603076033999997</v>
      </c>
      <c r="AA10" s="429">
        <v>9.8208766719000007</v>
      </c>
      <c r="AB10" s="429">
        <v>9.8724332718000003</v>
      </c>
      <c r="AC10" s="429">
        <v>10.001772316</v>
      </c>
      <c r="AD10" s="429">
        <v>9.9848447191999998</v>
      </c>
      <c r="AE10" s="429">
        <v>10.11890666</v>
      </c>
      <c r="AF10" s="429">
        <v>11.529146826</v>
      </c>
      <c r="AG10" s="429">
        <v>11.710418849</v>
      </c>
      <c r="AH10" s="429">
        <v>11.56975222</v>
      </c>
      <c r="AI10" s="429">
        <v>11.228967251</v>
      </c>
      <c r="AJ10" s="429">
        <v>10.066223258000001</v>
      </c>
      <c r="AK10" s="429">
        <v>9.9636431874000007</v>
      </c>
      <c r="AL10" s="429">
        <v>9.8865923539999994</v>
      </c>
      <c r="AM10" s="429">
        <v>10.067178071000001</v>
      </c>
      <c r="AN10" s="429">
        <v>10.132594471999999</v>
      </c>
      <c r="AO10" s="429">
        <v>10.144785753000001</v>
      </c>
      <c r="AP10" s="429">
        <v>10.035526188</v>
      </c>
      <c r="AQ10" s="429">
        <v>10.501450411</v>
      </c>
      <c r="AR10" s="429">
        <v>12.064191052</v>
      </c>
      <c r="AS10" s="429">
        <v>12.256495536999999</v>
      </c>
      <c r="AT10" s="429">
        <v>12.045604187</v>
      </c>
      <c r="AU10" s="429">
        <v>11.937694501999999</v>
      </c>
      <c r="AV10" s="429">
        <v>10.486359854</v>
      </c>
      <c r="AW10" s="429">
        <v>10.430355478999999</v>
      </c>
      <c r="AX10" s="429">
        <v>10.232709639999999</v>
      </c>
      <c r="AY10" s="429">
        <v>10.637248737</v>
      </c>
      <c r="AZ10" s="871">
        <v>10.646626197</v>
      </c>
      <c r="BA10" s="871">
        <v>10.583346169</v>
      </c>
      <c r="BB10" s="871">
        <v>10.769041059999999</v>
      </c>
      <c r="BC10" s="871">
        <v>10.89</v>
      </c>
      <c r="BD10" s="871">
        <v>12.32</v>
      </c>
      <c r="BE10" s="871">
        <v>12.359080000000001</v>
      </c>
      <c r="BF10" s="871">
        <v>12.15241</v>
      </c>
      <c r="BG10" s="352">
        <v>11.96105</v>
      </c>
      <c r="BH10" s="352">
        <v>10.46668</v>
      </c>
      <c r="BI10" s="352">
        <v>10.412380000000001</v>
      </c>
      <c r="BJ10" s="352">
        <v>10.227930000000001</v>
      </c>
      <c r="BK10" s="352">
        <v>10.57461</v>
      </c>
      <c r="BL10" s="352">
        <v>10.696540000000001</v>
      </c>
      <c r="BM10" s="352">
        <v>10.674049999999999</v>
      </c>
      <c r="BN10" s="352">
        <v>10.87505</v>
      </c>
      <c r="BO10" s="352">
        <v>10.97512</v>
      </c>
      <c r="BP10" s="352">
        <v>12.410310000000001</v>
      </c>
      <c r="BQ10" s="352">
        <v>12.4024</v>
      </c>
      <c r="BR10" s="352">
        <v>12.200010000000001</v>
      </c>
      <c r="BS10" s="352">
        <v>12.061170000000001</v>
      </c>
      <c r="BT10" s="352">
        <v>10.54096</v>
      </c>
      <c r="BU10" s="352">
        <v>10.50564</v>
      </c>
      <c r="BV10" s="352">
        <v>10.33201</v>
      </c>
    </row>
    <row r="11" spans="1:74" ht="11.1" customHeight="1" x14ac:dyDescent="0.2">
      <c r="A11" s="108" t="s">
        <v>107</v>
      </c>
      <c r="B11" s="739" t="s">
        <v>1005</v>
      </c>
      <c r="C11" s="429">
        <v>10.409819901000001</v>
      </c>
      <c r="D11" s="429">
        <v>10.699344501000001</v>
      </c>
      <c r="E11" s="429">
        <v>10.771639569</v>
      </c>
      <c r="F11" s="429">
        <v>10.811214001</v>
      </c>
      <c r="G11" s="429">
        <v>11.284531469999999</v>
      </c>
      <c r="H11" s="429">
        <v>11.894202786999999</v>
      </c>
      <c r="I11" s="429">
        <v>12.126029685000001</v>
      </c>
      <c r="J11" s="429">
        <v>12.303656563000001</v>
      </c>
      <c r="K11" s="429">
        <v>12.187765653</v>
      </c>
      <c r="L11" s="429">
        <v>11.719076891</v>
      </c>
      <c r="M11" s="429">
        <v>11.441392947000001</v>
      </c>
      <c r="N11" s="429">
        <v>11.650211899</v>
      </c>
      <c r="O11" s="429">
        <v>12.016428745000001</v>
      </c>
      <c r="P11" s="429">
        <v>12.054354441999999</v>
      </c>
      <c r="Q11" s="429">
        <v>11.581205377</v>
      </c>
      <c r="R11" s="429">
        <v>11.772287941</v>
      </c>
      <c r="S11" s="429">
        <v>11.589482299</v>
      </c>
      <c r="T11" s="429">
        <v>11.904727635</v>
      </c>
      <c r="U11" s="429">
        <v>12.000470431</v>
      </c>
      <c r="V11" s="429">
        <v>11.996616035000001</v>
      </c>
      <c r="W11" s="429">
        <v>12.147516011</v>
      </c>
      <c r="X11" s="429">
        <v>11.913088625</v>
      </c>
      <c r="Y11" s="429">
        <v>11.738127253</v>
      </c>
      <c r="Z11" s="429">
        <v>11.772640154999999</v>
      </c>
      <c r="AA11" s="429">
        <v>11.922068404999999</v>
      </c>
      <c r="AB11" s="429">
        <v>12.046949830000001</v>
      </c>
      <c r="AC11" s="429">
        <v>11.816294589</v>
      </c>
      <c r="AD11" s="429">
        <v>11.765761822</v>
      </c>
      <c r="AE11" s="429">
        <v>11.563847341000001</v>
      </c>
      <c r="AF11" s="429">
        <v>12.076043452</v>
      </c>
      <c r="AG11" s="429">
        <v>12.072765868999999</v>
      </c>
      <c r="AH11" s="429">
        <v>11.983512271</v>
      </c>
      <c r="AI11" s="429">
        <v>11.930081248</v>
      </c>
      <c r="AJ11" s="429">
        <v>11.888770312</v>
      </c>
      <c r="AK11" s="429">
        <v>11.831493005</v>
      </c>
      <c r="AL11" s="429">
        <v>12.004016899</v>
      </c>
      <c r="AM11" s="429">
        <v>12.246707228</v>
      </c>
      <c r="AN11" s="429">
        <v>12.342483781</v>
      </c>
      <c r="AO11" s="429">
        <v>12.341750529</v>
      </c>
      <c r="AP11" s="429">
        <v>12.270612973</v>
      </c>
      <c r="AQ11" s="429">
        <v>12.163900558</v>
      </c>
      <c r="AR11" s="429">
        <v>12.759304378</v>
      </c>
      <c r="AS11" s="429">
        <v>12.999124448</v>
      </c>
      <c r="AT11" s="429">
        <v>12.761606046000001</v>
      </c>
      <c r="AU11" s="429">
        <v>12.887732940999999</v>
      </c>
      <c r="AV11" s="429">
        <v>12.673910771999999</v>
      </c>
      <c r="AW11" s="429">
        <v>12.735684682</v>
      </c>
      <c r="AX11" s="429">
        <v>12.729996479</v>
      </c>
      <c r="AY11" s="429">
        <v>13.573319891000001</v>
      </c>
      <c r="AZ11" s="871">
        <v>13.823714885999999</v>
      </c>
      <c r="BA11" s="871">
        <v>12.961605022000001</v>
      </c>
      <c r="BB11" s="871">
        <v>12.894941615</v>
      </c>
      <c r="BC11" s="871">
        <v>12.94</v>
      </c>
      <c r="BD11" s="871">
        <v>13.29</v>
      </c>
      <c r="BE11" s="871">
        <v>13.5984</v>
      </c>
      <c r="BF11" s="871">
        <v>13.479240000000001</v>
      </c>
      <c r="BG11" s="352">
        <v>13.4717</v>
      </c>
      <c r="BH11" s="352">
        <v>13.1014</v>
      </c>
      <c r="BI11" s="352">
        <v>13.034739999999999</v>
      </c>
      <c r="BJ11" s="352">
        <v>13.0665</v>
      </c>
      <c r="BK11" s="352">
        <v>13.77543</v>
      </c>
      <c r="BL11" s="352">
        <v>14.06283</v>
      </c>
      <c r="BM11" s="352">
        <v>13.16053</v>
      </c>
      <c r="BN11" s="352">
        <v>13.10463</v>
      </c>
      <c r="BO11" s="352">
        <v>13.08784</v>
      </c>
      <c r="BP11" s="352">
        <v>13.394819999999999</v>
      </c>
      <c r="BQ11" s="352">
        <v>13.53824</v>
      </c>
      <c r="BR11" s="352">
        <v>13.275230000000001</v>
      </c>
      <c r="BS11" s="352">
        <v>13.36148</v>
      </c>
      <c r="BT11" s="352">
        <v>13.015689999999999</v>
      </c>
      <c r="BU11" s="352">
        <v>13.027189999999999</v>
      </c>
      <c r="BV11" s="352">
        <v>13.12053</v>
      </c>
    </row>
    <row r="12" spans="1:74" ht="11.1" customHeight="1" x14ac:dyDescent="0.2">
      <c r="A12" s="108" t="s">
        <v>108</v>
      </c>
      <c r="B12" s="739" t="s">
        <v>1006</v>
      </c>
      <c r="C12" s="429">
        <v>10.128482374000001</v>
      </c>
      <c r="D12" s="429">
        <v>9.8900068690000005</v>
      </c>
      <c r="E12" s="429">
        <v>9.8658995864999994</v>
      </c>
      <c r="F12" s="429">
        <v>10.207222635999999</v>
      </c>
      <c r="G12" s="429">
        <v>10.492430776000001</v>
      </c>
      <c r="H12" s="429">
        <v>11.242432770000001</v>
      </c>
      <c r="I12" s="429">
        <v>11.657583145</v>
      </c>
      <c r="J12" s="429">
        <v>12.163742979</v>
      </c>
      <c r="K12" s="429">
        <v>11.620061375000001</v>
      </c>
      <c r="L12" s="429">
        <v>11.062469719999999</v>
      </c>
      <c r="M12" s="429">
        <v>11.221448904000001</v>
      </c>
      <c r="N12" s="429">
        <v>10.875749439</v>
      </c>
      <c r="O12" s="429">
        <v>11.003194293</v>
      </c>
      <c r="P12" s="429">
        <v>11.227417464</v>
      </c>
      <c r="Q12" s="429">
        <v>10.579604352</v>
      </c>
      <c r="R12" s="429">
        <v>10.286649168</v>
      </c>
      <c r="S12" s="429">
        <v>10.502405102000001</v>
      </c>
      <c r="T12" s="429">
        <v>10.858127903</v>
      </c>
      <c r="U12" s="429">
        <v>11.009938665</v>
      </c>
      <c r="V12" s="429">
        <v>10.906675253</v>
      </c>
      <c r="W12" s="429">
        <v>10.807875210000001</v>
      </c>
      <c r="X12" s="429">
        <v>10.702676094999999</v>
      </c>
      <c r="Y12" s="429">
        <v>10.696281549</v>
      </c>
      <c r="Z12" s="429">
        <v>10.607793210000001</v>
      </c>
      <c r="AA12" s="429">
        <v>10.989439161</v>
      </c>
      <c r="AB12" s="429">
        <v>10.784081949999999</v>
      </c>
      <c r="AC12" s="429">
        <v>11.010557662</v>
      </c>
      <c r="AD12" s="429">
        <v>10.851258647</v>
      </c>
      <c r="AE12" s="429">
        <v>10.579862049000001</v>
      </c>
      <c r="AF12" s="429">
        <v>11.124005564000001</v>
      </c>
      <c r="AG12" s="429">
        <v>11.085396020999999</v>
      </c>
      <c r="AH12" s="429">
        <v>11.094486244</v>
      </c>
      <c r="AI12" s="429">
        <v>11.018064821999999</v>
      </c>
      <c r="AJ12" s="429">
        <v>10.885756666000001</v>
      </c>
      <c r="AK12" s="429">
        <v>11.047434617</v>
      </c>
      <c r="AL12" s="429">
        <v>11.257856923</v>
      </c>
      <c r="AM12" s="429">
        <v>11.395902827</v>
      </c>
      <c r="AN12" s="429">
        <v>11.444653710000001</v>
      </c>
      <c r="AO12" s="429">
        <v>11.638766278</v>
      </c>
      <c r="AP12" s="429">
        <v>11.638658698</v>
      </c>
      <c r="AQ12" s="429">
        <v>11.501077208</v>
      </c>
      <c r="AR12" s="429">
        <v>11.910141413</v>
      </c>
      <c r="AS12" s="429">
        <v>11.916538726000001</v>
      </c>
      <c r="AT12" s="429">
        <v>11.787852136</v>
      </c>
      <c r="AU12" s="429">
        <v>11.745421350000001</v>
      </c>
      <c r="AV12" s="429">
        <v>11.373264066999999</v>
      </c>
      <c r="AW12" s="429">
        <v>11.431486808000001</v>
      </c>
      <c r="AX12" s="429">
        <v>11.551690933</v>
      </c>
      <c r="AY12" s="429">
        <v>12.199203938</v>
      </c>
      <c r="AZ12" s="871">
        <v>11.956753877000001</v>
      </c>
      <c r="BA12" s="871">
        <v>12.344836978</v>
      </c>
      <c r="BB12" s="871">
        <v>12.210452792</v>
      </c>
      <c r="BC12" s="871">
        <v>11.95</v>
      </c>
      <c r="BD12" s="871">
        <v>12.21</v>
      </c>
      <c r="BE12" s="871">
        <v>12.186400000000001</v>
      </c>
      <c r="BF12" s="871">
        <v>12.15185</v>
      </c>
      <c r="BG12" s="352">
        <v>12.0633</v>
      </c>
      <c r="BH12" s="352">
        <v>11.622059999999999</v>
      </c>
      <c r="BI12" s="352">
        <v>11.64105</v>
      </c>
      <c r="BJ12" s="352">
        <v>11.75474</v>
      </c>
      <c r="BK12" s="352">
        <v>12.19552</v>
      </c>
      <c r="BL12" s="352">
        <v>12.08723</v>
      </c>
      <c r="BM12" s="352">
        <v>12.500640000000001</v>
      </c>
      <c r="BN12" s="352">
        <v>12.354660000000001</v>
      </c>
      <c r="BO12" s="352">
        <v>12.179</v>
      </c>
      <c r="BP12" s="352">
        <v>12.466659999999999</v>
      </c>
      <c r="BQ12" s="352">
        <v>12.36786</v>
      </c>
      <c r="BR12" s="352">
        <v>12.27582</v>
      </c>
      <c r="BS12" s="352">
        <v>12.222340000000001</v>
      </c>
      <c r="BT12" s="352">
        <v>11.779669999999999</v>
      </c>
      <c r="BU12" s="352">
        <v>11.829829999999999</v>
      </c>
      <c r="BV12" s="352">
        <v>11.983040000000001</v>
      </c>
    </row>
    <row r="13" spans="1:74" ht="11.1" customHeight="1" x14ac:dyDescent="0.2">
      <c r="A13" s="108" t="s">
        <v>109</v>
      </c>
      <c r="B13" s="739" t="s">
        <v>1007</v>
      </c>
      <c r="C13" s="429">
        <v>8.8241660042000003</v>
      </c>
      <c r="D13" s="429">
        <v>9.0415494206999991</v>
      </c>
      <c r="E13" s="429">
        <v>9.0677029327999996</v>
      </c>
      <c r="F13" s="429">
        <v>9.1765444768000002</v>
      </c>
      <c r="G13" s="429">
        <v>10.025200195</v>
      </c>
      <c r="H13" s="429">
        <v>10.558542013</v>
      </c>
      <c r="I13" s="429">
        <v>11.275006228000001</v>
      </c>
      <c r="J13" s="429">
        <v>11.188075763000001</v>
      </c>
      <c r="K13" s="429">
        <v>11.023459390999999</v>
      </c>
      <c r="L13" s="429">
        <v>10.529316587</v>
      </c>
      <c r="M13" s="429">
        <v>10.100845947</v>
      </c>
      <c r="N13" s="429">
        <v>10.096820844</v>
      </c>
      <c r="O13" s="429">
        <v>9.8413150704000003</v>
      </c>
      <c r="P13" s="429">
        <v>9.9321636328</v>
      </c>
      <c r="Q13" s="429">
        <v>9.4086295861</v>
      </c>
      <c r="R13" s="429">
        <v>8.8161218685999998</v>
      </c>
      <c r="S13" s="429">
        <v>9.2037696087</v>
      </c>
      <c r="T13" s="429">
        <v>9.8338164301000006</v>
      </c>
      <c r="U13" s="429">
        <v>10.041560234</v>
      </c>
      <c r="V13" s="429">
        <v>10.920687042000001</v>
      </c>
      <c r="W13" s="429">
        <v>10.505014998</v>
      </c>
      <c r="X13" s="429">
        <v>9.7425259694000008</v>
      </c>
      <c r="Y13" s="429">
        <v>9.2123396223</v>
      </c>
      <c r="Z13" s="429">
        <v>9.1593326685999994</v>
      </c>
      <c r="AA13" s="429">
        <v>9.5936989785000009</v>
      </c>
      <c r="AB13" s="429">
        <v>9.1735982848000006</v>
      </c>
      <c r="AC13" s="429">
        <v>9.0719116441000001</v>
      </c>
      <c r="AD13" s="429">
        <v>9.1265637526999992</v>
      </c>
      <c r="AE13" s="429">
        <v>9.2777101467000005</v>
      </c>
      <c r="AF13" s="429">
        <v>9.8368143328999995</v>
      </c>
      <c r="AG13" s="429">
        <v>10.015539355</v>
      </c>
      <c r="AH13" s="429">
        <v>10.142142267000001</v>
      </c>
      <c r="AI13" s="429">
        <v>9.9666311587000003</v>
      </c>
      <c r="AJ13" s="429">
        <v>9.5917716221999996</v>
      </c>
      <c r="AK13" s="429">
        <v>9.2306776278000005</v>
      </c>
      <c r="AL13" s="429">
        <v>9.3326133813999999</v>
      </c>
      <c r="AM13" s="429">
        <v>9.6365727873000004</v>
      </c>
      <c r="AN13" s="429">
        <v>9.5083339854000002</v>
      </c>
      <c r="AO13" s="429">
        <v>9.6562354840999998</v>
      </c>
      <c r="AP13" s="429">
        <v>9.6666330129000002</v>
      </c>
      <c r="AQ13" s="429">
        <v>9.9063597198999993</v>
      </c>
      <c r="AR13" s="429">
        <v>10.105328917</v>
      </c>
      <c r="AS13" s="429">
        <v>10.50487345</v>
      </c>
      <c r="AT13" s="429">
        <v>10.485518237000001</v>
      </c>
      <c r="AU13" s="429">
        <v>10.437501264</v>
      </c>
      <c r="AV13" s="429">
        <v>10.083513799</v>
      </c>
      <c r="AW13" s="429">
        <v>9.6027136200999994</v>
      </c>
      <c r="AX13" s="429">
        <v>9.9685484150000008</v>
      </c>
      <c r="AY13" s="429">
        <v>10.31700273</v>
      </c>
      <c r="AZ13" s="871">
        <v>10.170868768</v>
      </c>
      <c r="BA13" s="871">
        <v>9.946213599</v>
      </c>
      <c r="BB13" s="871">
        <v>9.9239880197999994</v>
      </c>
      <c r="BC13" s="871">
        <v>9.99</v>
      </c>
      <c r="BD13" s="871">
        <v>10.58</v>
      </c>
      <c r="BE13" s="871">
        <v>10.69932</v>
      </c>
      <c r="BF13" s="871">
        <v>10.68557</v>
      </c>
      <c r="BG13" s="352">
        <v>10.601319999999999</v>
      </c>
      <c r="BH13" s="352">
        <v>10.174429999999999</v>
      </c>
      <c r="BI13" s="352">
        <v>9.6945250000000005</v>
      </c>
      <c r="BJ13" s="352">
        <v>10.252879999999999</v>
      </c>
      <c r="BK13" s="352">
        <v>10.466329999999999</v>
      </c>
      <c r="BL13" s="352">
        <v>10.69354</v>
      </c>
      <c r="BM13" s="352">
        <v>10.36642</v>
      </c>
      <c r="BN13" s="352">
        <v>10.31434</v>
      </c>
      <c r="BO13" s="352">
        <v>10.223610000000001</v>
      </c>
      <c r="BP13" s="352">
        <v>10.66634</v>
      </c>
      <c r="BQ13" s="352">
        <v>10.85957</v>
      </c>
      <c r="BR13" s="352">
        <v>10.682499999999999</v>
      </c>
      <c r="BS13" s="352">
        <v>10.72184</v>
      </c>
      <c r="BT13" s="352">
        <v>10.3</v>
      </c>
      <c r="BU13" s="352">
        <v>9.7853729999999999</v>
      </c>
      <c r="BV13" s="352">
        <v>10.31969</v>
      </c>
    </row>
    <row r="14" spans="1:74" ht="11.1" customHeight="1" x14ac:dyDescent="0.2">
      <c r="A14" s="108" t="s">
        <v>110</v>
      </c>
      <c r="B14" s="739" t="s">
        <v>1008</v>
      </c>
      <c r="C14" s="429">
        <v>9.5398988030999998</v>
      </c>
      <c r="D14" s="429">
        <v>9.6372921356999992</v>
      </c>
      <c r="E14" s="429">
        <v>9.5699073660000007</v>
      </c>
      <c r="F14" s="429">
        <v>9.8464731290999996</v>
      </c>
      <c r="G14" s="429">
        <v>10.097990934</v>
      </c>
      <c r="H14" s="429">
        <v>10.798494211</v>
      </c>
      <c r="I14" s="429">
        <v>11.138772912</v>
      </c>
      <c r="J14" s="429">
        <v>11.233558218000001</v>
      </c>
      <c r="K14" s="429">
        <v>11.299910892</v>
      </c>
      <c r="L14" s="429">
        <v>10.577960992</v>
      </c>
      <c r="M14" s="429">
        <v>10.368800107</v>
      </c>
      <c r="N14" s="429">
        <v>10.611269213</v>
      </c>
      <c r="O14" s="429">
        <v>10.645541471</v>
      </c>
      <c r="P14" s="429">
        <v>10.522911011</v>
      </c>
      <c r="Q14" s="429">
        <v>10.467480048000001</v>
      </c>
      <c r="R14" s="429">
        <v>10.610823573999999</v>
      </c>
      <c r="S14" s="429">
        <v>10.844968078000001</v>
      </c>
      <c r="T14" s="429">
        <v>11.498705278999999</v>
      </c>
      <c r="U14" s="429">
        <v>11.882159653</v>
      </c>
      <c r="V14" s="429">
        <v>11.802782515000001</v>
      </c>
      <c r="W14" s="429">
        <v>11.672234216</v>
      </c>
      <c r="X14" s="429">
        <v>10.841605739</v>
      </c>
      <c r="Y14" s="429">
        <v>10.791616725000001</v>
      </c>
      <c r="Z14" s="429">
        <v>10.55538874</v>
      </c>
      <c r="AA14" s="429">
        <v>10.799617038999999</v>
      </c>
      <c r="AB14" s="429">
        <v>10.710159838999999</v>
      </c>
      <c r="AC14" s="429">
        <v>10.587557350000001</v>
      </c>
      <c r="AD14" s="429">
        <v>10.754637983</v>
      </c>
      <c r="AE14" s="429">
        <v>11.049865308999999</v>
      </c>
      <c r="AF14" s="429">
        <v>11.870133753999999</v>
      </c>
      <c r="AG14" s="429">
        <v>11.950386204000001</v>
      </c>
      <c r="AH14" s="429">
        <v>11.891726222000001</v>
      </c>
      <c r="AI14" s="429">
        <v>11.777806704</v>
      </c>
      <c r="AJ14" s="429">
        <v>11.085493204</v>
      </c>
      <c r="AK14" s="429">
        <v>10.722876675</v>
      </c>
      <c r="AL14" s="429">
        <v>10.718874326</v>
      </c>
      <c r="AM14" s="429">
        <v>10.728631099999999</v>
      </c>
      <c r="AN14" s="429">
        <v>10.847654042</v>
      </c>
      <c r="AO14" s="429">
        <v>10.935173029</v>
      </c>
      <c r="AP14" s="429">
        <v>11.048077982000001</v>
      </c>
      <c r="AQ14" s="429">
        <v>11.224741848000001</v>
      </c>
      <c r="AR14" s="429">
        <v>11.871555928999999</v>
      </c>
      <c r="AS14" s="429">
        <v>12.206905214000001</v>
      </c>
      <c r="AT14" s="429">
        <v>12.229996599</v>
      </c>
      <c r="AU14" s="429">
        <v>12.126162085000001</v>
      </c>
      <c r="AV14" s="429">
        <v>11.279994822000001</v>
      </c>
      <c r="AW14" s="429">
        <v>11.095978059</v>
      </c>
      <c r="AX14" s="429">
        <v>10.906775003</v>
      </c>
      <c r="AY14" s="429">
        <v>11.184362037</v>
      </c>
      <c r="AZ14" s="871">
        <v>11.315640651000001</v>
      </c>
      <c r="BA14" s="871">
        <v>11.335006712</v>
      </c>
      <c r="BB14" s="871">
        <v>11.256843748</v>
      </c>
      <c r="BC14" s="871">
        <v>11.26</v>
      </c>
      <c r="BD14" s="871">
        <v>12.12</v>
      </c>
      <c r="BE14" s="871">
        <v>12.535069999999999</v>
      </c>
      <c r="BF14" s="871">
        <v>12.479279999999999</v>
      </c>
      <c r="BG14" s="352">
        <v>12.143879999999999</v>
      </c>
      <c r="BH14" s="352">
        <v>11.224539999999999</v>
      </c>
      <c r="BI14" s="352">
        <v>11.029019999999999</v>
      </c>
      <c r="BJ14" s="352">
        <v>10.90286</v>
      </c>
      <c r="BK14" s="352">
        <v>11.12956</v>
      </c>
      <c r="BL14" s="352">
        <v>11.31945</v>
      </c>
      <c r="BM14" s="352">
        <v>11.351990000000001</v>
      </c>
      <c r="BN14" s="352">
        <v>11.40188</v>
      </c>
      <c r="BO14" s="352">
        <v>11.42107</v>
      </c>
      <c r="BP14" s="352">
        <v>12.26032</v>
      </c>
      <c r="BQ14" s="352">
        <v>12.662140000000001</v>
      </c>
      <c r="BR14" s="352">
        <v>12.61232</v>
      </c>
      <c r="BS14" s="352">
        <v>12.44083</v>
      </c>
      <c r="BT14" s="352">
        <v>11.532260000000001</v>
      </c>
      <c r="BU14" s="352">
        <v>11.35426</v>
      </c>
      <c r="BV14" s="352">
        <v>11.23748</v>
      </c>
    </row>
    <row r="15" spans="1:74" ht="11.1" customHeight="1" x14ac:dyDescent="0.2">
      <c r="A15" s="108" t="s">
        <v>111</v>
      </c>
      <c r="B15" s="739" t="s">
        <v>1011</v>
      </c>
      <c r="C15" s="429">
        <v>15.209697997999999</v>
      </c>
      <c r="D15" s="429">
        <v>15.509821949000001</v>
      </c>
      <c r="E15" s="429">
        <v>16.104428474999999</v>
      </c>
      <c r="F15" s="429">
        <v>15.967478959999999</v>
      </c>
      <c r="G15" s="429">
        <v>16.852160796</v>
      </c>
      <c r="H15" s="429">
        <v>18.58295708</v>
      </c>
      <c r="I15" s="429">
        <v>18.981725665999999</v>
      </c>
      <c r="J15" s="429">
        <v>19.627558664999999</v>
      </c>
      <c r="K15" s="429">
        <v>19.630388455999999</v>
      </c>
      <c r="L15" s="429">
        <v>18.319043116</v>
      </c>
      <c r="M15" s="429">
        <v>16.849983108</v>
      </c>
      <c r="N15" s="429">
        <v>16.691889309</v>
      </c>
      <c r="O15" s="429">
        <v>17.524604200999999</v>
      </c>
      <c r="P15" s="429">
        <v>17.101313539</v>
      </c>
      <c r="Q15" s="429">
        <v>18.031266498000001</v>
      </c>
      <c r="R15" s="429">
        <v>17.614483024999998</v>
      </c>
      <c r="S15" s="429">
        <v>18.179329893999999</v>
      </c>
      <c r="T15" s="429">
        <v>19.581611435999999</v>
      </c>
      <c r="U15" s="429">
        <v>20.809290973</v>
      </c>
      <c r="V15" s="429">
        <v>21.781325893999998</v>
      </c>
      <c r="W15" s="429">
        <v>21.333930898999999</v>
      </c>
      <c r="X15" s="429">
        <v>20.233609574999999</v>
      </c>
      <c r="Y15" s="429">
        <v>18.629107211000001</v>
      </c>
      <c r="Z15" s="429">
        <v>18.111742920000001</v>
      </c>
      <c r="AA15" s="429">
        <v>19.01170475</v>
      </c>
      <c r="AB15" s="429">
        <v>19.143343693999999</v>
      </c>
      <c r="AC15" s="429">
        <v>19.347561622000001</v>
      </c>
      <c r="AD15" s="429">
        <v>19.510632190999999</v>
      </c>
      <c r="AE15" s="429">
        <v>20.099838051999999</v>
      </c>
      <c r="AF15" s="429">
        <v>21.538594791000001</v>
      </c>
      <c r="AG15" s="429">
        <v>23.684067259999999</v>
      </c>
      <c r="AH15" s="429">
        <v>22.923319357</v>
      </c>
      <c r="AI15" s="429">
        <v>22.936476840000001</v>
      </c>
      <c r="AJ15" s="429">
        <v>21.890018990000002</v>
      </c>
      <c r="AK15" s="429">
        <v>18.908334099000001</v>
      </c>
      <c r="AL15" s="429">
        <v>19.095594170999998</v>
      </c>
      <c r="AM15" s="429">
        <v>19.343417892000002</v>
      </c>
      <c r="AN15" s="429">
        <v>19.403813281000001</v>
      </c>
      <c r="AO15" s="429">
        <v>19.647696546999999</v>
      </c>
      <c r="AP15" s="429">
        <v>19.693705687000001</v>
      </c>
      <c r="AQ15" s="429">
        <v>20.43677611</v>
      </c>
      <c r="AR15" s="429">
        <v>21.879781646000001</v>
      </c>
      <c r="AS15" s="429">
        <v>23.295971367</v>
      </c>
      <c r="AT15" s="429">
        <v>23.069874601999999</v>
      </c>
      <c r="AU15" s="429">
        <v>23.812862001999999</v>
      </c>
      <c r="AV15" s="429">
        <v>22.151402792999999</v>
      </c>
      <c r="AW15" s="429">
        <v>20.043119441999998</v>
      </c>
      <c r="AX15" s="429">
        <v>20.994007858</v>
      </c>
      <c r="AY15" s="429">
        <v>19.694655389000001</v>
      </c>
      <c r="AZ15" s="871">
        <v>20.259504354000001</v>
      </c>
      <c r="BA15" s="871">
        <v>21.407670920000001</v>
      </c>
      <c r="BB15" s="871">
        <v>20.994592529999998</v>
      </c>
      <c r="BC15" s="871">
        <v>20.67</v>
      </c>
      <c r="BD15" s="871">
        <v>22.46</v>
      </c>
      <c r="BE15" s="871">
        <v>23.738019999999999</v>
      </c>
      <c r="BF15" s="871">
        <v>23.50066</v>
      </c>
      <c r="BG15" s="352">
        <v>24.134270000000001</v>
      </c>
      <c r="BH15" s="352">
        <v>22.186140000000002</v>
      </c>
      <c r="BI15" s="352">
        <v>20.37191</v>
      </c>
      <c r="BJ15" s="352">
        <v>21.375589999999999</v>
      </c>
      <c r="BK15" s="352">
        <v>20.073619999999998</v>
      </c>
      <c r="BL15" s="352">
        <v>20.640630000000002</v>
      </c>
      <c r="BM15" s="352">
        <v>21.870989999999999</v>
      </c>
      <c r="BN15" s="352">
        <v>21.855360000000001</v>
      </c>
      <c r="BO15" s="352">
        <v>21.21452</v>
      </c>
      <c r="BP15" s="352">
        <v>23.037050000000001</v>
      </c>
      <c r="BQ15" s="352">
        <v>24.354230000000001</v>
      </c>
      <c r="BR15" s="352">
        <v>24.086300000000001</v>
      </c>
      <c r="BS15" s="352">
        <v>24.82846</v>
      </c>
      <c r="BT15" s="352">
        <v>22.563389999999998</v>
      </c>
      <c r="BU15" s="352">
        <v>20.994479999999999</v>
      </c>
      <c r="BV15" s="352">
        <v>22.067270000000001</v>
      </c>
    </row>
    <row r="16" spans="1:74" ht="11.1" customHeight="1" x14ac:dyDescent="0.2">
      <c r="A16" s="108"/>
      <c r="B16" s="739"/>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871"/>
      <c r="BA16" s="871"/>
      <c r="BB16" s="871"/>
      <c r="BC16" s="871"/>
      <c r="BD16" s="871"/>
      <c r="BE16" s="871"/>
      <c r="BF16" s="871"/>
      <c r="BG16" s="352"/>
      <c r="BH16" s="352"/>
      <c r="BI16" s="352"/>
      <c r="BJ16" s="352"/>
      <c r="BK16" s="352"/>
      <c r="BL16" s="352"/>
      <c r="BM16" s="352"/>
      <c r="BN16" s="352"/>
      <c r="BO16" s="352"/>
      <c r="BP16" s="352"/>
      <c r="BQ16" s="352"/>
      <c r="BR16" s="352"/>
      <c r="BS16" s="352"/>
      <c r="BT16" s="352"/>
      <c r="BU16" s="352"/>
      <c r="BV16" s="352"/>
    </row>
    <row r="17" spans="1:74" ht="11.1" customHeight="1" x14ac:dyDescent="0.2">
      <c r="A17" s="58"/>
      <c r="B17" s="60" t="s">
        <v>1032</v>
      </c>
      <c r="C17" s="465"/>
      <c r="D17" s="465"/>
      <c r="E17" s="465"/>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5"/>
      <c r="AQ17" s="465"/>
      <c r="AR17" s="465"/>
      <c r="AS17" s="465"/>
      <c r="AT17" s="465"/>
      <c r="AU17" s="465"/>
      <c r="AV17" s="465"/>
      <c r="AW17" s="465"/>
      <c r="AX17" s="465"/>
      <c r="AY17" s="465"/>
      <c r="AZ17" s="919"/>
      <c r="BA17" s="919"/>
      <c r="BB17" s="919"/>
      <c r="BC17" s="919"/>
      <c r="BD17" s="962"/>
      <c r="BE17" s="962"/>
      <c r="BF17" s="962"/>
      <c r="BG17" s="865"/>
      <c r="BH17" s="865"/>
      <c r="BI17" s="865"/>
      <c r="BJ17" s="463"/>
      <c r="BK17" s="463"/>
      <c r="BL17" s="463"/>
      <c r="BM17" s="463"/>
      <c r="BN17" s="463"/>
      <c r="BO17" s="463"/>
      <c r="BP17" s="463"/>
      <c r="BQ17" s="463"/>
      <c r="BR17" s="463"/>
      <c r="BS17" s="463"/>
      <c r="BT17" s="463"/>
      <c r="BU17" s="463"/>
      <c r="BV17" s="463"/>
    </row>
    <row r="18" spans="1:74" s="539" customFormat="1" ht="11.1" customHeight="1" x14ac:dyDescent="0.2">
      <c r="A18" s="537" t="s">
        <v>331</v>
      </c>
      <c r="B18" s="578" t="s">
        <v>1147</v>
      </c>
      <c r="C18" s="429">
        <v>13.64</v>
      </c>
      <c r="D18" s="429">
        <v>13.76</v>
      </c>
      <c r="E18" s="429">
        <v>14.41</v>
      </c>
      <c r="F18" s="429">
        <v>14.57</v>
      </c>
      <c r="G18" s="429">
        <v>14.89</v>
      </c>
      <c r="H18" s="429">
        <v>15.3</v>
      </c>
      <c r="I18" s="429">
        <v>15.31</v>
      </c>
      <c r="J18" s="429">
        <v>15.82</v>
      </c>
      <c r="K18" s="429">
        <v>16.190000000000001</v>
      </c>
      <c r="L18" s="429">
        <v>15.99</v>
      </c>
      <c r="M18" s="429">
        <v>15.55</v>
      </c>
      <c r="N18" s="429">
        <v>14.94</v>
      </c>
      <c r="O18" s="429">
        <v>15.47</v>
      </c>
      <c r="P18" s="429">
        <v>15.98</v>
      </c>
      <c r="Q18" s="429">
        <v>16.04</v>
      </c>
      <c r="R18" s="429">
        <v>16.100000000000001</v>
      </c>
      <c r="S18" s="429">
        <v>16.14</v>
      </c>
      <c r="T18" s="429">
        <v>16.09</v>
      </c>
      <c r="U18" s="429">
        <v>15.86</v>
      </c>
      <c r="V18" s="429">
        <v>15.91</v>
      </c>
      <c r="W18" s="429">
        <v>16.27</v>
      </c>
      <c r="X18" s="429">
        <v>16.48</v>
      </c>
      <c r="Y18" s="429">
        <v>16.190000000000001</v>
      </c>
      <c r="Z18" s="429">
        <v>15.69</v>
      </c>
      <c r="AA18" s="429">
        <v>15.41</v>
      </c>
      <c r="AB18" s="429">
        <v>16.100000000000001</v>
      </c>
      <c r="AC18" s="429">
        <v>16.670000000000002</v>
      </c>
      <c r="AD18" s="429">
        <v>16.86</v>
      </c>
      <c r="AE18" s="429">
        <v>16.399999999999999</v>
      </c>
      <c r="AF18" s="429">
        <v>16.38</v>
      </c>
      <c r="AG18" s="429">
        <v>16.62</v>
      </c>
      <c r="AH18" s="429">
        <v>16.600000000000001</v>
      </c>
      <c r="AI18" s="429">
        <v>16.82</v>
      </c>
      <c r="AJ18" s="429">
        <v>17.09</v>
      </c>
      <c r="AK18" s="429">
        <v>16.850000000000001</v>
      </c>
      <c r="AL18" s="429">
        <v>16.27</v>
      </c>
      <c r="AM18" s="429">
        <v>15.94</v>
      </c>
      <c r="AN18" s="429">
        <v>16.43</v>
      </c>
      <c r="AO18" s="429">
        <v>17.09</v>
      </c>
      <c r="AP18" s="429">
        <v>17.55</v>
      </c>
      <c r="AQ18" s="429">
        <v>17.37</v>
      </c>
      <c r="AR18" s="429">
        <v>17.47</v>
      </c>
      <c r="AS18" s="429">
        <v>17.45</v>
      </c>
      <c r="AT18" s="429">
        <v>17.61</v>
      </c>
      <c r="AU18" s="429">
        <v>18.079999999999998</v>
      </c>
      <c r="AV18" s="429">
        <v>17.97</v>
      </c>
      <c r="AW18" s="429">
        <v>17.78</v>
      </c>
      <c r="AX18" s="429">
        <v>17.239999999999998</v>
      </c>
      <c r="AY18" s="429">
        <v>17.45</v>
      </c>
      <c r="AZ18" s="871">
        <v>17.649999999999999</v>
      </c>
      <c r="BA18" s="871">
        <v>18.559999999999999</v>
      </c>
      <c r="BB18" s="871">
        <v>18.829999999999998</v>
      </c>
      <c r="BC18" s="871">
        <v>18.440000000000001</v>
      </c>
      <c r="BD18" s="871">
        <v>18.34</v>
      </c>
      <c r="BE18" s="871">
        <v>18.21435</v>
      </c>
      <c r="BF18" s="871">
        <v>18.209599999999998</v>
      </c>
      <c r="BG18" s="352">
        <v>18.587569999999999</v>
      </c>
      <c r="BH18" s="352">
        <v>18.47195</v>
      </c>
      <c r="BI18" s="352">
        <v>18.256989999999998</v>
      </c>
      <c r="BJ18" s="352">
        <v>17.729759999999999</v>
      </c>
      <c r="BK18" s="352">
        <v>18.026009999999999</v>
      </c>
      <c r="BL18" s="352">
        <v>18.054590000000001</v>
      </c>
      <c r="BM18" s="352">
        <v>18.862159999999999</v>
      </c>
      <c r="BN18" s="352">
        <v>19.312650000000001</v>
      </c>
      <c r="BO18" s="352">
        <v>18.829419999999999</v>
      </c>
      <c r="BP18" s="352">
        <v>18.650390000000002</v>
      </c>
      <c r="BQ18" s="352">
        <v>18.58981</v>
      </c>
      <c r="BR18" s="352">
        <v>18.578299999999999</v>
      </c>
      <c r="BS18" s="352">
        <v>18.965959999999999</v>
      </c>
      <c r="BT18" s="352">
        <v>18.740960000000001</v>
      </c>
      <c r="BU18" s="352">
        <v>18.64725</v>
      </c>
      <c r="BV18" s="352">
        <v>18.145050000000001</v>
      </c>
    </row>
    <row r="19" spans="1:74" ht="11.1" customHeight="1" x14ac:dyDescent="0.2">
      <c r="A19" s="58" t="s">
        <v>322</v>
      </c>
      <c r="B19" s="739" t="s">
        <v>1001</v>
      </c>
      <c r="C19" s="429">
        <v>22.805612848999999</v>
      </c>
      <c r="D19" s="429">
        <v>24.600311744999999</v>
      </c>
      <c r="E19" s="429">
        <v>24.462370999000001</v>
      </c>
      <c r="F19" s="429">
        <v>24.433223773999998</v>
      </c>
      <c r="G19" s="429">
        <v>23.722754422000001</v>
      </c>
      <c r="H19" s="429">
        <v>24.470755981</v>
      </c>
      <c r="I19" s="429">
        <v>21.674408943</v>
      </c>
      <c r="J19" s="429">
        <v>25.440293565000001</v>
      </c>
      <c r="K19" s="429">
        <v>27.310041626</v>
      </c>
      <c r="L19" s="429">
        <v>25.574395273</v>
      </c>
      <c r="M19" s="429">
        <v>26.211034389000002</v>
      </c>
      <c r="N19" s="429">
        <v>26.947528978000001</v>
      </c>
      <c r="O19" s="429">
        <v>29.936602152999999</v>
      </c>
      <c r="P19" s="429">
        <v>31.271468134999999</v>
      </c>
      <c r="Q19" s="429">
        <v>31.242851565999999</v>
      </c>
      <c r="R19" s="429">
        <v>31.212225603</v>
      </c>
      <c r="S19" s="429">
        <v>29.474271260999998</v>
      </c>
      <c r="T19" s="429">
        <v>28.344339118000001</v>
      </c>
      <c r="U19" s="429">
        <v>26.837315829000001</v>
      </c>
      <c r="V19" s="429">
        <v>27.101922611999999</v>
      </c>
      <c r="W19" s="429">
        <v>27.376666774</v>
      </c>
      <c r="X19" s="429">
        <v>28.060926672000001</v>
      </c>
      <c r="Y19" s="429">
        <v>27.464295135</v>
      </c>
      <c r="Z19" s="429">
        <v>27.516080301999999</v>
      </c>
      <c r="AA19" s="429">
        <v>27.426710242999999</v>
      </c>
      <c r="AB19" s="429">
        <v>27.960678175999998</v>
      </c>
      <c r="AC19" s="429">
        <v>27.804660201000001</v>
      </c>
      <c r="AD19" s="429">
        <v>27.422685848</v>
      </c>
      <c r="AE19" s="429">
        <v>26.476145834</v>
      </c>
      <c r="AF19" s="429">
        <v>26.139964294999999</v>
      </c>
      <c r="AG19" s="429">
        <v>26.854761331999999</v>
      </c>
      <c r="AH19" s="429">
        <v>27.888846389000001</v>
      </c>
      <c r="AI19" s="429">
        <v>29.111633181999998</v>
      </c>
      <c r="AJ19" s="429">
        <v>28.252304734999999</v>
      </c>
      <c r="AK19" s="429">
        <v>28.910322655000002</v>
      </c>
      <c r="AL19" s="429">
        <v>28.227372923000001</v>
      </c>
      <c r="AM19" s="429">
        <v>28.660089056</v>
      </c>
      <c r="AN19" s="429">
        <v>29.648928494</v>
      </c>
      <c r="AO19" s="429">
        <v>29.519077249999999</v>
      </c>
      <c r="AP19" s="429">
        <v>29.589511160000001</v>
      </c>
      <c r="AQ19" s="429">
        <v>29.213840392000002</v>
      </c>
      <c r="AR19" s="429">
        <v>27.998185917000001</v>
      </c>
      <c r="AS19" s="429">
        <v>27.884260955999999</v>
      </c>
      <c r="AT19" s="429">
        <v>29.070526021999999</v>
      </c>
      <c r="AU19" s="429">
        <v>29.544582243000001</v>
      </c>
      <c r="AV19" s="429">
        <v>29.222200214000001</v>
      </c>
      <c r="AW19" s="429">
        <v>28.86182329</v>
      </c>
      <c r="AX19" s="429">
        <v>28.372145878000001</v>
      </c>
      <c r="AY19" s="429">
        <v>29.361850343</v>
      </c>
      <c r="AZ19" s="871">
        <v>29.903374252999999</v>
      </c>
      <c r="BA19" s="871">
        <v>29.431266648000001</v>
      </c>
      <c r="BB19" s="871">
        <v>29.483727388999998</v>
      </c>
      <c r="BC19" s="871">
        <v>28.14</v>
      </c>
      <c r="BD19" s="871">
        <v>27.6</v>
      </c>
      <c r="BE19" s="871">
        <v>27.948540000000001</v>
      </c>
      <c r="BF19" s="871">
        <v>28.953800000000001</v>
      </c>
      <c r="BG19" s="352">
        <v>29.639009999999999</v>
      </c>
      <c r="BH19" s="352">
        <v>29.603259999999999</v>
      </c>
      <c r="BI19" s="352">
        <v>29.462350000000001</v>
      </c>
      <c r="BJ19" s="352">
        <v>29.157029999999999</v>
      </c>
      <c r="BK19" s="352">
        <v>30.209</v>
      </c>
      <c r="BL19" s="352">
        <v>30.767050000000001</v>
      </c>
      <c r="BM19" s="352">
        <v>30.17306</v>
      </c>
      <c r="BN19" s="352">
        <v>30.169070000000001</v>
      </c>
      <c r="BO19" s="352">
        <v>28.818560000000002</v>
      </c>
      <c r="BP19" s="352">
        <v>28.344159999999999</v>
      </c>
      <c r="BQ19" s="352">
        <v>28.51765</v>
      </c>
      <c r="BR19" s="352">
        <v>29.655799999999999</v>
      </c>
      <c r="BS19" s="352">
        <v>30.660990000000002</v>
      </c>
      <c r="BT19" s="352">
        <v>30.768999999999998</v>
      </c>
      <c r="BU19" s="352">
        <v>30.711400000000001</v>
      </c>
      <c r="BV19" s="352">
        <v>30.430230000000002</v>
      </c>
    </row>
    <row r="20" spans="1:74" ht="11.1" customHeight="1" x14ac:dyDescent="0.2">
      <c r="A20" s="58" t="s">
        <v>323</v>
      </c>
      <c r="B20" s="609" t="s">
        <v>1002</v>
      </c>
      <c r="C20" s="429">
        <v>16.928622497999999</v>
      </c>
      <c r="D20" s="429">
        <v>17.305247576999999</v>
      </c>
      <c r="E20" s="429">
        <v>17.389437227999998</v>
      </c>
      <c r="F20" s="429">
        <v>17.660164633000001</v>
      </c>
      <c r="G20" s="429">
        <v>18.099217451000001</v>
      </c>
      <c r="H20" s="429">
        <v>18.788119759000001</v>
      </c>
      <c r="I20" s="429">
        <v>18.633474632999999</v>
      </c>
      <c r="J20" s="429">
        <v>18.426811381</v>
      </c>
      <c r="K20" s="429">
        <v>19.842108919000001</v>
      </c>
      <c r="L20" s="429">
        <v>19.605767094000001</v>
      </c>
      <c r="M20" s="429">
        <v>19.470607722</v>
      </c>
      <c r="N20" s="429">
        <v>19.283837267999999</v>
      </c>
      <c r="O20" s="429">
        <v>19.878542963000001</v>
      </c>
      <c r="P20" s="429">
        <v>20.265918099</v>
      </c>
      <c r="Q20" s="429">
        <v>19.085228913000002</v>
      </c>
      <c r="R20" s="429">
        <v>18.735850844000002</v>
      </c>
      <c r="S20" s="429">
        <v>18.958162172000002</v>
      </c>
      <c r="T20" s="429">
        <v>19.577013537999999</v>
      </c>
      <c r="U20" s="429">
        <v>19.691759780999998</v>
      </c>
      <c r="V20" s="429">
        <v>19.735143739000002</v>
      </c>
      <c r="W20" s="429">
        <v>20.112775617</v>
      </c>
      <c r="X20" s="429">
        <v>19.673522746</v>
      </c>
      <c r="Y20" s="429">
        <v>19.7558942</v>
      </c>
      <c r="Z20" s="429">
        <v>19.357947128999999</v>
      </c>
      <c r="AA20" s="429">
        <v>19.594716200000001</v>
      </c>
      <c r="AB20" s="429">
        <v>20.008297152000001</v>
      </c>
      <c r="AC20" s="429">
        <v>20.142490033000001</v>
      </c>
      <c r="AD20" s="429">
        <v>20.157754524000001</v>
      </c>
      <c r="AE20" s="429">
        <v>20.449204208000001</v>
      </c>
      <c r="AF20" s="429">
        <v>20.741226428000001</v>
      </c>
      <c r="AG20" s="429">
        <v>21.126796649999999</v>
      </c>
      <c r="AH20" s="429">
        <v>21.288822446000001</v>
      </c>
      <c r="AI20" s="429">
        <v>21.146330146</v>
      </c>
      <c r="AJ20" s="429">
        <v>21.297685463000001</v>
      </c>
      <c r="AK20" s="429">
        <v>20.890013059000001</v>
      </c>
      <c r="AL20" s="429">
        <v>20.431012016</v>
      </c>
      <c r="AM20" s="429">
        <v>20.750443686000001</v>
      </c>
      <c r="AN20" s="429">
        <v>21.402971998999998</v>
      </c>
      <c r="AO20" s="429">
        <v>21.373339447999999</v>
      </c>
      <c r="AP20" s="429">
        <v>21.822115257</v>
      </c>
      <c r="AQ20" s="429">
        <v>22.43226129</v>
      </c>
      <c r="AR20" s="429">
        <v>23.528714787999998</v>
      </c>
      <c r="AS20" s="429">
        <v>23.529102300000002</v>
      </c>
      <c r="AT20" s="429">
        <v>23.793773275</v>
      </c>
      <c r="AU20" s="429">
        <v>23.839485767999999</v>
      </c>
      <c r="AV20" s="429">
        <v>23.474462968000001</v>
      </c>
      <c r="AW20" s="429">
        <v>23.030672294999999</v>
      </c>
      <c r="AX20" s="429">
        <v>23.258715581000001</v>
      </c>
      <c r="AY20" s="429">
        <v>23.683004797999999</v>
      </c>
      <c r="AZ20" s="871">
        <v>24.470878433999999</v>
      </c>
      <c r="BA20" s="871">
        <v>24.35293193</v>
      </c>
      <c r="BB20" s="871">
        <v>25.085481704999999</v>
      </c>
      <c r="BC20" s="871">
        <v>25.1</v>
      </c>
      <c r="BD20" s="871">
        <v>25.43</v>
      </c>
      <c r="BE20" s="871">
        <v>25.540179999999999</v>
      </c>
      <c r="BF20" s="871">
        <v>25.306329999999999</v>
      </c>
      <c r="BG20" s="352">
        <v>25.22073</v>
      </c>
      <c r="BH20" s="352">
        <v>24.67454</v>
      </c>
      <c r="BI20" s="352">
        <v>24.08323</v>
      </c>
      <c r="BJ20" s="352">
        <v>24.35482</v>
      </c>
      <c r="BK20" s="352">
        <v>24.573910000000001</v>
      </c>
      <c r="BL20" s="352">
        <v>25.19079</v>
      </c>
      <c r="BM20" s="352">
        <v>24.910270000000001</v>
      </c>
      <c r="BN20" s="352">
        <v>25.69576</v>
      </c>
      <c r="BO20" s="352">
        <v>25.58447</v>
      </c>
      <c r="BP20" s="352">
        <v>25.874890000000001</v>
      </c>
      <c r="BQ20" s="352">
        <v>25.74831</v>
      </c>
      <c r="BR20" s="352">
        <v>25.565819999999999</v>
      </c>
      <c r="BS20" s="352">
        <v>25.76436</v>
      </c>
      <c r="BT20" s="352">
        <v>25.482030000000002</v>
      </c>
      <c r="BU20" s="352">
        <v>24.762779999999999</v>
      </c>
      <c r="BV20" s="352">
        <v>25.001180000000002</v>
      </c>
    </row>
    <row r="21" spans="1:74" ht="11.1" customHeight="1" x14ac:dyDescent="0.2">
      <c r="A21" s="58" t="s">
        <v>324</v>
      </c>
      <c r="B21" s="739" t="s">
        <v>1003</v>
      </c>
      <c r="C21" s="429">
        <v>13.800294128999999</v>
      </c>
      <c r="D21" s="429">
        <v>14.04487297</v>
      </c>
      <c r="E21" s="429">
        <v>14.552275252999999</v>
      </c>
      <c r="F21" s="429">
        <v>14.924413162</v>
      </c>
      <c r="G21" s="429">
        <v>15.289976353</v>
      </c>
      <c r="H21" s="429">
        <v>15.80028059</v>
      </c>
      <c r="I21" s="429">
        <v>15.815191003000001</v>
      </c>
      <c r="J21" s="429">
        <v>16.066114754000001</v>
      </c>
      <c r="K21" s="429">
        <v>16.199366424000001</v>
      </c>
      <c r="L21" s="429">
        <v>16.567289508000002</v>
      </c>
      <c r="M21" s="429">
        <v>16.154338916</v>
      </c>
      <c r="N21" s="429">
        <v>15.494587165</v>
      </c>
      <c r="O21" s="429">
        <v>15.794526358000001</v>
      </c>
      <c r="P21" s="429">
        <v>16.283486642</v>
      </c>
      <c r="Q21" s="429">
        <v>16.448008318999999</v>
      </c>
      <c r="R21" s="429">
        <v>16.56342531</v>
      </c>
      <c r="S21" s="429">
        <v>16.865687727000001</v>
      </c>
      <c r="T21" s="429">
        <v>16.377372243</v>
      </c>
      <c r="U21" s="429">
        <v>16.094645740000001</v>
      </c>
      <c r="V21" s="429">
        <v>15.712304423000001</v>
      </c>
      <c r="W21" s="429">
        <v>15.995649698999999</v>
      </c>
      <c r="X21" s="429">
        <v>16.517973544</v>
      </c>
      <c r="Y21" s="429">
        <v>16.173279457</v>
      </c>
      <c r="Z21" s="429">
        <v>15.924988727000001</v>
      </c>
      <c r="AA21" s="429">
        <v>15.605494772</v>
      </c>
      <c r="AB21" s="429">
        <v>16.027252964999999</v>
      </c>
      <c r="AC21" s="429">
        <v>16.451574867000001</v>
      </c>
      <c r="AD21" s="429">
        <v>16.981192111999999</v>
      </c>
      <c r="AE21" s="429">
        <v>17.021050773999999</v>
      </c>
      <c r="AF21" s="429">
        <v>16.637484104999999</v>
      </c>
      <c r="AG21" s="429">
        <v>16.377949997999998</v>
      </c>
      <c r="AH21" s="429">
        <v>16.449926767000001</v>
      </c>
      <c r="AI21" s="429">
        <v>16.602810246000001</v>
      </c>
      <c r="AJ21" s="429">
        <v>17.002025982999999</v>
      </c>
      <c r="AK21" s="429">
        <v>17.087540454999999</v>
      </c>
      <c r="AL21" s="429">
        <v>16.111499163000001</v>
      </c>
      <c r="AM21" s="429">
        <v>16.119553677999999</v>
      </c>
      <c r="AN21" s="429">
        <v>16.452572228000001</v>
      </c>
      <c r="AO21" s="429">
        <v>17.285546238999999</v>
      </c>
      <c r="AP21" s="429">
        <v>17.795635790999999</v>
      </c>
      <c r="AQ21" s="429">
        <v>18.229736525</v>
      </c>
      <c r="AR21" s="429">
        <v>18.266006443999999</v>
      </c>
      <c r="AS21" s="429">
        <v>17.795983891999999</v>
      </c>
      <c r="AT21" s="429">
        <v>18.181692544000001</v>
      </c>
      <c r="AU21" s="429">
        <v>18.687650140999999</v>
      </c>
      <c r="AV21" s="429">
        <v>18.531978839000001</v>
      </c>
      <c r="AW21" s="429">
        <v>18.284842103999999</v>
      </c>
      <c r="AX21" s="429">
        <v>17.454330033000002</v>
      </c>
      <c r="AY21" s="429">
        <v>17.444898010999999</v>
      </c>
      <c r="AZ21" s="871">
        <v>17.837968317000001</v>
      </c>
      <c r="BA21" s="871">
        <v>19.096397191000001</v>
      </c>
      <c r="BB21" s="871">
        <v>19.772563335000001</v>
      </c>
      <c r="BC21" s="871">
        <v>20.76</v>
      </c>
      <c r="BD21" s="871">
        <v>19.809999999999999</v>
      </c>
      <c r="BE21" s="871">
        <v>19.134160000000001</v>
      </c>
      <c r="BF21" s="871">
        <v>19.340959999999999</v>
      </c>
      <c r="BG21" s="352">
        <v>19.82452</v>
      </c>
      <c r="BH21" s="352">
        <v>19.647729999999999</v>
      </c>
      <c r="BI21" s="352">
        <v>19.372890000000002</v>
      </c>
      <c r="BJ21" s="352">
        <v>18.531169999999999</v>
      </c>
      <c r="BK21" s="352">
        <v>18.46968</v>
      </c>
      <c r="BL21" s="352">
        <v>18.661719999999999</v>
      </c>
      <c r="BM21" s="352">
        <v>19.788789999999999</v>
      </c>
      <c r="BN21" s="352">
        <v>20.41535</v>
      </c>
      <c r="BO21" s="352">
        <v>21.360340000000001</v>
      </c>
      <c r="BP21" s="352">
        <v>20.265229999999999</v>
      </c>
      <c r="BQ21" s="352">
        <v>19.605419999999999</v>
      </c>
      <c r="BR21" s="352">
        <v>19.664680000000001</v>
      </c>
      <c r="BS21" s="352">
        <v>20.313140000000001</v>
      </c>
      <c r="BT21" s="352">
        <v>20.058430000000001</v>
      </c>
      <c r="BU21" s="352">
        <v>19.760619999999999</v>
      </c>
      <c r="BV21" s="352">
        <v>18.932700000000001</v>
      </c>
    </row>
    <row r="22" spans="1:74" ht="11.1" customHeight="1" x14ac:dyDescent="0.2">
      <c r="A22" s="58" t="s">
        <v>325</v>
      </c>
      <c r="B22" s="739" t="s">
        <v>1004</v>
      </c>
      <c r="C22" s="429">
        <v>10.828453132</v>
      </c>
      <c r="D22" s="429">
        <v>10.981086934</v>
      </c>
      <c r="E22" s="429">
        <v>11.636509472</v>
      </c>
      <c r="F22" s="429">
        <v>12.188325389999999</v>
      </c>
      <c r="G22" s="429">
        <v>12.868126659</v>
      </c>
      <c r="H22" s="429">
        <v>13.957844890000001</v>
      </c>
      <c r="I22" s="429">
        <v>14.156398726999999</v>
      </c>
      <c r="J22" s="429">
        <v>14.200544153999999</v>
      </c>
      <c r="K22" s="429">
        <v>13.983419676</v>
      </c>
      <c r="L22" s="429">
        <v>13.148305721</v>
      </c>
      <c r="M22" s="429">
        <v>12.440034045000001</v>
      </c>
      <c r="N22" s="429">
        <v>11.382503984</v>
      </c>
      <c r="O22" s="429">
        <v>11.336900793</v>
      </c>
      <c r="P22" s="429">
        <v>12.035061907999999</v>
      </c>
      <c r="Q22" s="429">
        <v>12.117253479</v>
      </c>
      <c r="R22" s="429">
        <v>12.645498608</v>
      </c>
      <c r="S22" s="429">
        <v>13.400879247000001</v>
      </c>
      <c r="T22" s="429">
        <v>14.163084550000001</v>
      </c>
      <c r="U22" s="429">
        <v>14.299662779</v>
      </c>
      <c r="V22" s="429">
        <v>14.202465977999999</v>
      </c>
      <c r="W22" s="429">
        <v>13.954066352</v>
      </c>
      <c r="X22" s="429">
        <v>13.221738267999999</v>
      </c>
      <c r="Y22" s="429">
        <v>12.668384038999999</v>
      </c>
      <c r="Z22" s="429">
        <v>12.054652406000001</v>
      </c>
      <c r="AA22" s="429">
        <v>11.66409397</v>
      </c>
      <c r="AB22" s="429">
        <v>12.259197799000001</v>
      </c>
      <c r="AC22" s="429">
        <v>12.963984391</v>
      </c>
      <c r="AD22" s="429">
        <v>13.207809261</v>
      </c>
      <c r="AE22" s="429">
        <v>13.643507511999999</v>
      </c>
      <c r="AF22" s="429">
        <v>14.6465736</v>
      </c>
      <c r="AG22" s="429">
        <v>14.703514437000001</v>
      </c>
      <c r="AH22" s="429">
        <v>14.662100518000001</v>
      </c>
      <c r="AI22" s="429">
        <v>14.662025943</v>
      </c>
      <c r="AJ22" s="429">
        <v>13.545476577000001</v>
      </c>
      <c r="AK22" s="429">
        <v>13.353590989000001</v>
      </c>
      <c r="AL22" s="429">
        <v>12.319532006999999</v>
      </c>
      <c r="AM22" s="429">
        <v>12.140945828</v>
      </c>
      <c r="AN22" s="429">
        <v>12.271225450999999</v>
      </c>
      <c r="AO22" s="429">
        <v>12.969363996</v>
      </c>
      <c r="AP22" s="429">
        <v>13.669368993999999</v>
      </c>
      <c r="AQ22" s="429">
        <v>14.125134345999999</v>
      </c>
      <c r="AR22" s="429">
        <v>15.53839228</v>
      </c>
      <c r="AS22" s="429">
        <v>15.254080638</v>
      </c>
      <c r="AT22" s="429">
        <v>15.294298083999999</v>
      </c>
      <c r="AU22" s="429">
        <v>15.544315101</v>
      </c>
      <c r="AV22" s="429">
        <v>14.152065862000001</v>
      </c>
      <c r="AW22" s="429">
        <v>13.896343254</v>
      </c>
      <c r="AX22" s="429">
        <v>12.887615723</v>
      </c>
      <c r="AY22" s="429">
        <v>12.923501091</v>
      </c>
      <c r="AZ22" s="871">
        <v>13.226010842000001</v>
      </c>
      <c r="BA22" s="871">
        <v>13.954569081000001</v>
      </c>
      <c r="BB22" s="871">
        <v>14.618345815</v>
      </c>
      <c r="BC22" s="871">
        <v>14.75</v>
      </c>
      <c r="BD22" s="871">
        <v>15.97</v>
      </c>
      <c r="BE22" s="871">
        <v>15.281969999999999</v>
      </c>
      <c r="BF22" s="871">
        <v>15.14903</v>
      </c>
      <c r="BG22" s="352">
        <v>15.41325</v>
      </c>
      <c r="BH22" s="352">
        <v>14.091530000000001</v>
      </c>
      <c r="BI22" s="352">
        <v>13.819240000000001</v>
      </c>
      <c r="BJ22" s="352">
        <v>12.902760000000001</v>
      </c>
      <c r="BK22" s="352">
        <v>12.99356</v>
      </c>
      <c r="BL22" s="352">
        <v>13.09979</v>
      </c>
      <c r="BM22" s="352">
        <v>13.79678</v>
      </c>
      <c r="BN22" s="352">
        <v>14.59966</v>
      </c>
      <c r="BO22" s="352">
        <v>14.79904</v>
      </c>
      <c r="BP22" s="352">
        <v>16.005459999999999</v>
      </c>
      <c r="BQ22" s="352">
        <v>15.52041</v>
      </c>
      <c r="BR22" s="352">
        <v>15.329639999999999</v>
      </c>
      <c r="BS22" s="352">
        <v>15.70669</v>
      </c>
      <c r="BT22" s="352">
        <v>14.232250000000001</v>
      </c>
      <c r="BU22" s="352">
        <v>13.94801</v>
      </c>
      <c r="BV22" s="352">
        <v>13.054270000000001</v>
      </c>
    </row>
    <row r="23" spans="1:74" ht="11.1" customHeight="1" x14ac:dyDescent="0.2">
      <c r="A23" s="58" t="s">
        <v>326</v>
      </c>
      <c r="B23" s="739" t="s">
        <v>1005</v>
      </c>
      <c r="C23" s="429">
        <v>12.203211230000001</v>
      </c>
      <c r="D23" s="429">
        <v>12.467644161999999</v>
      </c>
      <c r="E23" s="429">
        <v>12.975797344</v>
      </c>
      <c r="F23" s="429">
        <v>13.203788533999999</v>
      </c>
      <c r="G23" s="429">
        <v>13.320576236999999</v>
      </c>
      <c r="H23" s="429">
        <v>13.624796465999999</v>
      </c>
      <c r="I23" s="429">
        <v>13.870582092999999</v>
      </c>
      <c r="J23" s="429">
        <v>14.043938406000001</v>
      </c>
      <c r="K23" s="429">
        <v>14.287792576999999</v>
      </c>
      <c r="L23" s="429">
        <v>14.151834931</v>
      </c>
      <c r="M23" s="429">
        <v>13.697245366000001</v>
      </c>
      <c r="N23" s="429">
        <v>13.297549286000001</v>
      </c>
      <c r="O23" s="429">
        <v>13.899375685000001</v>
      </c>
      <c r="P23" s="429">
        <v>14.55945017</v>
      </c>
      <c r="Q23" s="429">
        <v>14.194351102000001</v>
      </c>
      <c r="R23" s="429">
        <v>14.635240134</v>
      </c>
      <c r="S23" s="429">
        <v>14.589987432999999</v>
      </c>
      <c r="T23" s="429">
        <v>14.701684695000001</v>
      </c>
      <c r="U23" s="429">
        <v>14.222386599</v>
      </c>
      <c r="V23" s="429">
        <v>14.273890532999999</v>
      </c>
      <c r="W23" s="429">
        <v>14.868749467000001</v>
      </c>
      <c r="X23" s="429">
        <v>15.006531347999999</v>
      </c>
      <c r="Y23" s="429">
        <v>14.54200522</v>
      </c>
      <c r="Z23" s="429">
        <v>14.139622006</v>
      </c>
      <c r="AA23" s="429">
        <v>13.833544712</v>
      </c>
      <c r="AB23" s="429">
        <v>14.661939286999999</v>
      </c>
      <c r="AC23" s="429">
        <v>14.912215307</v>
      </c>
      <c r="AD23" s="429">
        <v>14.875310567</v>
      </c>
      <c r="AE23" s="429">
        <v>14.350748169999999</v>
      </c>
      <c r="AF23" s="429">
        <v>14.525764175999999</v>
      </c>
      <c r="AG23" s="429">
        <v>14.345199965000001</v>
      </c>
      <c r="AH23" s="429">
        <v>14.354549542000001</v>
      </c>
      <c r="AI23" s="429">
        <v>14.609088906</v>
      </c>
      <c r="AJ23" s="429">
        <v>14.85974665</v>
      </c>
      <c r="AK23" s="429">
        <v>14.914774188000001</v>
      </c>
      <c r="AL23" s="429">
        <v>14.369714622</v>
      </c>
      <c r="AM23" s="429">
        <v>14.15296382</v>
      </c>
      <c r="AN23" s="429">
        <v>14.790800312</v>
      </c>
      <c r="AO23" s="429">
        <v>15.35648879</v>
      </c>
      <c r="AP23" s="429">
        <v>15.482005472000001</v>
      </c>
      <c r="AQ23" s="429">
        <v>15.267901211</v>
      </c>
      <c r="AR23" s="429">
        <v>15.400165433</v>
      </c>
      <c r="AS23" s="429">
        <v>15.280152619000001</v>
      </c>
      <c r="AT23" s="429">
        <v>15.621762883000001</v>
      </c>
      <c r="AU23" s="429">
        <v>16.055147802</v>
      </c>
      <c r="AV23" s="429">
        <v>15.965117719</v>
      </c>
      <c r="AW23" s="429">
        <v>15.862984043999999</v>
      </c>
      <c r="AX23" s="429">
        <v>15.028617647000001</v>
      </c>
      <c r="AY23" s="429">
        <v>15.638966398999999</v>
      </c>
      <c r="AZ23" s="871">
        <v>15.759616953</v>
      </c>
      <c r="BA23" s="871">
        <v>16.217845273999998</v>
      </c>
      <c r="BB23" s="871">
        <v>16.449112881000001</v>
      </c>
      <c r="BC23" s="871">
        <v>16.14</v>
      </c>
      <c r="BD23" s="871">
        <v>16.04</v>
      </c>
      <c r="BE23" s="871">
        <v>16.113890000000001</v>
      </c>
      <c r="BF23" s="871">
        <v>16.304569999999998</v>
      </c>
      <c r="BG23" s="352">
        <v>16.680299999999999</v>
      </c>
      <c r="BH23" s="352">
        <v>16.635490000000001</v>
      </c>
      <c r="BI23" s="352">
        <v>16.411799999999999</v>
      </c>
      <c r="BJ23" s="352">
        <v>15.73634</v>
      </c>
      <c r="BK23" s="352">
        <v>16.447379999999999</v>
      </c>
      <c r="BL23" s="352">
        <v>16.44754</v>
      </c>
      <c r="BM23" s="352">
        <v>16.69332</v>
      </c>
      <c r="BN23" s="352">
        <v>16.860910000000001</v>
      </c>
      <c r="BO23" s="352">
        <v>16.560559999999999</v>
      </c>
      <c r="BP23" s="352">
        <v>16.292349999999999</v>
      </c>
      <c r="BQ23" s="352">
        <v>16.274470000000001</v>
      </c>
      <c r="BR23" s="352">
        <v>16.332439999999998</v>
      </c>
      <c r="BS23" s="352">
        <v>16.691389999999998</v>
      </c>
      <c r="BT23" s="352">
        <v>16.64676</v>
      </c>
      <c r="BU23" s="352">
        <v>16.581099999999999</v>
      </c>
      <c r="BV23" s="352">
        <v>15.956849999999999</v>
      </c>
    </row>
    <row r="24" spans="1:74" ht="11.1" customHeight="1" x14ac:dyDescent="0.2">
      <c r="A24" s="58" t="s">
        <v>327</v>
      </c>
      <c r="B24" s="739" t="s">
        <v>1006</v>
      </c>
      <c r="C24" s="429">
        <v>11.891343815000001</v>
      </c>
      <c r="D24" s="429">
        <v>11.592413538000001</v>
      </c>
      <c r="E24" s="429">
        <v>12.24015342</v>
      </c>
      <c r="F24" s="429">
        <v>12.769886565</v>
      </c>
      <c r="G24" s="429">
        <v>12.902625139</v>
      </c>
      <c r="H24" s="429">
        <v>13.145358893999999</v>
      </c>
      <c r="I24" s="429">
        <v>13.386823296999999</v>
      </c>
      <c r="J24" s="429">
        <v>13.952953554</v>
      </c>
      <c r="K24" s="429">
        <v>13.64250929</v>
      </c>
      <c r="L24" s="429">
        <v>13.767955533</v>
      </c>
      <c r="M24" s="429">
        <v>13.694752851000001</v>
      </c>
      <c r="N24" s="429">
        <v>12.646627938</v>
      </c>
      <c r="O24" s="429">
        <v>12.950655148999999</v>
      </c>
      <c r="P24" s="429">
        <v>13.395577302</v>
      </c>
      <c r="Q24" s="429">
        <v>13.164903444</v>
      </c>
      <c r="R24" s="429">
        <v>13.055723297</v>
      </c>
      <c r="S24" s="429">
        <v>13.257940298999999</v>
      </c>
      <c r="T24" s="429">
        <v>13.242012364000001</v>
      </c>
      <c r="U24" s="429">
        <v>13.024574761</v>
      </c>
      <c r="V24" s="429">
        <v>12.786222942</v>
      </c>
      <c r="W24" s="429">
        <v>12.972893755999999</v>
      </c>
      <c r="X24" s="429">
        <v>13.484840963</v>
      </c>
      <c r="Y24" s="429">
        <v>13.532590718</v>
      </c>
      <c r="Z24" s="429">
        <v>12.857111507000001</v>
      </c>
      <c r="AA24" s="429">
        <v>12.766062834</v>
      </c>
      <c r="AB24" s="429">
        <v>12.939634186999999</v>
      </c>
      <c r="AC24" s="429">
        <v>13.899370621999999</v>
      </c>
      <c r="AD24" s="429">
        <v>13.833018599000001</v>
      </c>
      <c r="AE24" s="429">
        <v>13.390726108999999</v>
      </c>
      <c r="AF24" s="429">
        <v>13.429438623999999</v>
      </c>
      <c r="AG24" s="429">
        <v>13.125300231000001</v>
      </c>
      <c r="AH24" s="429">
        <v>13.194430077</v>
      </c>
      <c r="AI24" s="429">
        <v>13.351238863000001</v>
      </c>
      <c r="AJ24" s="429">
        <v>13.802177346000001</v>
      </c>
      <c r="AK24" s="429">
        <v>14.260016329999999</v>
      </c>
      <c r="AL24" s="429">
        <v>13.600806714999999</v>
      </c>
      <c r="AM24" s="429">
        <v>13.265200939</v>
      </c>
      <c r="AN24" s="429">
        <v>13.496050574</v>
      </c>
      <c r="AO24" s="429">
        <v>14.285402091</v>
      </c>
      <c r="AP24" s="429">
        <v>14.83908462</v>
      </c>
      <c r="AQ24" s="429">
        <v>14.635599992</v>
      </c>
      <c r="AR24" s="429">
        <v>14.405807499</v>
      </c>
      <c r="AS24" s="429">
        <v>13.985900352</v>
      </c>
      <c r="AT24" s="429">
        <v>13.97457625</v>
      </c>
      <c r="AU24" s="429">
        <v>14.328568913</v>
      </c>
      <c r="AV24" s="429">
        <v>14.391252387</v>
      </c>
      <c r="AW24" s="429">
        <v>14.515121218999999</v>
      </c>
      <c r="AX24" s="429">
        <v>13.948617988000001</v>
      </c>
      <c r="AY24" s="429">
        <v>14.338264795000001</v>
      </c>
      <c r="AZ24" s="871">
        <v>13.988250259000001</v>
      </c>
      <c r="BA24" s="871">
        <v>15.746262373</v>
      </c>
      <c r="BB24" s="871">
        <v>15.879462895</v>
      </c>
      <c r="BC24" s="871">
        <v>15.5</v>
      </c>
      <c r="BD24" s="871">
        <v>14.89</v>
      </c>
      <c r="BE24" s="871">
        <v>14.48442</v>
      </c>
      <c r="BF24" s="871">
        <v>14.29016</v>
      </c>
      <c r="BG24" s="352">
        <v>14.671419999999999</v>
      </c>
      <c r="BH24" s="352">
        <v>14.892110000000001</v>
      </c>
      <c r="BI24" s="352">
        <v>14.93906</v>
      </c>
      <c r="BJ24" s="352">
        <v>14.32169</v>
      </c>
      <c r="BK24" s="352">
        <v>14.73358</v>
      </c>
      <c r="BL24" s="352">
        <v>14.2509</v>
      </c>
      <c r="BM24" s="352">
        <v>15.744719999999999</v>
      </c>
      <c r="BN24" s="352">
        <v>15.90169</v>
      </c>
      <c r="BO24" s="352">
        <v>15.76239</v>
      </c>
      <c r="BP24" s="352">
        <v>15.154780000000001</v>
      </c>
      <c r="BQ24" s="352">
        <v>14.77243</v>
      </c>
      <c r="BR24" s="352">
        <v>14.610250000000001</v>
      </c>
      <c r="BS24" s="352">
        <v>14.953379999999999</v>
      </c>
      <c r="BT24" s="352">
        <v>15.128740000000001</v>
      </c>
      <c r="BU24" s="352">
        <v>15.232229999999999</v>
      </c>
      <c r="BV24" s="352">
        <v>14.65841</v>
      </c>
    </row>
    <row r="25" spans="1:74" ht="11.1" customHeight="1" x14ac:dyDescent="0.2">
      <c r="A25" s="58" t="s">
        <v>328</v>
      </c>
      <c r="B25" s="739" t="s">
        <v>1007</v>
      </c>
      <c r="C25" s="429">
        <v>11.871385354999999</v>
      </c>
      <c r="D25" s="429">
        <v>11.818023882</v>
      </c>
      <c r="E25" s="429">
        <v>12.414181827</v>
      </c>
      <c r="F25" s="429">
        <v>12.951585608</v>
      </c>
      <c r="G25" s="429">
        <v>13.028294554</v>
      </c>
      <c r="H25" s="429">
        <v>13.342482153000001</v>
      </c>
      <c r="I25" s="429">
        <v>13.646429611</v>
      </c>
      <c r="J25" s="429">
        <v>14.045443099</v>
      </c>
      <c r="K25" s="429">
        <v>14.513162034</v>
      </c>
      <c r="L25" s="429">
        <v>14.628424007</v>
      </c>
      <c r="M25" s="429">
        <v>14.359073529</v>
      </c>
      <c r="N25" s="429">
        <v>13.572250834</v>
      </c>
      <c r="O25" s="429">
        <v>13.373588657000001</v>
      </c>
      <c r="P25" s="429">
        <v>13.894920999</v>
      </c>
      <c r="Q25" s="429">
        <v>13.750198834000001</v>
      </c>
      <c r="R25" s="429">
        <v>13.556049427</v>
      </c>
      <c r="S25" s="429">
        <v>13.805868539</v>
      </c>
      <c r="T25" s="429">
        <v>13.635468059999999</v>
      </c>
      <c r="U25" s="429">
        <v>13.335315407</v>
      </c>
      <c r="V25" s="429">
        <v>13.554706702000001</v>
      </c>
      <c r="W25" s="429">
        <v>13.962133024</v>
      </c>
      <c r="X25" s="429">
        <v>14.187821311</v>
      </c>
      <c r="Y25" s="429">
        <v>13.857976539999999</v>
      </c>
      <c r="Z25" s="429">
        <v>13.475074604</v>
      </c>
      <c r="AA25" s="429">
        <v>13.159248145999999</v>
      </c>
      <c r="AB25" s="429">
        <v>13.473860128</v>
      </c>
      <c r="AC25" s="429">
        <v>14.152834088000001</v>
      </c>
      <c r="AD25" s="429">
        <v>14.285408027000001</v>
      </c>
      <c r="AE25" s="429">
        <v>13.924353089</v>
      </c>
      <c r="AF25" s="429">
        <v>13.76984528</v>
      </c>
      <c r="AG25" s="429">
        <v>13.930904013999999</v>
      </c>
      <c r="AH25" s="429">
        <v>14.089405612</v>
      </c>
      <c r="AI25" s="429">
        <v>14.373081294</v>
      </c>
      <c r="AJ25" s="429">
        <v>14.836343599999999</v>
      </c>
      <c r="AK25" s="429">
        <v>14.700605357000001</v>
      </c>
      <c r="AL25" s="429">
        <v>14.140515818000001</v>
      </c>
      <c r="AM25" s="429">
        <v>13.473083667999999</v>
      </c>
      <c r="AN25" s="429">
        <v>13.82523864</v>
      </c>
      <c r="AO25" s="429">
        <v>14.463824088000001</v>
      </c>
      <c r="AP25" s="429">
        <v>14.929595115</v>
      </c>
      <c r="AQ25" s="429">
        <v>14.850229638</v>
      </c>
      <c r="AR25" s="429">
        <v>14.647476051</v>
      </c>
      <c r="AS25" s="429">
        <v>14.711657518999999</v>
      </c>
      <c r="AT25" s="429">
        <v>14.809593301</v>
      </c>
      <c r="AU25" s="429">
        <v>15.14079538</v>
      </c>
      <c r="AV25" s="429">
        <v>15.282762886</v>
      </c>
      <c r="AW25" s="429">
        <v>15.134076821000001</v>
      </c>
      <c r="AX25" s="429">
        <v>14.737902915999999</v>
      </c>
      <c r="AY25" s="429">
        <v>14.636945422</v>
      </c>
      <c r="AZ25" s="871">
        <v>14.530181077</v>
      </c>
      <c r="BA25" s="871">
        <v>15.605345966</v>
      </c>
      <c r="BB25" s="871">
        <v>16.115602052</v>
      </c>
      <c r="BC25" s="871">
        <v>15.72</v>
      </c>
      <c r="BD25" s="871">
        <v>15.35</v>
      </c>
      <c r="BE25" s="871">
        <v>15.290649999999999</v>
      </c>
      <c r="BF25" s="871">
        <v>15.17249</v>
      </c>
      <c r="BG25" s="352">
        <v>15.48049</v>
      </c>
      <c r="BH25" s="352">
        <v>15.77229</v>
      </c>
      <c r="BI25" s="352">
        <v>15.463240000000001</v>
      </c>
      <c r="BJ25" s="352">
        <v>14.93252</v>
      </c>
      <c r="BK25" s="352">
        <v>14.98354</v>
      </c>
      <c r="BL25" s="352">
        <v>14.752520000000001</v>
      </c>
      <c r="BM25" s="352">
        <v>15.82898</v>
      </c>
      <c r="BN25" s="352">
        <v>16.542770000000001</v>
      </c>
      <c r="BO25" s="352">
        <v>16.043800000000001</v>
      </c>
      <c r="BP25" s="352">
        <v>15.62763</v>
      </c>
      <c r="BQ25" s="352">
        <v>15.581099999999999</v>
      </c>
      <c r="BR25" s="352">
        <v>15.546989999999999</v>
      </c>
      <c r="BS25" s="352">
        <v>15.87566</v>
      </c>
      <c r="BT25" s="352">
        <v>16.15448</v>
      </c>
      <c r="BU25" s="352">
        <v>15.86199</v>
      </c>
      <c r="BV25" s="352">
        <v>15.3184</v>
      </c>
    </row>
    <row r="26" spans="1:74" ht="11.1" customHeight="1" x14ac:dyDescent="0.2">
      <c r="A26" s="58" t="s">
        <v>329</v>
      </c>
      <c r="B26" s="739" t="s">
        <v>1008</v>
      </c>
      <c r="C26" s="429">
        <v>11.953608892</v>
      </c>
      <c r="D26" s="429">
        <v>12.086199806</v>
      </c>
      <c r="E26" s="429">
        <v>12.232923657000001</v>
      </c>
      <c r="F26" s="429">
        <v>12.558688740999999</v>
      </c>
      <c r="G26" s="429">
        <v>12.651478881999999</v>
      </c>
      <c r="H26" s="429">
        <v>13.030917793</v>
      </c>
      <c r="I26" s="429">
        <v>13.0953424</v>
      </c>
      <c r="J26" s="429">
        <v>13.159447291999999</v>
      </c>
      <c r="K26" s="429">
        <v>13.280743899999999</v>
      </c>
      <c r="L26" s="429">
        <v>13.348015489</v>
      </c>
      <c r="M26" s="429">
        <v>12.905590789</v>
      </c>
      <c r="N26" s="429">
        <v>12.56130564</v>
      </c>
      <c r="O26" s="429">
        <v>12.807230947000001</v>
      </c>
      <c r="P26" s="429">
        <v>13.006193482</v>
      </c>
      <c r="Q26" s="429">
        <v>13.032683533</v>
      </c>
      <c r="R26" s="429">
        <v>13.378870873</v>
      </c>
      <c r="S26" s="429">
        <v>13.88889356</v>
      </c>
      <c r="T26" s="429">
        <v>14.174943121</v>
      </c>
      <c r="U26" s="429">
        <v>14.023685649999999</v>
      </c>
      <c r="V26" s="429">
        <v>13.915298592999999</v>
      </c>
      <c r="W26" s="429">
        <v>14.348955352999999</v>
      </c>
      <c r="X26" s="429">
        <v>13.86156094</v>
      </c>
      <c r="Y26" s="429">
        <v>13.844027029999999</v>
      </c>
      <c r="Z26" s="429">
        <v>13.440254258</v>
      </c>
      <c r="AA26" s="429">
        <v>13.292109746</v>
      </c>
      <c r="AB26" s="429">
        <v>13.621328975999999</v>
      </c>
      <c r="AC26" s="429">
        <v>13.804716300999999</v>
      </c>
      <c r="AD26" s="429">
        <v>14.115973539000001</v>
      </c>
      <c r="AE26" s="429">
        <v>14.396579307</v>
      </c>
      <c r="AF26" s="429">
        <v>14.476017422</v>
      </c>
      <c r="AG26" s="429">
        <v>14.204606923</v>
      </c>
      <c r="AH26" s="429">
        <v>14.324915633</v>
      </c>
      <c r="AI26" s="429">
        <v>14.541214632999999</v>
      </c>
      <c r="AJ26" s="429">
        <v>14.412684334</v>
      </c>
      <c r="AK26" s="429">
        <v>13.999590957000001</v>
      </c>
      <c r="AL26" s="429">
        <v>13.858778819999999</v>
      </c>
      <c r="AM26" s="429">
        <v>13.500870845</v>
      </c>
      <c r="AN26" s="429">
        <v>13.729526141999999</v>
      </c>
      <c r="AO26" s="429">
        <v>13.99411901</v>
      </c>
      <c r="AP26" s="429">
        <v>14.347293347999999</v>
      </c>
      <c r="AQ26" s="429">
        <v>14.492457738000001</v>
      </c>
      <c r="AR26" s="429">
        <v>14.418837916999999</v>
      </c>
      <c r="AS26" s="429">
        <v>14.589690659</v>
      </c>
      <c r="AT26" s="429">
        <v>14.646696546999999</v>
      </c>
      <c r="AU26" s="429">
        <v>14.95226491</v>
      </c>
      <c r="AV26" s="429">
        <v>14.909278784</v>
      </c>
      <c r="AW26" s="429">
        <v>14.746169257</v>
      </c>
      <c r="AX26" s="429">
        <v>14.279545200999999</v>
      </c>
      <c r="AY26" s="429">
        <v>14.498740203000001</v>
      </c>
      <c r="AZ26" s="871">
        <v>14.918698997</v>
      </c>
      <c r="BA26" s="871">
        <v>14.908470448999999</v>
      </c>
      <c r="BB26" s="871">
        <v>14.917840329000001</v>
      </c>
      <c r="BC26" s="871">
        <v>14.62</v>
      </c>
      <c r="BD26" s="871">
        <v>14.95</v>
      </c>
      <c r="BE26" s="871">
        <v>15.04729</v>
      </c>
      <c r="BF26" s="871">
        <v>14.99325</v>
      </c>
      <c r="BG26" s="352">
        <v>15.140549999999999</v>
      </c>
      <c r="BH26" s="352">
        <v>14.97397</v>
      </c>
      <c r="BI26" s="352">
        <v>14.66578</v>
      </c>
      <c r="BJ26" s="352">
        <v>14.095140000000001</v>
      </c>
      <c r="BK26" s="352">
        <v>14.25516</v>
      </c>
      <c r="BL26" s="352">
        <v>14.818530000000001</v>
      </c>
      <c r="BM26" s="352">
        <v>14.909509999999999</v>
      </c>
      <c r="BN26" s="352">
        <v>15.005839999999999</v>
      </c>
      <c r="BO26" s="352">
        <v>14.740130000000001</v>
      </c>
      <c r="BP26" s="352">
        <v>15.12551</v>
      </c>
      <c r="BQ26" s="352">
        <v>15.31775</v>
      </c>
      <c r="BR26" s="352">
        <v>15.33841</v>
      </c>
      <c r="BS26" s="352">
        <v>15.60676</v>
      </c>
      <c r="BT26" s="352">
        <v>15.52003</v>
      </c>
      <c r="BU26" s="352">
        <v>15.271710000000001</v>
      </c>
      <c r="BV26" s="352">
        <v>14.735620000000001</v>
      </c>
    </row>
    <row r="27" spans="1:74" ht="11.1" customHeight="1" x14ac:dyDescent="0.2">
      <c r="A27" s="58" t="s">
        <v>330</v>
      </c>
      <c r="B27" s="740" t="s">
        <v>1011</v>
      </c>
      <c r="C27" s="429">
        <v>17.256056719</v>
      </c>
      <c r="D27" s="429">
        <v>17.764186985999999</v>
      </c>
      <c r="E27" s="429">
        <v>18.818039101</v>
      </c>
      <c r="F27" s="429">
        <v>17.284427355999998</v>
      </c>
      <c r="G27" s="429">
        <v>20.517167500999999</v>
      </c>
      <c r="H27" s="429">
        <v>22.326088522999999</v>
      </c>
      <c r="I27" s="429">
        <v>21.082932651</v>
      </c>
      <c r="J27" s="429">
        <v>21.740904337</v>
      </c>
      <c r="K27" s="429">
        <v>21.900204666</v>
      </c>
      <c r="L27" s="429">
        <v>20.540959700999998</v>
      </c>
      <c r="M27" s="429">
        <v>18.734588581000001</v>
      </c>
      <c r="N27" s="429">
        <v>18.174492450999999</v>
      </c>
      <c r="O27" s="429">
        <v>19.474930306000001</v>
      </c>
      <c r="P27" s="429">
        <v>19.384591077</v>
      </c>
      <c r="Q27" s="429">
        <v>21.119849177999999</v>
      </c>
      <c r="R27" s="429">
        <v>21.322281409999999</v>
      </c>
      <c r="S27" s="429">
        <v>22.113359408000001</v>
      </c>
      <c r="T27" s="429">
        <v>23.634429515000001</v>
      </c>
      <c r="U27" s="429">
        <v>23.365560163000001</v>
      </c>
      <c r="V27" s="429">
        <v>24.212383999</v>
      </c>
      <c r="W27" s="429">
        <v>24.292060916000001</v>
      </c>
      <c r="X27" s="429">
        <v>23.842713842999999</v>
      </c>
      <c r="Y27" s="429">
        <v>21.566796350000001</v>
      </c>
      <c r="Z27" s="429">
        <v>20.703609612000001</v>
      </c>
      <c r="AA27" s="429">
        <v>21.164367815999999</v>
      </c>
      <c r="AB27" s="429">
        <v>22.377677726000002</v>
      </c>
      <c r="AC27" s="429">
        <v>22.947112463</v>
      </c>
      <c r="AD27" s="429">
        <v>24.601413687000001</v>
      </c>
      <c r="AE27" s="429">
        <v>25.184376189999998</v>
      </c>
      <c r="AF27" s="429">
        <v>26.020375495</v>
      </c>
      <c r="AG27" s="429">
        <v>26.399290294</v>
      </c>
      <c r="AH27" s="429">
        <v>25.741960536000001</v>
      </c>
      <c r="AI27" s="429">
        <v>26.202408392999999</v>
      </c>
      <c r="AJ27" s="429">
        <v>25.751671811000001</v>
      </c>
      <c r="AK27" s="429">
        <v>22.458281123999999</v>
      </c>
      <c r="AL27" s="429">
        <v>22.152456774000001</v>
      </c>
      <c r="AM27" s="429">
        <v>22.105078962</v>
      </c>
      <c r="AN27" s="429">
        <v>22.413787723999999</v>
      </c>
      <c r="AO27" s="429">
        <v>23.188635674</v>
      </c>
      <c r="AP27" s="429">
        <v>24.985913407999998</v>
      </c>
      <c r="AQ27" s="429">
        <v>25.559609421000001</v>
      </c>
      <c r="AR27" s="429">
        <v>26.193332097999999</v>
      </c>
      <c r="AS27" s="429">
        <v>25.984860690000001</v>
      </c>
      <c r="AT27" s="429">
        <v>25.748513801000001</v>
      </c>
      <c r="AU27" s="429">
        <v>26.759816883999999</v>
      </c>
      <c r="AV27" s="429">
        <v>26.377509698000001</v>
      </c>
      <c r="AW27" s="429">
        <v>24.070271242</v>
      </c>
      <c r="AX27" s="429">
        <v>24.207044123999999</v>
      </c>
      <c r="AY27" s="429">
        <v>23.268411197999999</v>
      </c>
      <c r="AZ27" s="871">
        <v>23.982538649999999</v>
      </c>
      <c r="BA27" s="871">
        <v>24.971046653999998</v>
      </c>
      <c r="BB27" s="871">
        <v>26.041962835</v>
      </c>
      <c r="BC27" s="871">
        <v>26.06</v>
      </c>
      <c r="BD27" s="871">
        <v>27.64</v>
      </c>
      <c r="BE27" s="871">
        <v>26.555430000000001</v>
      </c>
      <c r="BF27" s="871">
        <v>26.06804</v>
      </c>
      <c r="BG27" s="352">
        <v>27.106280000000002</v>
      </c>
      <c r="BH27" s="352">
        <v>25.796869999999998</v>
      </c>
      <c r="BI27" s="352">
        <v>24.371580000000002</v>
      </c>
      <c r="BJ27" s="352">
        <v>24.503419999999998</v>
      </c>
      <c r="BK27" s="352">
        <v>23.60727</v>
      </c>
      <c r="BL27" s="352">
        <v>24.33474</v>
      </c>
      <c r="BM27" s="352">
        <v>25.372140000000002</v>
      </c>
      <c r="BN27" s="352">
        <v>27.526060000000001</v>
      </c>
      <c r="BO27" s="352">
        <v>26.580089999999998</v>
      </c>
      <c r="BP27" s="352">
        <v>28.198720000000002</v>
      </c>
      <c r="BQ27" s="352">
        <v>27.12473</v>
      </c>
      <c r="BR27" s="352">
        <v>26.667079999999999</v>
      </c>
      <c r="BS27" s="352">
        <v>27.74708</v>
      </c>
      <c r="BT27" s="352">
        <v>25.48657</v>
      </c>
      <c r="BU27" s="352">
        <v>25.012160000000002</v>
      </c>
      <c r="BV27" s="352">
        <v>25.183599999999998</v>
      </c>
    </row>
    <row r="28" spans="1:74" ht="11.1" customHeight="1" x14ac:dyDescent="0.2">
      <c r="A28" s="58"/>
      <c r="B28" s="538"/>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871"/>
      <c r="BA28" s="871"/>
      <c r="BB28" s="871"/>
      <c r="BC28" s="871"/>
      <c r="BD28" s="871"/>
      <c r="BE28" s="871"/>
      <c r="BF28" s="871"/>
      <c r="BG28" s="352"/>
      <c r="BH28" s="352"/>
      <c r="BI28" s="352"/>
      <c r="BJ28" s="352"/>
      <c r="BK28" s="352"/>
      <c r="BL28" s="352"/>
      <c r="BM28" s="352"/>
      <c r="BN28" s="352"/>
      <c r="BO28" s="352"/>
      <c r="BP28" s="352"/>
      <c r="BQ28" s="352"/>
      <c r="BR28" s="352"/>
      <c r="BS28" s="352"/>
      <c r="BT28" s="352"/>
      <c r="BU28" s="352"/>
      <c r="BV28" s="352"/>
    </row>
    <row r="29" spans="1:74" ht="11.1" customHeight="1" x14ac:dyDescent="0.2">
      <c r="A29" s="58"/>
      <c r="B29" s="60" t="s">
        <v>986</v>
      </c>
      <c r="C29" s="466"/>
      <c r="D29" s="466"/>
      <c r="E29" s="466"/>
      <c r="F29" s="466"/>
      <c r="G29" s="466"/>
      <c r="H29" s="466"/>
      <c r="I29" s="466"/>
      <c r="J29" s="466"/>
      <c r="K29" s="466"/>
      <c r="L29" s="466"/>
      <c r="M29" s="466"/>
      <c r="N29" s="466"/>
      <c r="O29" s="466"/>
      <c r="P29" s="466"/>
      <c r="Q29" s="466"/>
      <c r="R29" s="466"/>
      <c r="S29" s="466"/>
      <c r="T29" s="466"/>
      <c r="U29" s="466"/>
      <c r="V29" s="466"/>
      <c r="W29" s="466"/>
      <c r="X29" s="466"/>
      <c r="Y29" s="466"/>
      <c r="Z29" s="466"/>
      <c r="AA29" s="466"/>
      <c r="AB29" s="466"/>
      <c r="AC29" s="466"/>
      <c r="AD29" s="466"/>
      <c r="AE29" s="466"/>
      <c r="AF29" s="466"/>
      <c r="AG29" s="466"/>
      <c r="AH29" s="466"/>
      <c r="AI29" s="466"/>
      <c r="AJ29" s="466"/>
      <c r="AK29" s="466"/>
      <c r="AL29" s="466"/>
      <c r="AM29" s="466"/>
      <c r="AN29" s="466"/>
      <c r="AO29" s="466"/>
      <c r="AP29" s="466"/>
      <c r="AQ29" s="466"/>
      <c r="AR29" s="466"/>
      <c r="AS29" s="466"/>
      <c r="AT29" s="466"/>
      <c r="AU29" s="466"/>
      <c r="AV29" s="466"/>
      <c r="AW29" s="466"/>
      <c r="AX29" s="466"/>
      <c r="AY29" s="466"/>
      <c r="AZ29" s="918"/>
      <c r="BA29" s="918"/>
      <c r="BB29" s="918"/>
      <c r="BC29" s="918"/>
      <c r="BD29" s="918"/>
      <c r="BE29" s="918"/>
      <c r="BF29" s="918"/>
      <c r="BG29" s="464"/>
      <c r="BH29" s="464"/>
      <c r="BI29" s="464"/>
      <c r="BJ29" s="464"/>
      <c r="BK29" s="464"/>
      <c r="BL29" s="464"/>
      <c r="BM29" s="464"/>
      <c r="BN29" s="464"/>
      <c r="BO29" s="464"/>
      <c r="BP29" s="464"/>
      <c r="BQ29" s="464"/>
      <c r="BR29" s="464"/>
      <c r="BS29" s="464"/>
      <c r="BT29" s="464"/>
      <c r="BU29" s="464"/>
      <c r="BV29" s="464"/>
    </row>
    <row r="30" spans="1:74" s="539" customFormat="1" ht="11.1" customHeight="1" x14ac:dyDescent="0.2">
      <c r="A30" s="537" t="s">
        <v>341</v>
      </c>
      <c r="B30" s="578" t="s">
        <v>1147</v>
      </c>
      <c r="C30" s="429">
        <v>11.26</v>
      </c>
      <c r="D30" s="429">
        <v>11.66</v>
      </c>
      <c r="E30" s="429">
        <v>11.65</v>
      </c>
      <c r="F30" s="429">
        <v>11.82</v>
      </c>
      <c r="G30" s="429">
        <v>12</v>
      </c>
      <c r="H30" s="429">
        <v>12.75</v>
      </c>
      <c r="I30" s="429">
        <v>13.02</v>
      </c>
      <c r="J30" s="429">
        <v>13.41</v>
      </c>
      <c r="K30" s="429">
        <v>13.28</v>
      </c>
      <c r="L30" s="429">
        <v>12.89</v>
      </c>
      <c r="M30" s="429">
        <v>12.33</v>
      </c>
      <c r="N30" s="429">
        <v>12.28</v>
      </c>
      <c r="O30" s="429">
        <v>12.61</v>
      </c>
      <c r="P30" s="429">
        <v>12.53</v>
      </c>
      <c r="Q30" s="429">
        <v>12.36</v>
      </c>
      <c r="R30" s="429">
        <v>12.08</v>
      </c>
      <c r="S30" s="429">
        <v>12.16</v>
      </c>
      <c r="T30" s="429">
        <v>12.63</v>
      </c>
      <c r="U30" s="429">
        <v>12.91</v>
      </c>
      <c r="V30" s="429">
        <v>13.08</v>
      </c>
      <c r="W30" s="429">
        <v>13.07</v>
      </c>
      <c r="X30" s="429">
        <v>12.73</v>
      </c>
      <c r="Y30" s="429">
        <v>12.43</v>
      </c>
      <c r="Z30" s="429">
        <v>12.24</v>
      </c>
      <c r="AA30" s="429">
        <v>12.5</v>
      </c>
      <c r="AB30" s="429">
        <v>12.53</v>
      </c>
      <c r="AC30" s="429">
        <v>12.47</v>
      </c>
      <c r="AD30" s="429">
        <v>12.35</v>
      </c>
      <c r="AE30" s="429">
        <v>12.32</v>
      </c>
      <c r="AF30" s="429">
        <v>12.89</v>
      </c>
      <c r="AG30" s="429">
        <v>13.37</v>
      </c>
      <c r="AH30" s="429">
        <v>13.16</v>
      </c>
      <c r="AI30" s="429">
        <v>13.23</v>
      </c>
      <c r="AJ30" s="429">
        <v>12.89</v>
      </c>
      <c r="AK30" s="429">
        <v>12.35</v>
      </c>
      <c r="AL30" s="429">
        <v>12.64</v>
      </c>
      <c r="AM30" s="429">
        <v>12.82</v>
      </c>
      <c r="AN30" s="429">
        <v>12.98</v>
      </c>
      <c r="AO30" s="429">
        <v>13.16</v>
      </c>
      <c r="AP30" s="429">
        <v>12.89</v>
      </c>
      <c r="AQ30" s="429">
        <v>12.93</v>
      </c>
      <c r="AR30" s="429">
        <v>13.54</v>
      </c>
      <c r="AS30" s="429">
        <v>14.05</v>
      </c>
      <c r="AT30" s="429">
        <v>13.93</v>
      </c>
      <c r="AU30" s="429">
        <v>13.99</v>
      </c>
      <c r="AV30" s="429">
        <v>13.49</v>
      </c>
      <c r="AW30" s="429">
        <v>13.19</v>
      </c>
      <c r="AX30" s="429">
        <v>13.63</v>
      </c>
      <c r="AY30" s="429">
        <v>13.64</v>
      </c>
      <c r="AZ30" s="871">
        <v>14.37</v>
      </c>
      <c r="BA30" s="871">
        <v>13.92</v>
      </c>
      <c r="BB30" s="871">
        <v>13.51</v>
      </c>
      <c r="BC30" s="871">
        <v>13.54</v>
      </c>
      <c r="BD30" s="871">
        <v>14.19</v>
      </c>
      <c r="BE30" s="871">
        <v>14.545349999999999</v>
      </c>
      <c r="BF30" s="871">
        <v>14.42118</v>
      </c>
      <c r="BG30" s="352">
        <v>14.355790000000001</v>
      </c>
      <c r="BH30" s="352">
        <v>13.816800000000001</v>
      </c>
      <c r="BI30" s="352">
        <v>13.465540000000001</v>
      </c>
      <c r="BJ30" s="352">
        <v>13.89972</v>
      </c>
      <c r="BK30" s="352">
        <v>13.89664</v>
      </c>
      <c r="BL30" s="352">
        <v>14.58822</v>
      </c>
      <c r="BM30" s="352">
        <v>14.141909999999999</v>
      </c>
      <c r="BN30" s="352">
        <v>13.76388</v>
      </c>
      <c r="BO30" s="352">
        <v>13.72383</v>
      </c>
      <c r="BP30" s="352">
        <v>14.33375</v>
      </c>
      <c r="BQ30" s="352">
        <v>14.67562</v>
      </c>
      <c r="BR30" s="352">
        <v>14.454980000000001</v>
      </c>
      <c r="BS30" s="352">
        <v>14.471</v>
      </c>
      <c r="BT30" s="352">
        <v>13.95903</v>
      </c>
      <c r="BU30" s="352">
        <v>13.5929</v>
      </c>
      <c r="BV30" s="352">
        <v>14.04003</v>
      </c>
    </row>
    <row r="31" spans="1:74" ht="11.1" customHeight="1" x14ac:dyDescent="0.2">
      <c r="A31" s="58" t="s">
        <v>332</v>
      </c>
      <c r="B31" s="739" t="s">
        <v>1001</v>
      </c>
      <c r="C31" s="429">
        <v>18.125874498000002</v>
      </c>
      <c r="D31" s="429">
        <v>19.268902032</v>
      </c>
      <c r="E31" s="429">
        <v>17.879793089</v>
      </c>
      <c r="F31" s="429">
        <v>17.403876236999999</v>
      </c>
      <c r="G31" s="429">
        <v>16.965513538</v>
      </c>
      <c r="H31" s="429">
        <v>17.746126091000001</v>
      </c>
      <c r="I31" s="429">
        <v>17.097546510000001</v>
      </c>
      <c r="J31" s="429">
        <v>18.711378221</v>
      </c>
      <c r="K31" s="429">
        <v>19.054856979</v>
      </c>
      <c r="L31" s="429">
        <v>18.131795704000002</v>
      </c>
      <c r="M31" s="429">
        <v>18.093251480999999</v>
      </c>
      <c r="N31" s="429">
        <v>19.123153313</v>
      </c>
      <c r="O31" s="429">
        <v>20.633331511000002</v>
      </c>
      <c r="P31" s="429">
        <v>21.094832725</v>
      </c>
      <c r="Q31" s="429">
        <v>20.133567886000002</v>
      </c>
      <c r="R31" s="429">
        <v>20.359643344999999</v>
      </c>
      <c r="S31" s="429">
        <v>18.129798491999999</v>
      </c>
      <c r="T31" s="429">
        <v>18.936213318</v>
      </c>
      <c r="U31" s="429">
        <v>18.412735392999998</v>
      </c>
      <c r="V31" s="429">
        <v>18.941909133999999</v>
      </c>
      <c r="W31" s="429">
        <v>18.847244091</v>
      </c>
      <c r="X31" s="429">
        <v>19.186375826999999</v>
      </c>
      <c r="Y31" s="429">
        <v>19.179502554999999</v>
      </c>
      <c r="Z31" s="429">
        <v>19.620024752999999</v>
      </c>
      <c r="AA31" s="429">
        <v>20.612635344000001</v>
      </c>
      <c r="AB31" s="429">
        <v>20.666526203</v>
      </c>
      <c r="AC31" s="429">
        <v>19.995369179000001</v>
      </c>
      <c r="AD31" s="429">
        <v>19.584618833</v>
      </c>
      <c r="AE31" s="429">
        <v>19.869505950000001</v>
      </c>
      <c r="AF31" s="429">
        <v>19.775908763</v>
      </c>
      <c r="AG31" s="429">
        <v>20.016510993000001</v>
      </c>
      <c r="AH31" s="429">
        <v>20.634196854999999</v>
      </c>
      <c r="AI31" s="429">
        <v>21.077581856999998</v>
      </c>
      <c r="AJ31" s="429">
        <v>20.744221099000001</v>
      </c>
      <c r="AK31" s="429">
        <v>21.652766252999999</v>
      </c>
      <c r="AL31" s="429">
        <v>22.096361775999998</v>
      </c>
      <c r="AM31" s="429">
        <v>22.874088622999999</v>
      </c>
      <c r="AN31" s="429">
        <v>23.623276485000002</v>
      </c>
      <c r="AO31" s="429">
        <v>23.090197947</v>
      </c>
      <c r="AP31" s="429">
        <v>22.671732923</v>
      </c>
      <c r="AQ31" s="429">
        <v>22.200748395000002</v>
      </c>
      <c r="AR31" s="429">
        <v>21.938791687999998</v>
      </c>
      <c r="AS31" s="429">
        <v>22.481636026</v>
      </c>
      <c r="AT31" s="429">
        <v>22.650969060000001</v>
      </c>
      <c r="AU31" s="429">
        <v>21.789978851000001</v>
      </c>
      <c r="AV31" s="429">
        <v>21.597061578000002</v>
      </c>
      <c r="AW31" s="429">
        <v>22.465931219000002</v>
      </c>
      <c r="AX31" s="429">
        <v>23.523210194000001</v>
      </c>
      <c r="AY31" s="429">
        <v>24.217520370999999</v>
      </c>
      <c r="AZ31" s="871">
        <v>24.556857598000001</v>
      </c>
      <c r="BA31" s="871">
        <v>24.251890025000002</v>
      </c>
      <c r="BB31" s="871">
        <v>23.308039474000001</v>
      </c>
      <c r="BC31" s="871">
        <v>22.99</v>
      </c>
      <c r="BD31" s="871">
        <v>22.59</v>
      </c>
      <c r="BE31" s="871">
        <v>23.433309999999999</v>
      </c>
      <c r="BF31" s="871">
        <v>23.390599999999999</v>
      </c>
      <c r="BG31" s="352">
        <v>22.701650000000001</v>
      </c>
      <c r="BH31" s="352">
        <v>22.55358</v>
      </c>
      <c r="BI31" s="352">
        <v>23.509540000000001</v>
      </c>
      <c r="BJ31" s="352">
        <v>24.65316</v>
      </c>
      <c r="BK31" s="352">
        <v>25.320070000000001</v>
      </c>
      <c r="BL31" s="352">
        <v>25.589359999999999</v>
      </c>
      <c r="BM31" s="352">
        <v>25.10744</v>
      </c>
      <c r="BN31" s="352">
        <v>24.054680000000001</v>
      </c>
      <c r="BO31" s="352">
        <v>23.661339999999999</v>
      </c>
      <c r="BP31" s="352">
        <v>23.190149999999999</v>
      </c>
      <c r="BQ31" s="352">
        <v>23.777709999999999</v>
      </c>
      <c r="BR31" s="352">
        <v>23.75601</v>
      </c>
      <c r="BS31" s="352">
        <v>23.113579999999999</v>
      </c>
      <c r="BT31" s="352">
        <v>22.959569999999999</v>
      </c>
      <c r="BU31" s="352">
        <v>23.917670000000001</v>
      </c>
      <c r="BV31" s="352">
        <v>25.070499999999999</v>
      </c>
    </row>
    <row r="32" spans="1:74" ht="11.1" customHeight="1" x14ac:dyDescent="0.2">
      <c r="A32" s="58" t="s">
        <v>333</v>
      </c>
      <c r="B32" s="609" t="s">
        <v>1002</v>
      </c>
      <c r="C32" s="429">
        <v>13.672746596</v>
      </c>
      <c r="D32" s="429">
        <v>14.399134441999999</v>
      </c>
      <c r="E32" s="429">
        <v>13.813785912</v>
      </c>
      <c r="F32" s="429">
        <v>14.01397064</v>
      </c>
      <c r="G32" s="429">
        <v>14.476708077</v>
      </c>
      <c r="H32" s="429">
        <v>16.024294593</v>
      </c>
      <c r="I32" s="429">
        <v>16.196400365999999</v>
      </c>
      <c r="J32" s="429">
        <v>16.570913084000001</v>
      </c>
      <c r="K32" s="429">
        <v>16.727833390000001</v>
      </c>
      <c r="L32" s="429">
        <v>15.582495845</v>
      </c>
      <c r="M32" s="429">
        <v>14.869710427999999</v>
      </c>
      <c r="N32" s="429">
        <v>15.057808309</v>
      </c>
      <c r="O32" s="429">
        <v>15.343494918999999</v>
      </c>
      <c r="P32" s="429">
        <v>14.429897285999999</v>
      </c>
      <c r="Q32" s="429">
        <v>14.572028916000001</v>
      </c>
      <c r="R32" s="429">
        <v>14.300528694</v>
      </c>
      <c r="S32" s="429">
        <v>14.374095267</v>
      </c>
      <c r="T32" s="429">
        <v>15.704989661000001</v>
      </c>
      <c r="U32" s="429">
        <v>16.333999515999999</v>
      </c>
      <c r="V32" s="429">
        <v>16.060496646000001</v>
      </c>
      <c r="W32" s="429">
        <v>16.562303104000001</v>
      </c>
      <c r="X32" s="429">
        <v>15.606576871</v>
      </c>
      <c r="Y32" s="429">
        <v>15.471247502000001</v>
      </c>
      <c r="Z32" s="429">
        <v>14.484219179</v>
      </c>
      <c r="AA32" s="429">
        <v>14.743285341</v>
      </c>
      <c r="AB32" s="429">
        <v>15.169215138</v>
      </c>
      <c r="AC32" s="429">
        <v>14.880082828000001</v>
      </c>
      <c r="AD32" s="429">
        <v>14.984807045</v>
      </c>
      <c r="AE32" s="429">
        <v>15.173032300999999</v>
      </c>
      <c r="AF32" s="429">
        <v>16.190511149999999</v>
      </c>
      <c r="AG32" s="429">
        <v>16.688313386000001</v>
      </c>
      <c r="AH32" s="429">
        <v>16.550595632</v>
      </c>
      <c r="AI32" s="429">
        <v>16.766669567000001</v>
      </c>
      <c r="AJ32" s="429">
        <v>15.674300581000001</v>
      </c>
      <c r="AK32" s="429">
        <v>15.22711458</v>
      </c>
      <c r="AL32" s="429">
        <v>15.649174145</v>
      </c>
      <c r="AM32" s="429">
        <v>16.691517081000001</v>
      </c>
      <c r="AN32" s="429">
        <v>17.228993453000001</v>
      </c>
      <c r="AO32" s="429">
        <v>16.939735874</v>
      </c>
      <c r="AP32" s="429">
        <v>16.337205226999998</v>
      </c>
      <c r="AQ32" s="429">
        <v>16.670690557</v>
      </c>
      <c r="AR32" s="429">
        <v>18.394863848</v>
      </c>
      <c r="AS32" s="429">
        <v>19.084007341</v>
      </c>
      <c r="AT32" s="429">
        <v>18.941155715000001</v>
      </c>
      <c r="AU32" s="429">
        <v>18.762980994999999</v>
      </c>
      <c r="AV32" s="429">
        <v>17.564615045</v>
      </c>
      <c r="AW32" s="429">
        <v>17.059116371999998</v>
      </c>
      <c r="AX32" s="429">
        <v>17.417955389999999</v>
      </c>
      <c r="AY32" s="429">
        <v>18.846374452999999</v>
      </c>
      <c r="AZ32" s="871">
        <v>19.677196669000001</v>
      </c>
      <c r="BA32" s="871">
        <v>18.755130007999998</v>
      </c>
      <c r="BB32" s="871">
        <v>18.423709468999999</v>
      </c>
      <c r="BC32" s="871">
        <v>18.84</v>
      </c>
      <c r="BD32" s="871">
        <v>19.510000000000002</v>
      </c>
      <c r="BE32" s="871">
        <v>20.17764</v>
      </c>
      <c r="BF32" s="871">
        <v>20.070869999999999</v>
      </c>
      <c r="BG32" s="352">
        <v>19.697980000000001</v>
      </c>
      <c r="BH32" s="352">
        <v>18.27477</v>
      </c>
      <c r="BI32" s="352">
        <v>17.688590000000001</v>
      </c>
      <c r="BJ32" s="352">
        <v>17.866019999999999</v>
      </c>
      <c r="BK32" s="352">
        <v>19.27543</v>
      </c>
      <c r="BL32" s="352">
        <v>20.0243</v>
      </c>
      <c r="BM32" s="352">
        <v>19.09291</v>
      </c>
      <c r="BN32" s="352">
        <v>18.660240000000002</v>
      </c>
      <c r="BO32" s="352">
        <v>19.03389</v>
      </c>
      <c r="BP32" s="352">
        <v>19.64967</v>
      </c>
      <c r="BQ32" s="352">
        <v>20.19049</v>
      </c>
      <c r="BR32" s="352">
        <v>20.08062</v>
      </c>
      <c r="BS32" s="352">
        <v>19.808710000000001</v>
      </c>
      <c r="BT32" s="352">
        <v>18.4285</v>
      </c>
      <c r="BU32" s="352">
        <v>17.867730000000002</v>
      </c>
      <c r="BV32" s="352">
        <v>18.099869999999999</v>
      </c>
    </row>
    <row r="33" spans="1:74" ht="11.1" customHeight="1" x14ac:dyDescent="0.2">
      <c r="A33" s="58" t="s">
        <v>334</v>
      </c>
      <c r="B33" s="739" t="s">
        <v>1003</v>
      </c>
      <c r="C33" s="429">
        <v>10.680457487</v>
      </c>
      <c r="D33" s="429">
        <v>11.135856055</v>
      </c>
      <c r="E33" s="429">
        <v>11.071990433</v>
      </c>
      <c r="F33" s="429">
        <v>11.424174676</v>
      </c>
      <c r="G33" s="429">
        <v>11.703033331</v>
      </c>
      <c r="H33" s="429">
        <v>11.965536341</v>
      </c>
      <c r="I33" s="429">
        <v>11.928929661</v>
      </c>
      <c r="J33" s="429">
        <v>11.992981176000001</v>
      </c>
      <c r="K33" s="429">
        <v>11.976270777</v>
      </c>
      <c r="L33" s="429">
        <v>11.993845042</v>
      </c>
      <c r="M33" s="429">
        <v>11.653678414</v>
      </c>
      <c r="N33" s="429">
        <v>11.627800611</v>
      </c>
      <c r="O33" s="429">
        <v>12.039194037</v>
      </c>
      <c r="P33" s="429">
        <v>11.964351702</v>
      </c>
      <c r="Q33" s="429">
        <v>11.950278221</v>
      </c>
      <c r="R33" s="429">
        <v>11.998927279</v>
      </c>
      <c r="S33" s="429">
        <v>12.112541707</v>
      </c>
      <c r="T33" s="429">
        <v>11.997114499</v>
      </c>
      <c r="U33" s="429">
        <v>11.821864011000001</v>
      </c>
      <c r="V33" s="429">
        <v>11.960518705</v>
      </c>
      <c r="W33" s="429">
        <v>11.900235768</v>
      </c>
      <c r="X33" s="429">
        <v>11.939387893999999</v>
      </c>
      <c r="Y33" s="429">
        <v>11.934079978</v>
      </c>
      <c r="Z33" s="429">
        <v>11.655662356000001</v>
      </c>
      <c r="AA33" s="429">
        <v>11.839699797</v>
      </c>
      <c r="AB33" s="429">
        <v>12.119679969</v>
      </c>
      <c r="AC33" s="429">
        <v>12.056683295999999</v>
      </c>
      <c r="AD33" s="429">
        <v>11.932151481</v>
      </c>
      <c r="AE33" s="429">
        <v>12.378041876999999</v>
      </c>
      <c r="AF33" s="429">
        <v>12.355584445</v>
      </c>
      <c r="AG33" s="429">
        <v>12.310627652999999</v>
      </c>
      <c r="AH33" s="429">
        <v>12.202762784999999</v>
      </c>
      <c r="AI33" s="429">
        <v>12.262227620999999</v>
      </c>
      <c r="AJ33" s="429">
        <v>12.165330429999999</v>
      </c>
      <c r="AK33" s="429">
        <v>11.956542926999999</v>
      </c>
      <c r="AL33" s="429">
        <v>11.907322584999999</v>
      </c>
      <c r="AM33" s="429">
        <v>12.107212119</v>
      </c>
      <c r="AN33" s="429">
        <v>12.673745614</v>
      </c>
      <c r="AO33" s="429">
        <v>12.930895752</v>
      </c>
      <c r="AP33" s="429">
        <v>12.797277006</v>
      </c>
      <c r="AQ33" s="429">
        <v>12.787558548</v>
      </c>
      <c r="AR33" s="429">
        <v>12.976594861000001</v>
      </c>
      <c r="AS33" s="429">
        <v>13.297044071</v>
      </c>
      <c r="AT33" s="429">
        <v>13.327074016999999</v>
      </c>
      <c r="AU33" s="429">
        <v>13.419862913999999</v>
      </c>
      <c r="AV33" s="429">
        <v>13.341859917000001</v>
      </c>
      <c r="AW33" s="429">
        <v>13.395577882</v>
      </c>
      <c r="AX33" s="429">
        <v>12.928305406</v>
      </c>
      <c r="AY33" s="429">
        <v>13.261888885999999</v>
      </c>
      <c r="AZ33" s="871">
        <v>14.200494095</v>
      </c>
      <c r="BA33" s="871">
        <v>14.0768895</v>
      </c>
      <c r="BB33" s="871">
        <v>14.048791455</v>
      </c>
      <c r="BC33" s="871">
        <v>14.59</v>
      </c>
      <c r="BD33" s="871">
        <v>14.57</v>
      </c>
      <c r="BE33" s="871">
        <v>14.37443</v>
      </c>
      <c r="BF33" s="871">
        <v>14.08802</v>
      </c>
      <c r="BG33" s="352">
        <v>14.045070000000001</v>
      </c>
      <c r="BH33" s="352">
        <v>13.87876</v>
      </c>
      <c r="BI33" s="352">
        <v>13.83816</v>
      </c>
      <c r="BJ33" s="352">
        <v>13.29627</v>
      </c>
      <c r="BK33" s="352">
        <v>13.54317</v>
      </c>
      <c r="BL33" s="352">
        <v>14.46494</v>
      </c>
      <c r="BM33" s="352">
        <v>14.30777</v>
      </c>
      <c r="BN33" s="352">
        <v>14.32227</v>
      </c>
      <c r="BO33" s="352">
        <v>14.76028</v>
      </c>
      <c r="BP33" s="352">
        <v>14.749079999999999</v>
      </c>
      <c r="BQ33" s="352">
        <v>14.57254</v>
      </c>
      <c r="BR33" s="352">
        <v>14.22606</v>
      </c>
      <c r="BS33" s="352">
        <v>14.15779</v>
      </c>
      <c r="BT33" s="352">
        <v>14.01022</v>
      </c>
      <c r="BU33" s="352">
        <v>13.981299999999999</v>
      </c>
      <c r="BV33" s="352">
        <v>13.450010000000001</v>
      </c>
    </row>
    <row r="34" spans="1:74" ht="11.1" customHeight="1" x14ac:dyDescent="0.2">
      <c r="A34" s="58" t="s">
        <v>335</v>
      </c>
      <c r="B34" s="739" t="s">
        <v>1004</v>
      </c>
      <c r="C34" s="429">
        <v>9.4235150620999999</v>
      </c>
      <c r="D34" s="429">
        <v>9.5559915677999996</v>
      </c>
      <c r="E34" s="429">
        <v>9.7401596336999994</v>
      </c>
      <c r="F34" s="429">
        <v>9.8432326455000005</v>
      </c>
      <c r="G34" s="429">
        <v>10.295449852000001</v>
      </c>
      <c r="H34" s="429">
        <v>11.482830742999999</v>
      </c>
      <c r="I34" s="429">
        <v>11.61598511</v>
      </c>
      <c r="J34" s="429">
        <v>11.674528905000001</v>
      </c>
      <c r="K34" s="429">
        <v>10.974541672999999</v>
      </c>
      <c r="L34" s="429">
        <v>10.368467434999999</v>
      </c>
      <c r="M34" s="429">
        <v>10.145949830999999</v>
      </c>
      <c r="N34" s="429">
        <v>9.6844366063000002</v>
      </c>
      <c r="O34" s="429">
        <v>9.5890062988999993</v>
      </c>
      <c r="P34" s="429">
        <v>9.8853898828000002</v>
      </c>
      <c r="Q34" s="429">
        <v>9.8736878921999995</v>
      </c>
      <c r="R34" s="429">
        <v>9.9025238315999999</v>
      </c>
      <c r="S34" s="429">
        <v>10.178676389</v>
      </c>
      <c r="T34" s="429">
        <v>11.142077671999999</v>
      </c>
      <c r="U34" s="429">
        <v>11.239412336999999</v>
      </c>
      <c r="V34" s="429">
        <v>11.254107779</v>
      </c>
      <c r="W34" s="429">
        <v>11.080365166</v>
      </c>
      <c r="X34" s="429">
        <v>9.9939569892000009</v>
      </c>
      <c r="Y34" s="429">
        <v>9.7193367381000009</v>
      </c>
      <c r="Z34" s="429">
        <v>9.4695268067999994</v>
      </c>
      <c r="AA34" s="429">
        <v>9.4986723113</v>
      </c>
      <c r="AB34" s="429">
        <v>9.8008169602000006</v>
      </c>
      <c r="AC34" s="429">
        <v>9.8736038786000009</v>
      </c>
      <c r="AD34" s="429">
        <v>9.7306237330999998</v>
      </c>
      <c r="AE34" s="429">
        <v>9.8517740056999994</v>
      </c>
      <c r="AF34" s="429">
        <v>11.165385121</v>
      </c>
      <c r="AG34" s="429">
        <v>11.368253026</v>
      </c>
      <c r="AH34" s="429">
        <v>11.250265183</v>
      </c>
      <c r="AI34" s="429">
        <v>10.937054082</v>
      </c>
      <c r="AJ34" s="429">
        <v>9.8348075105999992</v>
      </c>
      <c r="AK34" s="429">
        <v>9.6956483643000002</v>
      </c>
      <c r="AL34" s="429">
        <v>9.5960637537999993</v>
      </c>
      <c r="AM34" s="429">
        <v>9.6787894861999995</v>
      </c>
      <c r="AN34" s="429">
        <v>9.77291928</v>
      </c>
      <c r="AO34" s="429">
        <v>9.9218918018999993</v>
      </c>
      <c r="AP34" s="429">
        <v>9.7081192444000006</v>
      </c>
      <c r="AQ34" s="429">
        <v>10.213098854</v>
      </c>
      <c r="AR34" s="429">
        <v>11.790247329</v>
      </c>
      <c r="AS34" s="429">
        <v>11.706636817</v>
      </c>
      <c r="AT34" s="429">
        <v>11.696791666999999</v>
      </c>
      <c r="AU34" s="429">
        <v>11.578841175999999</v>
      </c>
      <c r="AV34" s="429">
        <v>10.172679378</v>
      </c>
      <c r="AW34" s="429">
        <v>10.190455433</v>
      </c>
      <c r="AX34" s="429">
        <v>9.8362609403000008</v>
      </c>
      <c r="AY34" s="429">
        <v>10.009669124</v>
      </c>
      <c r="AZ34" s="871">
        <v>10.615384379</v>
      </c>
      <c r="BA34" s="871">
        <v>10.266273793</v>
      </c>
      <c r="BB34" s="871">
        <v>10.342246276999999</v>
      </c>
      <c r="BC34" s="871">
        <v>10.42</v>
      </c>
      <c r="BD34" s="871">
        <v>11.81</v>
      </c>
      <c r="BE34" s="871">
        <v>11.59233</v>
      </c>
      <c r="BF34" s="871">
        <v>11.54355</v>
      </c>
      <c r="BG34" s="352">
        <v>11.421469999999999</v>
      </c>
      <c r="BH34" s="352">
        <v>10.05256</v>
      </c>
      <c r="BI34" s="352">
        <v>10.06822</v>
      </c>
      <c r="BJ34" s="352">
        <v>9.7592400000000001</v>
      </c>
      <c r="BK34" s="352">
        <v>9.9591609999999999</v>
      </c>
      <c r="BL34" s="352">
        <v>10.594519999999999</v>
      </c>
      <c r="BM34" s="352">
        <v>10.2502</v>
      </c>
      <c r="BN34" s="352">
        <v>10.38092</v>
      </c>
      <c r="BO34" s="352">
        <v>10.491479999999999</v>
      </c>
      <c r="BP34" s="352">
        <v>11.9155</v>
      </c>
      <c r="BQ34" s="352">
        <v>11.732279999999999</v>
      </c>
      <c r="BR34" s="352">
        <v>11.70914</v>
      </c>
      <c r="BS34" s="352">
        <v>11.619429999999999</v>
      </c>
      <c r="BT34" s="352">
        <v>10.180339999999999</v>
      </c>
      <c r="BU34" s="352">
        <v>10.185230000000001</v>
      </c>
      <c r="BV34" s="352">
        <v>9.8677240000000008</v>
      </c>
    </row>
    <row r="35" spans="1:74" ht="11.1" customHeight="1" x14ac:dyDescent="0.2">
      <c r="A35" s="58" t="s">
        <v>336</v>
      </c>
      <c r="B35" s="739" t="s">
        <v>1005</v>
      </c>
      <c r="C35" s="429">
        <v>9.8881265631000002</v>
      </c>
      <c r="D35" s="429">
        <v>10.270259912</v>
      </c>
      <c r="E35" s="429">
        <v>10.271440205999999</v>
      </c>
      <c r="F35" s="429">
        <v>10.217719263999999</v>
      </c>
      <c r="G35" s="429">
        <v>10.750687138</v>
      </c>
      <c r="H35" s="429">
        <v>11.031799016000001</v>
      </c>
      <c r="I35" s="429">
        <v>11.205812179</v>
      </c>
      <c r="J35" s="429">
        <v>11.412025117000001</v>
      </c>
      <c r="K35" s="429">
        <v>11.350068062</v>
      </c>
      <c r="L35" s="429">
        <v>11.179218843999999</v>
      </c>
      <c r="M35" s="429">
        <v>10.889618198999999</v>
      </c>
      <c r="N35" s="429">
        <v>11.056902314</v>
      </c>
      <c r="O35" s="429">
        <v>11.350165837</v>
      </c>
      <c r="P35" s="429">
        <v>11.200616926</v>
      </c>
      <c r="Q35" s="429">
        <v>10.785084506</v>
      </c>
      <c r="R35" s="429">
        <v>10.872711933</v>
      </c>
      <c r="S35" s="429">
        <v>10.662792607</v>
      </c>
      <c r="T35" s="429">
        <v>10.704602111</v>
      </c>
      <c r="U35" s="429">
        <v>10.701186833</v>
      </c>
      <c r="V35" s="429">
        <v>10.639912733999999</v>
      </c>
      <c r="W35" s="429">
        <v>10.718441343</v>
      </c>
      <c r="X35" s="429">
        <v>10.861849027</v>
      </c>
      <c r="Y35" s="429">
        <v>10.742239407</v>
      </c>
      <c r="Z35" s="429">
        <v>10.79631955</v>
      </c>
      <c r="AA35" s="429">
        <v>10.991078205000001</v>
      </c>
      <c r="AB35" s="429">
        <v>10.931662963999999</v>
      </c>
      <c r="AC35" s="429">
        <v>10.714811011</v>
      </c>
      <c r="AD35" s="429">
        <v>10.723113807000001</v>
      </c>
      <c r="AE35" s="429">
        <v>10.406099083999999</v>
      </c>
      <c r="AF35" s="429">
        <v>10.657616334</v>
      </c>
      <c r="AG35" s="429">
        <v>10.611057766</v>
      </c>
      <c r="AH35" s="429">
        <v>10.488373192999999</v>
      </c>
      <c r="AI35" s="429">
        <v>10.534230191000001</v>
      </c>
      <c r="AJ35" s="429">
        <v>10.73437152</v>
      </c>
      <c r="AK35" s="429">
        <v>10.64874081</v>
      </c>
      <c r="AL35" s="429">
        <v>10.932907692000001</v>
      </c>
      <c r="AM35" s="429">
        <v>11.022046804</v>
      </c>
      <c r="AN35" s="429">
        <v>11.139058994000001</v>
      </c>
      <c r="AO35" s="429">
        <v>11.217052614</v>
      </c>
      <c r="AP35" s="429">
        <v>11.064319121</v>
      </c>
      <c r="AQ35" s="429">
        <v>10.847362088000001</v>
      </c>
      <c r="AR35" s="429">
        <v>11.293199617999999</v>
      </c>
      <c r="AS35" s="429">
        <v>11.518036619</v>
      </c>
      <c r="AT35" s="429">
        <v>11.127449529</v>
      </c>
      <c r="AU35" s="429">
        <v>11.382893190000001</v>
      </c>
      <c r="AV35" s="429">
        <v>11.415964002999999</v>
      </c>
      <c r="AW35" s="429">
        <v>11.646315335000001</v>
      </c>
      <c r="AX35" s="429">
        <v>11.677070879</v>
      </c>
      <c r="AY35" s="429">
        <v>12.541213355</v>
      </c>
      <c r="AZ35" s="871">
        <v>13.135570228000001</v>
      </c>
      <c r="BA35" s="871">
        <v>11.796695382999999</v>
      </c>
      <c r="BB35" s="871">
        <v>11.537260478</v>
      </c>
      <c r="BC35" s="871">
        <v>11.67</v>
      </c>
      <c r="BD35" s="871">
        <v>11.97</v>
      </c>
      <c r="BE35" s="871">
        <v>12.18239</v>
      </c>
      <c r="BF35" s="871">
        <v>11.781650000000001</v>
      </c>
      <c r="BG35" s="352">
        <v>11.924340000000001</v>
      </c>
      <c r="BH35" s="352">
        <v>11.85084</v>
      </c>
      <c r="BI35" s="352">
        <v>11.984909999999999</v>
      </c>
      <c r="BJ35" s="352">
        <v>11.99818</v>
      </c>
      <c r="BK35" s="352">
        <v>12.782690000000001</v>
      </c>
      <c r="BL35" s="352">
        <v>13.33221</v>
      </c>
      <c r="BM35" s="352">
        <v>11.912319999999999</v>
      </c>
      <c r="BN35" s="352">
        <v>11.61205</v>
      </c>
      <c r="BO35" s="352">
        <v>11.6892</v>
      </c>
      <c r="BP35" s="352">
        <v>11.93549</v>
      </c>
      <c r="BQ35" s="352">
        <v>12.0524</v>
      </c>
      <c r="BR35" s="352">
        <v>11.53472</v>
      </c>
      <c r="BS35" s="352">
        <v>11.729200000000001</v>
      </c>
      <c r="BT35" s="352">
        <v>11.71364</v>
      </c>
      <c r="BU35" s="352">
        <v>11.91263</v>
      </c>
      <c r="BV35" s="352">
        <v>12.003410000000001</v>
      </c>
    </row>
    <row r="36" spans="1:74" ht="11.1" customHeight="1" x14ac:dyDescent="0.2">
      <c r="A36" s="58" t="s">
        <v>337</v>
      </c>
      <c r="B36" s="739" t="s">
        <v>1006</v>
      </c>
      <c r="C36" s="429">
        <v>11.473170451</v>
      </c>
      <c r="D36" s="429">
        <v>11.435938083</v>
      </c>
      <c r="E36" s="429">
        <v>11.57340338</v>
      </c>
      <c r="F36" s="429">
        <v>11.721514609</v>
      </c>
      <c r="G36" s="429">
        <v>11.854674470000001</v>
      </c>
      <c r="H36" s="429">
        <v>12.339188286000001</v>
      </c>
      <c r="I36" s="429">
        <v>12.542936104000001</v>
      </c>
      <c r="J36" s="429">
        <v>13.08144892</v>
      </c>
      <c r="K36" s="429">
        <v>12.788700690000001</v>
      </c>
      <c r="L36" s="429">
        <v>12.489835169999999</v>
      </c>
      <c r="M36" s="429">
        <v>12.576025229000001</v>
      </c>
      <c r="N36" s="429">
        <v>12.071847363</v>
      </c>
      <c r="O36" s="429">
        <v>12.479850966000001</v>
      </c>
      <c r="P36" s="429">
        <v>12.817001411</v>
      </c>
      <c r="Q36" s="429">
        <v>12.188060038</v>
      </c>
      <c r="R36" s="429">
        <v>11.898159419000001</v>
      </c>
      <c r="S36" s="429">
        <v>11.952288547</v>
      </c>
      <c r="T36" s="429">
        <v>12.21190284</v>
      </c>
      <c r="U36" s="429">
        <v>12.113543934000001</v>
      </c>
      <c r="V36" s="429">
        <v>11.943364408000001</v>
      </c>
      <c r="W36" s="429">
        <v>11.971563123999999</v>
      </c>
      <c r="X36" s="429">
        <v>11.968653259</v>
      </c>
      <c r="Y36" s="429">
        <v>12.008618718999999</v>
      </c>
      <c r="Z36" s="429">
        <v>12.139885515</v>
      </c>
      <c r="AA36" s="429">
        <v>12.306356916</v>
      </c>
      <c r="AB36" s="429">
        <v>12.363591869</v>
      </c>
      <c r="AC36" s="429">
        <v>12.674874525</v>
      </c>
      <c r="AD36" s="429">
        <v>12.417603495</v>
      </c>
      <c r="AE36" s="429">
        <v>11.964138440999999</v>
      </c>
      <c r="AF36" s="429">
        <v>12.392918534</v>
      </c>
      <c r="AG36" s="429">
        <v>12.162947745</v>
      </c>
      <c r="AH36" s="429">
        <v>12.218562682</v>
      </c>
      <c r="AI36" s="429">
        <v>12.309411567</v>
      </c>
      <c r="AJ36" s="429">
        <v>12.299127836</v>
      </c>
      <c r="AK36" s="429">
        <v>12.64738706</v>
      </c>
      <c r="AL36" s="429">
        <v>12.727371171</v>
      </c>
      <c r="AM36" s="429">
        <v>12.740337630999999</v>
      </c>
      <c r="AN36" s="429">
        <v>12.996684936999999</v>
      </c>
      <c r="AO36" s="429">
        <v>13.505606425</v>
      </c>
      <c r="AP36" s="429">
        <v>13.282734525</v>
      </c>
      <c r="AQ36" s="429">
        <v>13.052744898</v>
      </c>
      <c r="AR36" s="429">
        <v>13.241844027000001</v>
      </c>
      <c r="AS36" s="429">
        <v>12.974221365</v>
      </c>
      <c r="AT36" s="429">
        <v>13.034308414</v>
      </c>
      <c r="AU36" s="429">
        <v>13.174121717</v>
      </c>
      <c r="AV36" s="429">
        <v>12.848879779000001</v>
      </c>
      <c r="AW36" s="429">
        <v>13.111827493</v>
      </c>
      <c r="AX36" s="429">
        <v>13.082912393999999</v>
      </c>
      <c r="AY36" s="429">
        <v>13.697330923999999</v>
      </c>
      <c r="AZ36" s="871">
        <v>13.684914693</v>
      </c>
      <c r="BA36" s="871">
        <v>14.396363236999999</v>
      </c>
      <c r="BB36" s="871">
        <v>13.952612868999999</v>
      </c>
      <c r="BC36" s="871">
        <v>13.73</v>
      </c>
      <c r="BD36" s="871">
        <v>13.76</v>
      </c>
      <c r="BE36" s="871">
        <v>13.41483</v>
      </c>
      <c r="BF36" s="871">
        <v>13.37148</v>
      </c>
      <c r="BG36" s="352">
        <v>13.449070000000001</v>
      </c>
      <c r="BH36" s="352">
        <v>13.098850000000001</v>
      </c>
      <c r="BI36" s="352">
        <v>13.31204</v>
      </c>
      <c r="BJ36" s="352">
        <v>13.293419999999999</v>
      </c>
      <c r="BK36" s="352">
        <v>13.90128</v>
      </c>
      <c r="BL36" s="352">
        <v>13.95754</v>
      </c>
      <c r="BM36" s="352">
        <v>14.62885</v>
      </c>
      <c r="BN36" s="352">
        <v>14.19984</v>
      </c>
      <c r="BO36" s="352">
        <v>13.94502</v>
      </c>
      <c r="BP36" s="352">
        <v>14.01346</v>
      </c>
      <c r="BQ36" s="352">
        <v>13.59897</v>
      </c>
      <c r="BR36" s="352">
        <v>13.51239</v>
      </c>
      <c r="BS36" s="352">
        <v>13.6488</v>
      </c>
      <c r="BT36" s="352">
        <v>13.32292</v>
      </c>
      <c r="BU36" s="352">
        <v>13.561640000000001</v>
      </c>
      <c r="BV36" s="352">
        <v>13.56954</v>
      </c>
    </row>
    <row r="37" spans="1:74" ht="11.1" customHeight="1" x14ac:dyDescent="0.2">
      <c r="A37" s="58" t="s">
        <v>338</v>
      </c>
      <c r="B37" s="739" t="s">
        <v>1007</v>
      </c>
      <c r="C37" s="429">
        <v>8.291551535</v>
      </c>
      <c r="D37" s="429">
        <v>8.6555377532000009</v>
      </c>
      <c r="E37" s="429">
        <v>8.6758032186000005</v>
      </c>
      <c r="F37" s="429">
        <v>8.7320153618000003</v>
      </c>
      <c r="G37" s="429">
        <v>9.5198749698</v>
      </c>
      <c r="H37" s="429">
        <v>10.038643678</v>
      </c>
      <c r="I37" s="429">
        <v>10.338756187</v>
      </c>
      <c r="J37" s="429">
        <v>10.515581811000001</v>
      </c>
      <c r="K37" s="429">
        <v>10.205997890000001</v>
      </c>
      <c r="L37" s="429">
        <v>9.9643920993999995</v>
      </c>
      <c r="M37" s="429">
        <v>9.4774648100000007</v>
      </c>
      <c r="N37" s="429">
        <v>9.3523852094999995</v>
      </c>
      <c r="O37" s="429">
        <v>9.2213372010000008</v>
      </c>
      <c r="P37" s="429">
        <v>9.4899689563000003</v>
      </c>
      <c r="Q37" s="429">
        <v>9.0433437288</v>
      </c>
      <c r="R37" s="429">
        <v>8.4654577649</v>
      </c>
      <c r="S37" s="429">
        <v>8.7392307010000003</v>
      </c>
      <c r="T37" s="429">
        <v>9.0036208892000005</v>
      </c>
      <c r="U37" s="429">
        <v>9.1591442770999993</v>
      </c>
      <c r="V37" s="429">
        <v>9.8385840548000001</v>
      </c>
      <c r="W37" s="429">
        <v>9.4433382194999993</v>
      </c>
      <c r="X37" s="429">
        <v>9.1490674678000001</v>
      </c>
      <c r="Y37" s="429">
        <v>8.8431517432</v>
      </c>
      <c r="Z37" s="429">
        <v>8.8185799496000001</v>
      </c>
      <c r="AA37" s="429">
        <v>8.9418031650999996</v>
      </c>
      <c r="AB37" s="429">
        <v>8.6202737078999991</v>
      </c>
      <c r="AC37" s="429">
        <v>8.6950125248999992</v>
      </c>
      <c r="AD37" s="429">
        <v>8.6609913040999995</v>
      </c>
      <c r="AE37" s="429">
        <v>8.6317438264999993</v>
      </c>
      <c r="AF37" s="429">
        <v>9.0661549887999993</v>
      </c>
      <c r="AG37" s="429">
        <v>9.1247591188000001</v>
      </c>
      <c r="AH37" s="429">
        <v>9.1341203190000009</v>
      </c>
      <c r="AI37" s="429">
        <v>9.0911519268000003</v>
      </c>
      <c r="AJ37" s="429">
        <v>8.9067901378999998</v>
      </c>
      <c r="AK37" s="429">
        <v>8.6841687247999992</v>
      </c>
      <c r="AL37" s="429">
        <v>8.8204387518999994</v>
      </c>
      <c r="AM37" s="429">
        <v>8.7671542592999998</v>
      </c>
      <c r="AN37" s="429">
        <v>8.7133008159000003</v>
      </c>
      <c r="AO37" s="429">
        <v>9.0770157104999996</v>
      </c>
      <c r="AP37" s="429">
        <v>9.0494895961000008</v>
      </c>
      <c r="AQ37" s="429">
        <v>9.0090985096999994</v>
      </c>
      <c r="AR37" s="429">
        <v>8.9908615476999998</v>
      </c>
      <c r="AS37" s="429">
        <v>9.3532306308000006</v>
      </c>
      <c r="AT37" s="429">
        <v>9.2995200657999995</v>
      </c>
      <c r="AU37" s="429">
        <v>9.2519727577000008</v>
      </c>
      <c r="AV37" s="429">
        <v>9.0625084550999997</v>
      </c>
      <c r="AW37" s="429">
        <v>8.6592876323999999</v>
      </c>
      <c r="AX37" s="429">
        <v>9.3209813009999998</v>
      </c>
      <c r="AY37" s="429">
        <v>9.1785877944000003</v>
      </c>
      <c r="AZ37" s="871">
        <v>9.3372730382999993</v>
      </c>
      <c r="BA37" s="871">
        <v>9.1638417799000003</v>
      </c>
      <c r="BB37" s="871">
        <v>8.7679511730000002</v>
      </c>
      <c r="BC37" s="871">
        <v>8.75</v>
      </c>
      <c r="BD37" s="871">
        <v>9.25</v>
      </c>
      <c r="BE37" s="871">
        <v>9.3347529999999992</v>
      </c>
      <c r="BF37" s="871">
        <v>9.3097049999999992</v>
      </c>
      <c r="BG37" s="352">
        <v>9.3242229999999999</v>
      </c>
      <c r="BH37" s="352">
        <v>9.1959929999999996</v>
      </c>
      <c r="BI37" s="352">
        <v>8.7126190000000001</v>
      </c>
      <c r="BJ37" s="352">
        <v>9.5109560000000002</v>
      </c>
      <c r="BK37" s="352">
        <v>9.4901049999999998</v>
      </c>
      <c r="BL37" s="352">
        <v>9.8540759999999992</v>
      </c>
      <c r="BM37" s="352">
        <v>9.5729869999999995</v>
      </c>
      <c r="BN37" s="352">
        <v>9.2962830000000007</v>
      </c>
      <c r="BO37" s="352">
        <v>9.1816099999999992</v>
      </c>
      <c r="BP37" s="352">
        <v>9.6099200000000007</v>
      </c>
      <c r="BQ37" s="352">
        <v>9.7039480000000005</v>
      </c>
      <c r="BR37" s="352">
        <v>9.5467739999999992</v>
      </c>
      <c r="BS37" s="352">
        <v>9.6083839999999991</v>
      </c>
      <c r="BT37" s="352">
        <v>9.4656830000000003</v>
      </c>
      <c r="BU37" s="352">
        <v>8.8629010000000008</v>
      </c>
      <c r="BV37" s="352">
        <v>9.5237940000000005</v>
      </c>
    </row>
    <row r="38" spans="1:74" ht="11.1" customHeight="1" x14ac:dyDescent="0.2">
      <c r="A38" s="58" t="s">
        <v>339</v>
      </c>
      <c r="B38" s="739" t="s">
        <v>1008</v>
      </c>
      <c r="C38" s="429">
        <v>9.4591673975999999</v>
      </c>
      <c r="D38" s="429">
        <v>9.6524554037999994</v>
      </c>
      <c r="E38" s="429">
        <v>9.5612622747000007</v>
      </c>
      <c r="F38" s="429">
        <v>9.9138509458000001</v>
      </c>
      <c r="G38" s="429">
        <v>10.118781483999999</v>
      </c>
      <c r="H38" s="429">
        <v>10.811387726</v>
      </c>
      <c r="I38" s="429">
        <v>11.070915004</v>
      </c>
      <c r="J38" s="429">
        <v>10.97741409</v>
      </c>
      <c r="K38" s="429">
        <v>11.185201531000001</v>
      </c>
      <c r="L38" s="429">
        <v>10.651465173</v>
      </c>
      <c r="M38" s="429">
        <v>10.455937801999999</v>
      </c>
      <c r="N38" s="429">
        <v>10.140872127</v>
      </c>
      <c r="O38" s="429">
        <v>10.282829132</v>
      </c>
      <c r="P38" s="429">
        <v>10.363442517999999</v>
      </c>
      <c r="Q38" s="429">
        <v>10.359977690999999</v>
      </c>
      <c r="R38" s="429">
        <v>10.656778975</v>
      </c>
      <c r="S38" s="429">
        <v>10.925979756</v>
      </c>
      <c r="T38" s="429">
        <v>11.42861197</v>
      </c>
      <c r="U38" s="429">
        <v>11.641740476000001</v>
      </c>
      <c r="V38" s="429">
        <v>11.548110014000001</v>
      </c>
      <c r="W38" s="429">
        <v>11.549832625000001</v>
      </c>
      <c r="X38" s="429">
        <v>10.82803908</v>
      </c>
      <c r="Y38" s="429">
        <v>10.760889153000001</v>
      </c>
      <c r="Z38" s="429">
        <v>10.432939312</v>
      </c>
      <c r="AA38" s="429">
        <v>10.428267996000001</v>
      </c>
      <c r="AB38" s="429">
        <v>10.482130357000001</v>
      </c>
      <c r="AC38" s="429">
        <v>10.521887357000001</v>
      </c>
      <c r="AD38" s="429">
        <v>10.770954626</v>
      </c>
      <c r="AE38" s="429">
        <v>11.051136039999999</v>
      </c>
      <c r="AF38" s="429">
        <v>11.567990033999999</v>
      </c>
      <c r="AG38" s="429">
        <v>11.752849517</v>
      </c>
      <c r="AH38" s="429">
        <v>11.479682480999999</v>
      </c>
      <c r="AI38" s="429">
        <v>11.562205843999999</v>
      </c>
      <c r="AJ38" s="429">
        <v>10.943898146</v>
      </c>
      <c r="AK38" s="429">
        <v>10.769056341000001</v>
      </c>
      <c r="AL38" s="429">
        <v>10.470126142</v>
      </c>
      <c r="AM38" s="429">
        <v>10.486633658000001</v>
      </c>
      <c r="AN38" s="429">
        <v>10.747546145999999</v>
      </c>
      <c r="AO38" s="429">
        <v>10.844823606</v>
      </c>
      <c r="AP38" s="429">
        <v>11.005106285</v>
      </c>
      <c r="AQ38" s="429">
        <v>11.194733702000001</v>
      </c>
      <c r="AR38" s="429">
        <v>11.707973486</v>
      </c>
      <c r="AS38" s="429">
        <v>12.133704843</v>
      </c>
      <c r="AT38" s="429">
        <v>11.965716193</v>
      </c>
      <c r="AU38" s="429">
        <v>11.983027531999999</v>
      </c>
      <c r="AV38" s="429">
        <v>11.194637854</v>
      </c>
      <c r="AW38" s="429">
        <v>10.949652407</v>
      </c>
      <c r="AX38" s="429">
        <v>10.831855832</v>
      </c>
      <c r="AY38" s="429">
        <v>10.835003019</v>
      </c>
      <c r="AZ38" s="871">
        <v>11.121182786</v>
      </c>
      <c r="BA38" s="871">
        <v>11.178036376</v>
      </c>
      <c r="BB38" s="871">
        <v>11.090401793</v>
      </c>
      <c r="BC38" s="871">
        <v>11.32</v>
      </c>
      <c r="BD38" s="871">
        <v>11.9</v>
      </c>
      <c r="BE38" s="871">
        <v>12.206989999999999</v>
      </c>
      <c r="BF38" s="871">
        <v>11.91006</v>
      </c>
      <c r="BG38" s="352">
        <v>11.796989999999999</v>
      </c>
      <c r="BH38" s="352">
        <v>10.92911</v>
      </c>
      <c r="BI38" s="352">
        <v>10.74105</v>
      </c>
      <c r="BJ38" s="352">
        <v>10.651859999999999</v>
      </c>
      <c r="BK38" s="352">
        <v>10.6713</v>
      </c>
      <c r="BL38" s="352">
        <v>10.950480000000001</v>
      </c>
      <c r="BM38" s="352">
        <v>11.03655</v>
      </c>
      <c r="BN38" s="352">
        <v>10.981210000000001</v>
      </c>
      <c r="BO38" s="352">
        <v>11.2585</v>
      </c>
      <c r="BP38" s="352">
        <v>11.93327</v>
      </c>
      <c r="BQ38" s="352">
        <v>12.32601</v>
      </c>
      <c r="BR38" s="352">
        <v>12.09581</v>
      </c>
      <c r="BS38" s="352">
        <v>12.02455</v>
      </c>
      <c r="BT38" s="352">
        <v>11.19223</v>
      </c>
      <c r="BU38" s="352">
        <v>11.00137</v>
      </c>
      <c r="BV38" s="352">
        <v>10.881970000000001</v>
      </c>
    </row>
    <row r="39" spans="1:74" ht="11.1" customHeight="1" x14ac:dyDescent="0.2">
      <c r="A39" s="58" t="s">
        <v>340</v>
      </c>
      <c r="B39" s="740" t="s">
        <v>1011</v>
      </c>
      <c r="C39" s="429">
        <v>15.604853351999999</v>
      </c>
      <c r="D39" s="429">
        <v>16.215276934999999</v>
      </c>
      <c r="E39" s="429">
        <v>16.550589485</v>
      </c>
      <c r="F39" s="429">
        <v>17.599706805</v>
      </c>
      <c r="G39" s="429">
        <v>16.81739674</v>
      </c>
      <c r="H39" s="429">
        <v>18.931892635000001</v>
      </c>
      <c r="I39" s="429">
        <v>19.917856857</v>
      </c>
      <c r="J39" s="429">
        <v>20.684563583999999</v>
      </c>
      <c r="K39" s="429">
        <v>20.418603815000001</v>
      </c>
      <c r="L39" s="429">
        <v>19.332461085999999</v>
      </c>
      <c r="M39" s="429">
        <v>17.884993199</v>
      </c>
      <c r="N39" s="429">
        <v>17.365032397</v>
      </c>
      <c r="O39" s="429">
        <v>17.835271467999998</v>
      </c>
      <c r="P39" s="429">
        <v>17.398813296</v>
      </c>
      <c r="Q39" s="429">
        <v>17.830360937999998</v>
      </c>
      <c r="R39" s="429">
        <v>17.15883036</v>
      </c>
      <c r="S39" s="429">
        <v>17.981083484999999</v>
      </c>
      <c r="T39" s="429">
        <v>19.659091128</v>
      </c>
      <c r="U39" s="429">
        <v>21.538617336000002</v>
      </c>
      <c r="V39" s="429">
        <v>22.503528222</v>
      </c>
      <c r="W39" s="429">
        <v>22.192554941000001</v>
      </c>
      <c r="X39" s="429">
        <v>20.400911334</v>
      </c>
      <c r="Y39" s="429">
        <v>18.812066469000001</v>
      </c>
      <c r="Z39" s="429">
        <v>18.234753079000001</v>
      </c>
      <c r="AA39" s="429">
        <v>19.196932700000001</v>
      </c>
      <c r="AB39" s="429">
        <v>18.717260206999999</v>
      </c>
      <c r="AC39" s="429">
        <v>18.875005035000001</v>
      </c>
      <c r="AD39" s="429">
        <v>18.377432754000001</v>
      </c>
      <c r="AE39" s="429">
        <v>19.068334249999999</v>
      </c>
      <c r="AF39" s="429">
        <v>20.859415631000001</v>
      </c>
      <c r="AG39" s="429">
        <v>23.780208649999999</v>
      </c>
      <c r="AH39" s="429">
        <v>22.959561604000001</v>
      </c>
      <c r="AI39" s="429">
        <v>22.994233164000001</v>
      </c>
      <c r="AJ39" s="429">
        <v>21.356713126999999</v>
      </c>
      <c r="AK39" s="429">
        <v>18.139397805000002</v>
      </c>
      <c r="AL39" s="429">
        <v>18.521721082999999</v>
      </c>
      <c r="AM39" s="429">
        <v>18.905695096999999</v>
      </c>
      <c r="AN39" s="429">
        <v>18.994493172999999</v>
      </c>
      <c r="AO39" s="429">
        <v>19.238868364999998</v>
      </c>
      <c r="AP39" s="429">
        <v>18.902980886999998</v>
      </c>
      <c r="AQ39" s="429">
        <v>19.621202233999998</v>
      </c>
      <c r="AR39" s="429">
        <v>21.509074733999999</v>
      </c>
      <c r="AS39" s="429">
        <v>23.628534427000002</v>
      </c>
      <c r="AT39" s="429">
        <v>23.535391007000001</v>
      </c>
      <c r="AU39" s="429">
        <v>23.894887436000001</v>
      </c>
      <c r="AV39" s="429">
        <v>21.867233513999999</v>
      </c>
      <c r="AW39" s="429">
        <v>19.803013808999999</v>
      </c>
      <c r="AX39" s="429">
        <v>21.210321273999998</v>
      </c>
      <c r="AY39" s="429">
        <v>18.483188198000001</v>
      </c>
      <c r="AZ39" s="871">
        <v>19.991440229999998</v>
      </c>
      <c r="BA39" s="871">
        <v>21.591152450999999</v>
      </c>
      <c r="BB39" s="871">
        <v>20.347424184000001</v>
      </c>
      <c r="BC39" s="871">
        <v>19.68</v>
      </c>
      <c r="BD39" s="871">
        <v>21.95</v>
      </c>
      <c r="BE39" s="871">
        <v>24.048539999999999</v>
      </c>
      <c r="BF39" s="871">
        <v>23.961880000000001</v>
      </c>
      <c r="BG39" s="352">
        <v>24.247959999999999</v>
      </c>
      <c r="BH39" s="352">
        <v>22.193370000000002</v>
      </c>
      <c r="BI39" s="352">
        <v>20.100719999999999</v>
      </c>
      <c r="BJ39" s="352">
        <v>21.518619999999999</v>
      </c>
      <c r="BK39" s="352">
        <v>18.745370000000001</v>
      </c>
      <c r="BL39" s="352">
        <v>20.268319999999999</v>
      </c>
      <c r="BM39" s="352">
        <v>21.91375</v>
      </c>
      <c r="BN39" s="352">
        <v>20.659120000000001</v>
      </c>
      <c r="BO39" s="352">
        <v>20.038989999999998</v>
      </c>
      <c r="BP39" s="352">
        <v>22.40401</v>
      </c>
      <c r="BQ39" s="352">
        <v>24.60988</v>
      </c>
      <c r="BR39" s="352">
        <v>24.56034</v>
      </c>
      <c r="BS39" s="352">
        <v>24.90785</v>
      </c>
      <c r="BT39" s="352">
        <v>22.847809999999999</v>
      </c>
      <c r="BU39" s="352">
        <v>20.736550000000001</v>
      </c>
      <c r="BV39" s="352">
        <v>22.261099999999999</v>
      </c>
    </row>
    <row r="40" spans="1:74" ht="11.1" customHeight="1" x14ac:dyDescent="0.2">
      <c r="A40" s="58"/>
      <c r="B40" s="538"/>
      <c r="C40" s="429"/>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871"/>
      <c r="BA40" s="871"/>
      <c r="BB40" s="871"/>
      <c r="BC40" s="871"/>
      <c r="BD40" s="871"/>
      <c r="BE40" s="871"/>
      <c r="BF40" s="871"/>
      <c r="BG40" s="352"/>
      <c r="BH40" s="352"/>
      <c r="BI40" s="352"/>
      <c r="BJ40" s="352"/>
      <c r="BK40" s="352"/>
      <c r="BL40" s="352"/>
      <c r="BM40" s="352"/>
      <c r="BN40" s="352"/>
      <c r="BO40" s="352"/>
      <c r="BP40" s="352"/>
      <c r="BQ40" s="352"/>
      <c r="BR40" s="352"/>
      <c r="BS40" s="352"/>
      <c r="BT40" s="352"/>
      <c r="BU40" s="352"/>
      <c r="BV40" s="352"/>
    </row>
    <row r="41" spans="1:74" ht="11.1" customHeight="1" x14ac:dyDescent="0.2">
      <c r="A41" s="58"/>
      <c r="B41" s="60" t="s">
        <v>985</v>
      </c>
      <c r="C41" s="466"/>
      <c r="D41" s="466"/>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6"/>
      <c r="AR41" s="466"/>
      <c r="AS41" s="466"/>
      <c r="AT41" s="466"/>
      <c r="AU41" s="466"/>
      <c r="AV41" s="466"/>
      <c r="AW41" s="466"/>
      <c r="AX41" s="466"/>
      <c r="AY41" s="466"/>
      <c r="AZ41" s="918"/>
      <c r="BA41" s="918"/>
      <c r="BB41" s="918"/>
      <c r="BC41" s="918"/>
      <c r="BD41" s="918"/>
      <c r="BE41" s="918"/>
      <c r="BF41" s="918"/>
      <c r="BG41" s="464"/>
      <c r="BH41" s="464"/>
      <c r="BI41" s="464"/>
      <c r="BJ41" s="464"/>
      <c r="BK41" s="464"/>
      <c r="BL41" s="464"/>
      <c r="BM41" s="464"/>
      <c r="BN41" s="464"/>
      <c r="BO41" s="464"/>
      <c r="BP41" s="464"/>
      <c r="BQ41" s="464"/>
      <c r="BR41" s="464"/>
      <c r="BS41" s="464"/>
      <c r="BT41" s="464"/>
      <c r="BU41" s="464"/>
      <c r="BV41" s="464"/>
    </row>
    <row r="42" spans="1:74" s="539" customFormat="1" ht="11.1" customHeight="1" x14ac:dyDescent="0.2">
      <c r="A42" s="537" t="s">
        <v>351</v>
      </c>
      <c r="B42" s="578" t="s">
        <v>1147</v>
      </c>
      <c r="C42" s="429">
        <v>7.19</v>
      </c>
      <c r="D42" s="429">
        <v>7.28</v>
      </c>
      <c r="E42" s="429">
        <v>7.37</v>
      </c>
      <c r="F42" s="429">
        <v>7.7</v>
      </c>
      <c r="G42" s="429">
        <v>8.25</v>
      </c>
      <c r="H42" s="429">
        <v>8.85</v>
      </c>
      <c r="I42" s="429">
        <v>9.31</v>
      </c>
      <c r="J42" s="429">
        <v>9.3800000000000008</v>
      </c>
      <c r="K42" s="429">
        <v>9.06</v>
      </c>
      <c r="L42" s="429">
        <v>8.4499999999999993</v>
      </c>
      <c r="M42" s="429">
        <v>8.14</v>
      </c>
      <c r="N42" s="429">
        <v>8.5</v>
      </c>
      <c r="O42" s="429">
        <v>8.18</v>
      </c>
      <c r="P42" s="429">
        <v>8.01</v>
      </c>
      <c r="Q42" s="429">
        <v>7.8</v>
      </c>
      <c r="R42" s="429">
        <v>7.51</v>
      </c>
      <c r="S42" s="429">
        <v>7.64</v>
      </c>
      <c r="T42" s="429">
        <v>8.11</v>
      </c>
      <c r="U42" s="429">
        <v>8.36</v>
      </c>
      <c r="V42" s="429">
        <v>8.9</v>
      </c>
      <c r="W42" s="429">
        <v>8.43</v>
      </c>
      <c r="X42" s="429">
        <v>8.01</v>
      </c>
      <c r="Y42" s="429">
        <v>7.79</v>
      </c>
      <c r="Z42" s="429">
        <v>7.61</v>
      </c>
      <c r="AA42" s="429">
        <v>8.07</v>
      </c>
      <c r="AB42" s="429">
        <v>7.76</v>
      </c>
      <c r="AC42" s="429">
        <v>7.68</v>
      </c>
      <c r="AD42" s="429">
        <v>7.79</v>
      </c>
      <c r="AE42" s="429">
        <v>7.87</v>
      </c>
      <c r="AF42" s="429">
        <v>8.41</v>
      </c>
      <c r="AG42" s="429">
        <v>8.73</v>
      </c>
      <c r="AH42" s="429">
        <v>8.67</v>
      </c>
      <c r="AI42" s="429">
        <v>8.4499999999999993</v>
      </c>
      <c r="AJ42" s="429">
        <v>8.11</v>
      </c>
      <c r="AK42" s="429">
        <v>7.85</v>
      </c>
      <c r="AL42" s="429">
        <v>7.96</v>
      </c>
      <c r="AM42" s="429">
        <v>8.34</v>
      </c>
      <c r="AN42" s="429">
        <v>8.24</v>
      </c>
      <c r="AO42" s="429">
        <v>8.26</v>
      </c>
      <c r="AP42" s="429">
        <v>8.2100000000000009</v>
      </c>
      <c r="AQ42" s="429">
        <v>8.2899999999999991</v>
      </c>
      <c r="AR42" s="429">
        <v>8.9</v>
      </c>
      <c r="AS42" s="429">
        <v>9.33</v>
      </c>
      <c r="AT42" s="429">
        <v>9.08</v>
      </c>
      <c r="AU42" s="429">
        <v>9.02</v>
      </c>
      <c r="AV42" s="429">
        <v>8.65</v>
      </c>
      <c r="AW42" s="429">
        <v>8.44</v>
      </c>
      <c r="AX42" s="429">
        <v>8.5299999999999994</v>
      </c>
      <c r="AY42" s="429">
        <v>9.2899999999999991</v>
      </c>
      <c r="AZ42" s="871">
        <v>8.9499999999999993</v>
      </c>
      <c r="BA42" s="871">
        <v>8.58</v>
      </c>
      <c r="BB42" s="871">
        <v>8.66</v>
      </c>
      <c r="BC42" s="871">
        <v>8.7100000000000009</v>
      </c>
      <c r="BD42" s="871">
        <v>9.17</v>
      </c>
      <c r="BE42" s="871">
        <v>9.6379059999999992</v>
      </c>
      <c r="BF42" s="871">
        <v>9.4906629999999996</v>
      </c>
      <c r="BG42" s="352">
        <v>9.2663600000000006</v>
      </c>
      <c r="BH42" s="352">
        <v>8.8074279999999998</v>
      </c>
      <c r="BI42" s="352">
        <v>8.5653489999999994</v>
      </c>
      <c r="BJ42" s="352">
        <v>8.7320170000000008</v>
      </c>
      <c r="BK42" s="352">
        <v>9.1513760000000008</v>
      </c>
      <c r="BL42" s="352">
        <v>9.2850409999999997</v>
      </c>
      <c r="BM42" s="352">
        <v>8.8767110000000002</v>
      </c>
      <c r="BN42" s="352">
        <v>8.9541409999999999</v>
      </c>
      <c r="BO42" s="352">
        <v>8.9129959999999997</v>
      </c>
      <c r="BP42" s="352">
        <v>9.2601859999999991</v>
      </c>
      <c r="BQ42" s="352">
        <v>9.5427090000000003</v>
      </c>
      <c r="BR42" s="352">
        <v>9.3979370000000007</v>
      </c>
      <c r="BS42" s="352">
        <v>9.3457950000000007</v>
      </c>
      <c r="BT42" s="352">
        <v>8.8957979999999992</v>
      </c>
      <c r="BU42" s="352">
        <v>8.6676079999999995</v>
      </c>
      <c r="BV42" s="352">
        <v>8.8320229999999995</v>
      </c>
    </row>
    <row r="43" spans="1:74" ht="11.1" customHeight="1" x14ac:dyDescent="0.2">
      <c r="A43" s="58" t="s">
        <v>342</v>
      </c>
      <c r="B43" s="739" t="s">
        <v>1001</v>
      </c>
      <c r="C43" s="429">
        <v>14.908978846</v>
      </c>
      <c r="D43" s="429">
        <v>15.171336002</v>
      </c>
      <c r="E43" s="429">
        <v>14.481802047</v>
      </c>
      <c r="F43" s="429">
        <v>14.389690284</v>
      </c>
      <c r="G43" s="429">
        <v>14.632975843000001</v>
      </c>
      <c r="H43" s="429">
        <v>15.195911039</v>
      </c>
      <c r="I43" s="429">
        <v>15.346667663</v>
      </c>
      <c r="J43" s="429">
        <v>15.677703128999999</v>
      </c>
      <c r="K43" s="429">
        <v>15.387625308000001</v>
      </c>
      <c r="L43" s="429">
        <v>14.571207530000001</v>
      </c>
      <c r="M43" s="429">
        <v>14.458808072</v>
      </c>
      <c r="N43" s="429">
        <v>16.011839629000001</v>
      </c>
      <c r="O43" s="429">
        <v>16.594703284000001</v>
      </c>
      <c r="P43" s="429">
        <v>16.413030007</v>
      </c>
      <c r="Q43" s="429">
        <v>16.051500247</v>
      </c>
      <c r="R43" s="429">
        <v>15.191092877999999</v>
      </c>
      <c r="S43" s="429">
        <v>15.251041020000001</v>
      </c>
      <c r="T43" s="429">
        <v>15.234160251</v>
      </c>
      <c r="U43" s="429">
        <v>15.840576197000001</v>
      </c>
      <c r="V43" s="429">
        <v>15.709319896</v>
      </c>
      <c r="W43" s="429">
        <v>15.717870536</v>
      </c>
      <c r="X43" s="429">
        <v>15.783267110000001</v>
      </c>
      <c r="Y43" s="429">
        <v>15.745402648000001</v>
      </c>
      <c r="Z43" s="429">
        <v>16.223285243999999</v>
      </c>
      <c r="AA43" s="429">
        <v>16.78045101</v>
      </c>
      <c r="AB43" s="429">
        <v>16.479023217999998</v>
      </c>
      <c r="AC43" s="429">
        <v>15.842568361</v>
      </c>
      <c r="AD43" s="429">
        <v>15.688600548</v>
      </c>
      <c r="AE43" s="429">
        <v>15.457765247999999</v>
      </c>
      <c r="AF43" s="429">
        <v>15.093096633</v>
      </c>
      <c r="AG43" s="429">
        <v>16.309093109999999</v>
      </c>
      <c r="AH43" s="429">
        <v>16.259998278000001</v>
      </c>
      <c r="AI43" s="429">
        <v>16.545520604</v>
      </c>
      <c r="AJ43" s="429">
        <v>16.567369199000002</v>
      </c>
      <c r="AK43" s="429">
        <v>16.797085857999999</v>
      </c>
      <c r="AL43" s="429">
        <v>17.571541993</v>
      </c>
      <c r="AM43" s="429">
        <v>18.270868841999999</v>
      </c>
      <c r="AN43" s="429">
        <v>19.201444677000001</v>
      </c>
      <c r="AO43" s="429">
        <v>17.982466300999999</v>
      </c>
      <c r="AP43" s="429">
        <v>17.151127520999999</v>
      </c>
      <c r="AQ43" s="429">
        <v>17.008311654</v>
      </c>
      <c r="AR43" s="429">
        <v>17.674500593000001</v>
      </c>
      <c r="AS43" s="429">
        <v>18.100644300999999</v>
      </c>
      <c r="AT43" s="429">
        <v>18.053226308999999</v>
      </c>
      <c r="AU43" s="429">
        <v>17.120956074999999</v>
      </c>
      <c r="AV43" s="429">
        <v>16.276670979999999</v>
      </c>
      <c r="AW43" s="429">
        <v>17.621468403000002</v>
      </c>
      <c r="AX43" s="429">
        <v>18.793457437000001</v>
      </c>
      <c r="AY43" s="429">
        <v>20.287511764000001</v>
      </c>
      <c r="AZ43" s="871">
        <v>19.948782161</v>
      </c>
      <c r="BA43" s="871">
        <v>17.605191032</v>
      </c>
      <c r="BB43" s="871">
        <v>17.200040242</v>
      </c>
      <c r="BC43" s="871">
        <v>17.690000000000001</v>
      </c>
      <c r="BD43" s="871">
        <v>17.309999999999999</v>
      </c>
      <c r="BE43" s="871">
        <v>17.964210000000001</v>
      </c>
      <c r="BF43" s="871">
        <v>18.103750000000002</v>
      </c>
      <c r="BG43" s="352">
        <v>17.319099999999999</v>
      </c>
      <c r="BH43" s="352">
        <v>16.573609999999999</v>
      </c>
      <c r="BI43" s="352">
        <v>17.98133</v>
      </c>
      <c r="BJ43" s="352">
        <v>19.199870000000001</v>
      </c>
      <c r="BK43" s="352">
        <v>20.77599</v>
      </c>
      <c r="BL43" s="352">
        <v>20.4514</v>
      </c>
      <c r="BM43" s="352">
        <v>18.00224</v>
      </c>
      <c r="BN43" s="352">
        <v>17.52073</v>
      </c>
      <c r="BO43" s="352">
        <v>17.978649999999998</v>
      </c>
      <c r="BP43" s="352">
        <v>17.587759999999999</v>
      </c>
      <c r="BQ43" s="352">
        <v>18.232189999999999</v>
      </c>
      <c r="BR43" s="352">
        <v>18.335059999999999</v>
      </c>
      <c r="BS43" s="352">
        <v>17.49089</v>
      </c>
      <c r="BT43" s="352">
        <v>16.730149999999998</v>
      </c>
      <c r="BU43" s="352">
        <v>18.163989999999998</v>
      </c>
      <c r="BV43" s="352">
        <v>19.389779999999998</v>
      </c>
    </row>
    <row r="44" spans="1:74" ht="11.1" customHeight="1" x14ac:dyDescent="0.2">
      <c r="A44" s="58" t="s">
        <v>343</v>
      </c>
      <c r="B44" s="609" t="s">
        <v>1002</v>
      </c>
      <c r="C44" s="429">
        <v>7.9314032747000001</v>
      </c>
      <c r="D44" s="429">
        <v>7.8641777908000003</v>
      </c>
      <c r="E44" s="429">
        <v>7.5817049504999998</v>
      </c>
      <c r="F44" s="429">
        <v>7.8086707592</v>
      </c>
      <c r="G44" s="429">
        <v>8.1989770983000003</v>
      </c>
      <c r="H44" s="429">
        <v>8.7105879702000006</v>
      </c>
      <c r="I44" s="429">
        <v>9.1837315897000007</v>
      </c>
      <c r="J44" s="429">
        <v>9.4516428053000006</v>
      </c>
      <c r="K44" s="429">
        <v>8.9872132330000003</v>
      </c>
      <c r="L44" s="429">
        <v>8.2300072918999998</v>
      </c>
      <c r="M44" s="429">
        <v>8.0932084025000002</v>
      </c>
      <c r="N44" s="429">
        <v>8.7473167956999998</v>
      </c>
      <c r="O44" s="429">
        <v>8.5849668979999993</v>
      </c>
      <c r="P44" s="429">
        <v>8.1490065123999997</v>
      </c>
      <c r="Q44" s="429">
        <v>7.8799242027999998</v>
      </c>
      <c r="R44" s="429">
        <v>7.8052256118000001</v>
      </c>
      <c r="S44" s="429">
        <v>7.7685141912000004</v>
      </c>
      <c r="T44" s="429">
        <v>7.8095769527999996</v>
      </c>
      <c r="U44" s="429">
        <v>7.9646367897000001</v>
      </c>
      <c r="V44" s="429">
        <v>7.8899699427999996</v>
      </c>
      <c r="W44" s="429">
        <v>7.7599517228000003</v>
      </c>
      <c r="X44" s="429">
        <v>7.7215963662</v>
      </c>
      <c r="Y44" s="429">
        <v>7.7734536962999998</v>
      </c>
      <c r="Z44" s="429">
        <v>7.7612444983</v>
      </c>
      <c r="AA44" s="429">
        <v>8.5386321802000005</v>
      </c>
      <c r="AB44" s="429">
        <v>8.6397219113000006</v>
      </c>
      <c r="AC44" s="429">
        <v>8.2207305220000002</v>
      </c>
      <c r="AD44" s="429">
        <v>7.9462371583999998</v>
      </c>
      <c r="AE44" s="429">
        <v>8.2795851240000005</v>
      </c>
      <c r="AF44" s="429">
        <v>8.5638390566999991</v>
      </c>
      <c r="AG44" s="429">
        <v>8.8203869837000006</v>
      </c>
      <c r="AH44" s="429">
        <v>8.9388024826999999</v>
      </c>
      <c r="AI44" s="429">
        <v>8.5799797074999997</v>
      </c>
      <c r="AJ44" s="429">
        <v>8.5195152161000003</v>
      </c>
      <c r="AK44" s="429">
        <v>8.3931800260999996</v>
      </c>
      <c r="AL44" s="429">
        <v>8.7954544621000004</v>
      </c>
      <c r="AM44" s="429">
        <v>9.9030467735999999</v>
      </c>
      <c r="AN44" s="429">
        <v>10.106840228999999</v>
      </c>
      <c r="AO44" s="429">
        <v>9.0190880750000009</v>
      </c>
      <c r="AP44" s="429">
        <v>8.8572361118000007</v>
      </c>
      <c r="AQ44" s="429">
        <v>8.8796449813000002</v>
      </c>
      <c r="AR44" s="429">
        <v>9.7954153454000004</v>
      </c>
      <c r="AS44" s="429">
        <v>10.35291658</v>
      </c>
      <c r="AT44" s="429">
        <v>10.224714848</v>
      </c>
      <c r="AU44" s="429">
        <v>9.4722252134999998</v>
      </c>
      <c r="AV44" s="429">
        <v>9.9878701314999994</v>
      </c>
      <c r="AW44" s="429">
        <v>10.211331828</v>
      </c>
      <c r="AX44" s="429">
        <v>10.741699219999999</v>
      </c>
      <c r="AY44" s="429">
        <v>13.340893320999999</v>
      </c>
      <c r="AZ44" s="871">
        <v>12.020564652999999</v>
      </c>
      <c r="BA44" s="871">
        <v>10.292651712</v>
      </c>
      <c r="BB44" s="871">
        <v>9.9840114794999995</v>
      </c>
      <c r="BC44" s="871">
        <v>10.55</v>
      </c>
      <c r="BD44" s="871">
        <v>10.57</v>
      </c>
      <c r="BE44" s="871">
        <v>11.20523</v>
      </c>
      <c r="BF44" s="871">
        <v>10.884209999999999</v>
      </c>
      <c r="BG44" s="352">
        <v>9.9560250000000003</v>
      </c>
      <c r="BH44" s="352">
        <v>10.23786</v>
      </c>
      <c r="BI44" s="352">
        <v>10.38452</v>
      </c>
      <c r="BJ44" s="352">
        <v>10.77355</v>
      </c>
      <c r="BK44" s="352">
        <v>12.81676</v>
      </c>
      <c r="BL44" s="352">
        <v>11.978680000000001</v>
      </c>
      <c r="BM44" s="352">
        <v>10.491250000000001</v>
      </c>
      <c r="BN44" s="352">
        <v>10.07784</v>
      </c>
      <c r="BO44" s="352">
        <v>10.55495</v>
      </c>
      <c r="BP44" s="352">
        <v>10.54766</v>
      </c>
      <c r="BQ44" s="352">
        <v>10.78941</v>
      </c>
      <c r="BR44" s="352">
        <v>10.98212</v>
      </c>
      <c r="BS44" s="352">
        <v>9.9830860000000001</v>
      </c>
      <c r="BT44" s="352">
        <v>10.30269</v>
      </c>
      <c r="BU44" s="352">
        <v>10.4275</v>
      </c>
      <c r="BV44" s="352">
        <v>10.75554</v>
      </c>
    </row>
    <row r="45" spans="1:74" ht="11.1" customHeight="1" x14ac:dyDescent="0.2">
      <c r="A45" s="58" t="s">
        <v>344</v>
      </c>
      <c r="B45" s="739" t="s">
        <v>1003</v>
      </c>
      <c r="C45" s="429">
        <v>7.4423024396999997</v>
      </c>
      <c r="D45" s="429">
        <v>7.6354207839999999</v>
      </c>
      <c r="E45" s="429">
        <v>7.4951994691000001</v>
      </c>
      <c r="F45" s="429">
        <v>7.8827468553999998</v>
      </c>
      <c r="G45" s="429">
        <v>8.3858649539000005</v>
      </c>
      <c r="H45" s="429">
        <v>8.7535488104999999</v>
      </c>
      <c r="I45" s="429">
        <v>8.7969761858000002</v>
      </c>
      <c r="J45" s="429">
        <v>8.9437379590999999</v>
      </c>
      <c r="K45" s="429">
        <v>8.5451066675000007</v>
      </c>
      <c r="L45" s="429">
        <v>8.4634214650999997</v>
      </c>
      <c r="M45" s="429">
        <v>8.1296094663999998</v>
      </c>
      <c r="N45" s="429">
        <v>8.2563320495999992</v>
      </c>
      <c r="O45" s="429">
        <v>8.2691640669000002</v>
      </c>
      <c r="P45" s="429">
        <v>8.3066494593000009</v>
      </c>
      <c r="Q45" s="429">
        <v>8.0804115768999996</v>
      </c>
      <c r="R45" s="429">
        <v>7.8212898513000004</v>
      </c>
      <c r="S45" s="429">
        <v>7.8185341629999998</v>
      </c>
      <c r="T45" s="429">
        <v>7.8577209823</v>
      </c>
      <c r="U45" s="429">
        <v>7.9504749827000003</v>
      </c>
      <c r="V45" s="429">
        <v>8.0444041931000001</v>
      </c>
      <c r="W45" s="429">
        <v>7.8264463874999999</v>
      </c>
      <c r="X45" s="429">
        <v>7.8629280076999999</v>
      </c>
      <c r="Y45" s="429">
        <v>7.779849682</v>
      </c>
      <c r="Z45" s="429">
        <v>7.7232401708999996</v>
      </c>
      <c r="AA45" s="429">
        <v>8.1233933951000008</v>
      </c>
      <c r="AB45" s="429">
        <v>7.9357488183999996</v>
      </c>
      <c r="AC45" s="429">
        <v>7.6889524204999997</v>
      </c>
      <c r="AD45" s="429">
        <v>8.0030085488000005</v>
      </c>
      <c r="AE45" s="429">
        <v>7.9081903836</v>
      </c>
      <c r="AF45" s="429">
        <v>8.2188804492000003</v>
      </c>
      <c r="AG45" s="429">
        <v>8.4062374972999994</v>
      </c>
      <c r="AH45" s="429">
        <v>8.2382479517</v>
      </c>
      <c r="AI45" s="429">
        <v>8.2125846121000006</v>
      </c>
      <c r="AJ45" s="429">
        <v>8.1115903734000003</v>
      </c>
      <c r="AK45" s="429">
        <v>8.0238944248999999</v>
      </c>
      <c r="AL45" s="429">
        <v>8.0711431194000003</v>
      </c>
      <c r="AM45" s="429">
        <v>8.7538340945000002</v>
      </c>
      <c r="AN45" s="429">
        <v>8.8308313774999991</v>
      </c>
      <c r="AO45" s="429">
        <v>8.7337587709999998</v>
      </c>
      <c r="AP45" s="429">
        <v>8.7426585121000002</v>
      </c>
      <c r="AQ45" s="429">
        <v>8.4122118468</v>
      </c>
      <c r="AR45" s="429">
        <v>9.0245423166999998</v>
      </c>
      <c r="AS45" s="429">
        <v>9.5310196660000006</v>
      </c>
      <c r="AT45" s="429">
        <v>9.3350593531000001</v>
      </c>
      <c r="AU45" s="429">
        <v>9.3053901219000004</v>
      </c>
      <c r="AV45" s="429">
        <v>9.2579821171999992</v>
      </c>
      <c r="AW45" s="429">
        <v>9.1592641153999992</v>
      </c>
      <c r="AX45" s="429">
        <v>9.1877255941999998</v>
      </c>
      <c r="AY45" s="429">
        <v>10.084265132000001</v>
      </c>
      <c r="AZ45" s="871">
        <v>9.7799177960999994</v>
      </c>
      <c r="BA45" s="871">
        <v>9.2349410777000003</v>
      </c>
      <c r="BB45" s="871">
        <v>9.3637655971000004</v>
      </c>
      <c r="BC45" s="871">
        <v>9.58</v>
      </c>
      <c r="BD45" s="871">
        <v>9.76</v>
      </c>
      <c r="BE45" s="871">
        <v>10.448549999999999</v>
      </c>
      <c r="BF45" s="871">
        <v>10.04711</v>
      </c>
      <c r="BG45" s="352">
        <v>9.8461770000000008</v>
      </c>
      <c r="BH45" s="352">
        <v>9.6794019999999996</v>
      </c>
      <c r="BI45" s="352">
        <v>9.5388920000000006</v>
      </c>
      <c r="BJ45" s="352">
        <v>9.5102069999999994</v>
      </c>
      <c r="BK45" s="352">
        <v>9.9874100000000006</v>
      </c>
      <c r="BL45" s="352">
        <v>10.121130000000001</v>
      </c>
      <c r="BM45" s="352">
        <v>9.5815870000000007</v>
      </c>
      <c r="BN45" s="352">
        <v>9.6882699999999993</v>
      </c>
      <c r="BO45" s="352">
        <v>9.8511570000000006</v>
      </c>
      <c r="BP45" s="352">
        <v>9.9168479999999999</v>
      </c>
      <c r="BQ45" s="352">
        <v>10.19908</v>
      </c>
      <c r="BR45" s="352">
        <v>10.24349</v>
      </c>
      <c r="BS45" s="352">
        <v>10.01873</v>
      </c>
      <c r="BT45" s="352">
        <v>9.8588290000000001</v>
      </c>
      <c r="BU45" s="352">
        <v>9.7184810000000006</v>
      </c>
      <c r="BV45" s="352">
        <v>9.6570029999999996</v>
      </c>
    </row>
    <row r="46" spans="1:74" ht="11.1" customHeight="1" x14ac:dyDescent="0.2">
      <c r="A46" s="58" t="s">
        <v>345</v>
      </c>
      <c r="B46" s="739" t="s">
        <v>1004</v>
      </c>
      <c r="C46" s="429">
        <v>7.0697299444999997</v>
      </c>
      <c r="D46" s="429">
        <v>7.1843274207999999</v>
      </c>
      <c r="E46" s="429">
        <v>7.0633141728000002</v>
      </c>
      <c r="F46" s="429">
        <v>7.3094850137999998</v>
      </c>
      <c r="G46" s="429">
        <v>7.7037813721999999</v>
      </c>
      <c r="H46" s="429">
        <v>8.7449701041000001</v>
      </c>
      <c r="I46" s="429">
        <v>8.7349333631999997</v>
      </c>
      <c r="J46" s="429">
        <v>8.7221187454999995</v>
      </c>
      <c r="K46" s="429">
        <v>8.5248511838999992</v>
      </c>
      <c r="L46" s="429">
        <v>7.5772113161999997</v>
      </c>
      <c r="M46" s="429">
        <v>7.3810858010000002</v>
      </c>
      <c r="N46" s="429">
        <v>7.4567666406999997</v>
      </c>
      <c r="O46" s="429">
        <v>7.4571500224999996</v>
      </c>
      <c r="P46" s="429">
        <v>7.4547185177999999</v>
      </c>
      <c r="Q46" s="429">
        <v>7.3798671514</v>
      </c>
      <c r="R46" s="429">
        <v>7.4196507683000004</v>
      </c>
      <c r="S46" s="429">
        <v>7.4529019063000002</v>
      </c>
      <c r="T46" s="429">
        <v>8.6129269997000009</v>
      </c>
      <c r="U46" s="429">
        <v>8.5138368460000002</v>
      </c>
      <c r="V46" s="429">
        <v>8.6230633931000007</v>
      </c>
      <c r="W46" s="429">
        <v>8.3072812784999996</v>
      </c>
      <c r="X46" s="429">
        <v>7.4004393978999996</v>
      </c>
      <c r="Y46" s="429">
        <v>7.2776281762000004</v>
      </c>
      <c r="Z46" s="429">
        <v>7.1608621119000002</v>
      </c>
      <c r="AA46" s="429">
        <v>7.5398935289000004</v>
      </c>
      <c r="AB46" s="429">
        <v>7.2452405125999997</v>
      </c>
      <c r="AC46" s="429">
        <v>7.3320750329999997</v>
      </c>
      <c r="AD46" s="429">
        <v>7.4122505316999998</v>
      </c>
      <c r="AE46" s="429">
        <v>7.4393271051000003</v>
      </c>
      <c r="AF46" s="429">
        <v>8.4415836833999993</v>
      </c>
      <c r="AG46" s="429">
        <v>8.4719012927000001</v>
      </c>
      <c r="AH46" s="429">
        <v>8.3315385016000008</v>
      </c>
      <c r="AI46" s="429">
        <v>8.1946001138</v>
      </c>
      <c r="AJ46" s="429">
        <v>7.4584786432000003</v>
      </c>
      <c r="AK46" s="429">
        <v>7.2818894255000002</v>
      </c>
      <c r="AL46" s="429">
        <v>7.3050101177000002</v>
      </c>
      <c r="AM46" s="429">
        <v>7.5696091713999998</v>
      </c>
      <c r="AN46" s="429">
        <v>7.6631869624000002</v>
      </c>
      <c r="AO46" s="429">
        <v>7.4735306076999999</v>
      </c>
      <c r="AP46" s="429">
        <v>7.3501893457999996</v>
      </c>
      <c r="AQ46" s="429">
        <v>7.8150832033000004</v>
      </c>
      <c r="AR46" s="429">
        <v>8.7218772690000002</v>
      </c>
      <c r="AS46" s="429">
        <v>8.9517688808999996</v>
      </c>
      <c r="AT46" s="429">
        <v>8.7333842215999997</v>
      </c>
      <c r="AU46" s="429">
        <v>8.8092071417</v>
      </c>
      <c r="AV46" s="429">
        <v>7.6826441896000004</v>
      </c>
      <c r="AW46" s="429">
        <v>7.6483862949999999</v>
      </c>
      <c r="AX46" s="429">
        <v>7.5496253865999998</v>
      </c>
      <c r="AY46" s="429">
        <v>8.3202191602000006</v>
      </c>
      <c r="AZ46" s="871">
        <v>7.6773078685999998</v>
      </c>
      <c r="BA46" s="871">
        <v>7.7295411001999996</v>
      </c>
      <c r="BB46" s="871">
        <v>7.9660958944000004</v>
      </c>
      <c r="BC46" s="871">
        <v>8.15</v>
      </c>
      <c r="BD46" s="871">
        <v>9.08</v>
      </c>
      <c r="BE46" s="871">
        <v>9.2657430000000005</v>
      </c>
      <c r="BF46" s="871">
        <v>9.082516</v>
      </c>
      <c r="BG46" s="352">
        <v>8.9955269999999992</v>
      </c>
      <c r="BH46" s="352">
        <v>7.752389</v>
      </c>
      <c r="BI46" s="352">
        <v>7.71319</v>
      </c>
      <c r="BJ46" s="352">
        <v>7.6624949999999998</v>
      </c>
      <c r="BK46" s="352">
        <v>8.2257960000000008</v>
      </c>
      <c r="BL46" s="352">
        <v>7.9379489999999997</v>
      </c>
      <c r="BM46" s="352">
        <v>8.0190280000000005</v>
      </c>
      <c r="BN46" s="352">
        <v>8.2396270000000005</v>
      </c>
      <c r="BO46" s="352">
        <v>8.2928300000000004</v>
      </c>
      <c r="BP46" s="352">
        <v>9.1855770000000003</v>
      </c>
      <c r="BQ46" s="352">
        <v>9.1753929999999997</v>
      </c>
      <c r="BR46" s="352">
        <v>9.0373490000000007</v>
      </c>
      <c r="BS46" s="352">
        <v>9.0906690000000001</v>
      </c>
      <c r="BT46" s="352">
        <v>7.8308970000000002</v>
      </c>
      <c r="BU46" s="352">
        <v>7.818352</v>
      </c>
      <c r="BV46" s="352">
        <v>7.7759970000000003</v>
      </c>
    </row>
    <row r="47" spans="1:74" ht="11.1" customHeight="1" x14ac:dyDescent="0.2">
      <c r="A47" s="58" t="s">
        <v>346</v>
      </c>
      <c r="B47" s="739" t="s">
        <v>1005</v>
      </c>
      <c r="C47" s="429">
        <v>6.4826409815000003</v>
      </c>
      <c r="D47" s="429">
        <v>6.4598519705999999</v>
      </c>
      <c r="E47" s="429">
        <v>6.7764387645999999</v>
      </c>
      <c r="F47" s="429">
        <v>7.0373198672999999</v>
      </c>
      <c r="G47" s="429">
        <v>7.6839572647000001</v>
      </c>
      <c r="H47" s="429">
        <v>8.9371481737000007</v>
      </c>
      <c r="I47" s="429">
        <v>8.8777604150999991</v>
      </c>
      <c r="J47" s="429">
        <v>9.0875493835000007</v>
      </c>
      <c r="K47" s="429">
        <v>8.4838947354999998</v>
      </c>
      <c r="L47" s="429">
        <v>7.7145927936999996</v>
      </c>
      <c r="M47" s="429">
        <v>7.5433864682999996</v>
      </c>
      <c r="N47" s="429">
        <v>8.1532663414000002</v>
      </c>
      <c r="O47" s="429">
        <v>7.9072527124</v>
      </c>
      <c r="P47" s="429">
        <v>7.6350554262000001</v>
      </c>
      <c r="Q47" s="429">
        <v>7.2764454558000002</v>
      </c>
      <c r="R47" s="429">
        <v>7.2276741351</v>
      </c>
      <c r="S47" s="429">
        <v>7.2000662018000003</v>
      </c>
      <c r="T47" s="429">
        <v>7.4173951416000001</v>
      </c>
      <c r="U47" s="429">
        <v>8.0818904914999994</v>
      </c>
      <c r="V47" s="429">
        <v>8.0454649297999996</v>
      </c>
      <c r="W47" s="429">
        <v>7.8115812545000001</v>
      </c>
      <c r="X47" s="429">
        <v>7.4557354511999998</v>
      </c>
      <c r="Y47" s="429">
        <v>7.4339230423</v>
      </c>
      <c r="Z47" s="429">
        <v>7.4753378900999996</v>
      </c>
      <c r="AA47" s="429">
        <v>7.9364200046000004</v>
      </c>
      <c r="AB47" s="429">
        <v>7.4815475824000002</v>
      </c>
      <c r="AC47" s="429">
        <v>7.3200861243000004</v>
      </c>
      <c r="AD47" s="429">
        <v>7.3722926606000003</v>
      </c>
      <c r="AE47" s="429">
        <v>7.4016231204</v>
      </c>
      <c r="AF47" s="429">
        <v>8.1163993357000006</v>
      </c>
      <c r="AG47" s="429">
        <v>8.2701352862000004</v>
      </c>
      <c r="AH47" s="429">
        <v>8.3945288388999995</v>
      </c>
      <c r="AI47" s="429">
        <v>7.8569260783999999</v>
      </c>
      <c r="AJ47" s="429">
        <v>7.6951959208999998</v>
      </c>
      <c r="AK47" s="429">
        <v>7.4547843586000004</v>
      </c>
      <c r="AL47" s="429">
        <v>7.6626897644999996</v>
      </c>
      <c r="AM47" s="429">
        <v>8.4727260026</v>
      </c>
      <c r="AN47" s="429">
        <v>7.7927028855999998</v>
      </c>
      <c r="AO47" s="429">
        <v>7.8082323958000002</v>
      </c>
      <c r="AP47" s="429">
        <v>7.8395737075999996</v>
      </c>
      <c r="AQ47" s="429">
        <v>7.7485426147999998</v>
      </c>
      <c r="AR47" s="429">
        <v>8.6143832584000002</v>
      </c>
      <c r="AS47" s="429">
        <v>9.1377505198000009</v>
      </c>
      <c r="AT47" s="429">
        <v>8.2266842328000003</v>
      </c>
      <c r="AU47" s="429">
        <v>8.1105642822000004</v>
      </c>
      <c r="AV47" s="429">
        <v>7.9549910937000003</v>
      </c>
      <c r="AW47" s="429">
        <v>7.9166425465000003</v>
      </c>
      <c r="AX47" s="429">
        <v>8.2518185469999992</v>
      </c>
      <c r="AY47" s="429">
        <v>9.2276085161000001</v>
      </c>
      <c r="AZ47" s="871">
        <v>8.8867058726000003</v>
      </c>
      <c r="BA47" s="871">
        <v>7.9954841554999998</v>
      </c>
      <c r="BB47" s="871">
        <v>8.2048695393000006</v>
      </c>
      <c r="BC47" s="871">
        <v>8.2799999999999994</v>
      </c>
      <c r="BD47" s="871">
        <v>8.58</v>
      </c>
      <c r="BE47" s="871">
        <v>9.2199790000000004</v>
      </c>
      <c r="BF47" s="871">
        <v>8.6691540000000007</v>
      </c>
      <c r="BG47" s="352">
        <v>8.2659369999999992</v>
      </c>
      <c r="BH47" s="352">
        <v>7.9117850000000001</v>
      </c>
      <c r="BI47" s="352">
        <v>7.7913319999999997</v>
      </c>
      <c r="BJ47" s="352">
        <v>8.2198650000000004</v>
      </c>
      <c r="BK47" s="352">
        <v>8.514742</v>
      </c>
      <c r="BL47" s="352">
        <v>8.7657779999999992</v>
      </c>
      <c r="BM47" s="352">
        <v>7.978383</v>
      </c>
      <c r="BN47" s="352">
        <v>8.1588419999999999</v>
      </c>
      <c r="BO47" s="352">
        <v>8.3073739999999994</v>
      </c>
      <c r="BP47" s="352">
        <v>8.6723400000000002</v>
      </c>
      <c r="BQ47" s="352">
        <v>8.9577670000000005</v>
      </c>
      <c r="BR47" s="352">
        <v>8.3911519999999999</v>
      </c>
      <c r="BS47" s="352">
        <v>8.2561250000000008</v>
      </c>
      <c r="BT47" s="352">
        <v>7.9277480000000002</v>
      </c>
      <c r="BU47" s="352">
        <v>7.8129910000000002</v>
      </c>
      <c r="BV47" s="352">
        <v>8.2475109999999994</v>
      </c>
    </row>
    <row r="48" spans="1:74" ht="11.1" customHeight="1" x14ac:dyDescent="0.2">
      <c r="A48" s="58" t="s">
        <v>347</v>
      </c>
      <c r="B48" s="739" t="s">
        <v>1006</v>
      </c>
      <c r="C48" s="429">
        <v>6.4334290622000001</v>
      </c>
      <c r="D48" s="429">
        <v>6.0574071904000002</v>
      </c>
      <c r="E48" s="429">
        <v>5.9705374535000004</v>
      </c>
      <c r="F48" s="429">
        <v>6.6269019350000002</v>
      </c>
      <c r="G48" s="429">
        <v>6.9878694500999998</v>
      </c>
      <c r="H48" s="429">
        <v>7.7764275499000002</v>
      </c>
      <c r="I48" s="429">
        <v>8.0308405934000007</v>
      </c>
      <c r="J48" s="429">
        <v>8.5870602300000005</v>
      </c>
      <c r="K48" s="429">
        <v>7.8234963236999997</v>
      </c>
      <c r="L48" s="429">
        <v>7.1991602264000001</v>
      </c>
      <c r="M48" s="429">
        <v>7.4240153320999998</v>
      </c>
      <c r="N48" s="429">
        <v>7.3124088721999998</v>
      </c>
      <c r="O48" s="429">
        <v>6.9751485402000002</v>
      </c>
      <c r="P48" s="429">
        <v>7.1069914132000003</v>
      </c>
      <c r="Q48" s="429">
        <v>6.5590347520999996</v>
      </c>
      <c r="R48" s="429">
        <v>6.2925949116000002</v>
      </c>
      <c r="S48" s="429">
        <v>6.6190525795999999</v>
      </c>
      <c r="T48" s="429">
        <v>6.7802768365999997</v>
      </c>
      <c r="U48" s="429">
        <v>6.8915270835999998</v>
      </c>
      <c r="V48" s="429">
        <v>6.9007625248000002</v>
      </c>
      <c r="W48" s="429">
        <v>6.6186914106000003</v>
      </c>
      <c r="X48" s="429">
        <v>6.7011190679999997</v>
      </c>
      <c r="Y48" s="429">
        <v>6.6991516456999998</v>
      </c>
      <c r="Z48" s="429">
        <v>6.5096347623000002</v>
      </c>
      <c r="AA48" s="429">
        <v>6.8574877739</v>
      </c>
      <c r="AB48" s="429">
        <v>6.4293899307000002</v>
      </c>
      <c r="AC48" s="429">
        <v>6.7404170143000002</v>
      </c>
      <c r="AD48" s="429">
        <v>6.6972959600999999</v>
      </c>
      <c r="AE48" s="429">
        <v>6.4150410350999998</v>
      </c>
      <c r="AF48" s="429">
        <v>6.8083037300999996</v>
      </c>
      <c r="AG48" s="429">
        <v>6.8203185450000001</v>
      </c>
      <c r="AH48" s="429">
        <v>6.8045506118999999</v>
      </c>
      <c r="AI48" s="429">
        <v>6.6902416670999996</v>
      </c>
      <c r="AJ48" s="429">
        <v>6.7529027271000004</v>
      </c>
      <c r="AK48" s="429">
        <v>6.6984536587000001</v>
      </c>
      <c r="AL48" s="429">
        <v>6.9471556750000003</v>
      </c>
      <c r="AM48" s="429">
        <v>7.0482611684999998</v>
      </c>
      <c r="AN48" s="429">
        <v>7.0644682509000001</v>
      </c>
      <c r="AO48" s="429">
        <v>7.1320685160000004</v>
      </c>
      <c r="AP48" s="429">
        <v>7.2762105591999999</v>
      </c>
      <c r="AQ48" s="429">
        <v>7.1184300345000002</v>
      </c>
      <c r="AR48" s="429">
        <v>7.5699022239999998</v>
      </c>
      <c r="AS48" s="429">
        <v>7.6052322197000004</v>
      </c>
      <c r="AT48" s="429">
        <v>7.3756953662000004</v>
      </c>
      <c r="AU48" s="429">
        <v>7.2083196150999997</v>
      </c>
      <c r="AV48" s="429">
        <v>6.9861506222000003</v>
      </c>
      <c r="AW48" s="429">
        <v>7.0896831167999999</v>
      </c>
      <c r="AX48" s="429">
        <v>7.1365564585000003</v>
      </c>
      <c r="AY48" s="429">
        <v>7.7670010758999997</v>
      </c>
      <c r="AZ48" s="871">
        <v>7.3734364376999997</v>
      </c>
      <c r="BA48" s="871">
        <v>7.4098449253999998</v>
      </c>
      <c r="BB48" s="871">
        <v>7.4158295880000002</v>
      </c>
      <c r="BC48" s="871">
        <v>7.26</v>
      </c>
      <c r="BD48" s="871">
        <v>7.51</v>
      </c>
      <c r="BE48" s="871">
        <v>7.6717250000000003</v>
      </c>
      <c r="BF48" s="871">
        <v>7.6978910000000003</v>
      </c>
      <c r="BG48" s="352">
        <v>7.3514239999999997</v>
      </c>
      <c r="BH48" s="352">
        <v>7.0178140000000004</v>
      </c>
      <c r="BI48" s="352">
        <v>7.1023430000000003</v>
      </c>
      <c r="BJ48" s="352">
        <v>7.2155560000000003</v>
      </c>
      <c r="BK48" s="352">
        <v>7.3805440000000004</v>
      </c>
      <c r="BL48" s="352">
        <v>7.413824</v>
      </c>
      <c r="BM48" s="352">
        <v>7.482564</v>
      </c>
      <c r="BN48" s="352">
        <v>7.4362199999999996</v>
      </c>
      <c r="BO48" s="352">
        <v>7.3905700000000003</v>
      </c>
      <c r="BP48" s="352">
        <v>7.6735049999999996</v>
      </c>
      <c r="BQ48" s="352">
        <v>7.610188</v>
      </c>
      <c r="BR48" s="352">
        <v>7.6266059999999998</v>
      </c>
      <c r="BS48" s="352">
        <v>7.4202839999999997</v>
      </c>
      <c r="BT48" s="352">
        <v>7.0869119999999999</v>
      </c>
      <c r="BU48" s="352">
        <v>7.1756779999999996</v>
      </c>
      <c r="BV48" s="352">
        <v>7.3044560000000001</v>
      </c>
    </row>
    <row r="49" spans="1:74" ht="11.1" customHeight="1" x14ac:dyDescent="0.2">
      <c r="A49" s="58" t="s">
        <v>348</v>
      </c>
      <c r="B49" s="739" t="s">
        <v>1007</v>
      </c>
      <c r="C49" s="429">
        <v>5.9521204727999999</v>
      </c>
      <c r="D49" s="429">
        <v>6.0527928467000001</v>
      </c>
      <c r="E49" s="429">
        <v>6.2638458658999996</v>
      </c>
      <c r="F49" s="429">
        <v>6.6060261669999996</v>
      </c>
      <c r="G49" s="429">
        <v>7.5515022987</v>
      </c>
      <c r="H49" s="429">
        <v>7.5164522445999999</v>
      </c>
      <c r="I49" s="429">
        <v>8.6176112499999995</v>
      </c>
      <c r="J49" s="429">
        <v>8.0096406492999996</v>
      </c>
      <c r="K49" s="429">
        <v>7.7668885367999998</v>
      </c>
      <c r="L49" s="429">
        <v>7.3270076301999998</v>
      </c>
      <c r="M49" s="429">
        <v>7.1419396679</v>
      </c>
      <c r="N49" s="429">
        <v>7.2893665729999997</v>
      </c>
      <c r="O49" s="429">
        <v>6.6181676343999998</v>
      </c>
      <c r="P49" s="429">
        <v>6.5289601033000002</v>
      </c>
      <c r="Q49" s="429">
        <v>6.2273772816999999</v>
      </c>
      <c r="R49" s="429">
        <v>5.6263214485999997</v>
      </c>
      <c r="S49" s="429">
        <v>5.8256836681999999</v>
      </c>
      <c r="T49" s="429">
        <v>6.4022329821000001</v>
      </c>
      <c r="U49" s="429">
        <v>6.4564773698</v>
      </c>
      <c r="V49" s="429">
        <v>8.2663762521000006</v>
      </c>
      <c r="W49" s="429">
        <v>7.1686817313000004</v>
      </c>
      <c r="X49" s="429">
        <v>6.3832824726000004</v>
      </c>
      <c r="Y49" s="429">
        <v>6.0511666583999997</v>
      </c>
      <c r="Z49" s="429">
        <v>5.7985992689000003</v>
      </c>
      <c r="AA49" s="429">
        <v>6.2529555041</v>
      </c>
      <c r="AB49" s="429">
        <v>5.8316374071999997</v>
      </c>
      <c r="AC49" s="429">
        <v>5.7951971903999997</v>
      </c>
      <c r="AD49" s="429">
        <v>5.9434563446000004</v>
      </c>
      <c r="AE49" s="429">
        <v>6.0106498726000002</v>
      </c>
      <c r="AF49" s="429">
        <v>6.2000664607999996</v>
      </c>
      <c r="AG49" s="429">
        <v>6.2272965528000004</v>
      </c>
      <c r="AH49" s="429">
        <v>6.3414959426999999</v>
      </c>
      <c r="AI49" s="429">
        <v>6.1204327851000002</v>
      </c>
      <c r="AJ49" s="429">
        <v>5.8982444715</v>
      </c>
      <c r="AK49" s="429">
        <v>5.907921172</v>
      </c>
      <c r="AL49" s="429">
        <v>6.0433924553000002</v>
      </c>
      <c r="AM49" s="429">
        <v>6.3262871464000003</v>
      </c>
      <c r="AN49" s="429">
        <v>6.0123690990999998</v>
      </c>
      <c r="AO49" s="429">
        <v>6.4153924837999998</v>
      </c>
      <c r="AP49" s="429">
        <v>6.4990527098999999</v>
      </c>
      <c r="AQ49" s="429">
        <v>6.5549876009999997</v>
      </c>
      <c r="AR49" s="429">
        <v>6.4313239277000003</v>
      </c>
      <c r="AS49" s="429">
        <v>6.7194348315000001</v>
      </c>
      <c r="AT49" s="429">
        <v>6.6154920469</v>
      </c>
      <c r="AU49" s="429">
        <v>6.6723773411999998</v>
      </c>
      <c r="AV49" s="429">
        <v>6.4678970313999997</v>
      </c>
      <c r="AW49" s="429">
        <v>6.4473193755000002</v>
      </c>
      <c r="AX49" s="429">
        <v>6.4690967444999998</v>
      </c>
      <c r="AY49" s="429">
        <v>7.0345924466999996</v>
      </c>
      <c r="AZ49" s="871">
        <v>6.8919413744</v>
      </c>
      <c r="BA49" s="871">
        <v>6.3948911302999996</v>
      </c>
      <c r="BB49" s="871">
        <v>6.4277396423999997</v>
      </c>
      <c r="BC49" s="871">
        <v>6.45</v>
      </c>
      <c r="BD49" s="871">
        <v>6.71</v>
      </c>
      <c r="BE49" s="871">
        <v>6.7484929999999999</v>
      </c>
      <c r="BF49" s="871">
        <v>6.7258519999999997</v>
      </c>
      <c r="BG49" s="352">
        <v>6.7792760000000003</v>
      </c>
      <c r="BH49" s="352">
        <v>6.4624899999999998</v>
      </c>
      <c r="BI49" s="352">
        <v>6.4431520000000004</v>
      </c>
      <c r="BJ49" s="352">
        <v>6.6671849999999999</v>
      </c>
      <c r="BK49" s="352">
        <v>6.905214</v>
      </c>
      <c r="BL49" s="352">
        <v>7.5645660000000001</v>
      </c>
      <c r="BM49" s="352">
        <v>6.7533729999999998</v>
      </c>
      <c r="BN49" s="352">
        <v>6.654147</v>
      </c>
      <c r="BO49" s="352">
        <v>6.4748859999999997</v>
      </c>
      <c r="BP49" s="352">
        <v>6.5698930000000004</v>
      </c>
      <c r="BQ49" s="352">
        <v>6.6747690000000004</v>
      </c>
      <c r="BR49" s="352">
        <v>6.4648599999999998</v>
      </c>
      <c r="BS49" s="352">
        <v>6.7260179999999998</v>
      </c>
      <c r="BT49" s="352">
        <v>6.4310910000000003</v>
      </c>
      <c r="BU49" s="352">
        <v>6.459244</v>
      </c>
      <c r="BV49" s="352">
        <v>6.7045260000000004</v>
      </c>
    </row>
    <row r="50" spans="1:74" ht="11.1" customHeight="1" x14ac:dyDescent="0.2">
      <c r="A50" s="58" t="s">
        <v>349</v>
      </c>
      <c r="B50" s="739" t="s">
        <v>1008</v>
      </c>
      <c r="C50" s="429">
        <v>6.4751116883000002</v>
      </c>
      <c r="D50" s="429">
        <v>6.5611300379999999</v>
      </c>
      <c r="E50" s="429">
        <v>6.6008459177000001</v>
      </c>
      <c r="F50" s="429">
        <v>6.9490500014999999</v>
      </c>
      <c r="G50" s="429">
        <v>7.0815223437999997</v>
      </c>
      <c r="H50" s="429">
        <v>7.6462824157</v>
      </c>
      <c r="I50" s="429">
        <v>8.1058411166000006</v>
      </c>
      <c r="J50" s="429">
        <v>8.5497605766000007</v>
      </c>
      <c r="K50" s="429">
        <v>8.6886644089999994</v>
      </c>
      <c r="L50" s="429">
        <v>7.5300955960999998</v>
      </c>
      <c r="M50" s="429">
        <v>7.4288249898999998</v>
      </c>
      <c r="N50" s="429">
        <v>8.575188313</v>
      </c>
      <c r="O50" s="429">
        <v>8.0516073247000008</v>
      </c>
      <c r="P50" s="429">
        <v>7.4506369221000002</v>
      </c>
      <c r="Q50" s="429">
        <v>7.4600389363000001</v>
      </c>
      <c r="R50" s="429">
        <v>7.4975533570000001</v>
      </c>
      <c r="S50" s="429">
        <v>7.2634405704000002</v>
      </c>
      <c r="T50" s="429">
        <v>8.2254742825000005</v>
      </c>
      <c r="U50" s="429">
        <v>8.5323755134999999</v>
      </c>
      <c r="V50" s="429">
        <v>8.6848988209000009</v>
      </c>
      <c r="W50" s="429">
        <v>8.3297154278000001</v>
      </c>
      <c r="X50" s="429">
        <v>7.5287930095000002</v>
      </c>
      <c r="Y50" s="429">
        <v>7.5366580814999997</v>
      </c>
      <c r="Z50" s="429">
        <v>7.1551280954000003</v>
      </c>
      <c r="AA50" s="429">
        <v>7.8086368511000002</v>
      </c>
      <c r="AB50" s="429">
        <v>7.4795393158000003</v>
      </c>
      <c r="AC50" s="429">
        <v>7.1982344750999996</v>
      </c>
      <c r="AD50" s="429">
        <v>7.2281097276999997</v>
      </c>
      <c r="AE50" s="429">
        <v>7.3650401100999998</v>
      </c>
      <c r="AF50" s="429">
        <v>8.3446010159000004</v>
      </c>
      <c r="AG50" s="429">
        <v>8.3594791449999999</v>
      </c>
      <c r="AH50" s="429">
        <v>8.411078152</v>
      </c>
      <c r="AI50" s="429">
        <v>8.1774312197000008</v>
      </c>
      <c r="AJ50" s="429">
        <v>7.3526141863000003</v>
      </c>
      <c r="AK50" s="429">
        <v>7.1511433616</v>
      </c>
      <c r="AL50" s="429">
        <v>7.1991857894000004</v>
      </c>
      <c r="AM50" s="429">
        <v>7.2873267845000003</v>
      </c>
      <c r="AN50" s="429">
        <v>7.4428274405000003</v>
      </c>
      <c r="AO50" s="429">
        <v>7.6175230008000003</v>
      </c>
      <c r="AP50" s="429">
        <v>7.7969630476000003</v>
      </c>
      <c r="AQ50" s="429">
        <v>7.7066726291999998</v>
      </c>
      <c r="AR50" s="429">
        <v>8.5689811888000005</v>
      </c>
      <c r="AS50" s="429">
        <v>8.5748636588</v>
      </c>
      <c r="AT50" s="429">
        <v>8.6764999788000008</v>
      </c>
      <c r="AU50" s="429">
        <v>8.5212824700999992</v>
      </c>
      <c r="AV50" s="429">
        <v>7.5551149642000004</v>
      </c>
      <c r="AW50" s="429">
        <v>7.5383329250999997</v>
      </c>
      <c r="AX50" s="429">
        <v>7.2132177123999996</v>
      </c>
      <c r="AY50" s="429">
        <v>7.6203642743</v>
      </c>
      <c r="AZ50" s="871">
        <v>7.5890946167999997</v>
      </c>
      <c r="BA50" s="871">
        <v>7.6395616807</v>
      </c>
      <c r="BB50" s="871">
        <v>7.6869664583999997</v>
      </c>
      <c r="BC50" s="871">
        <v>7.46</v>
      </c>
      <c r="BD50" s="871">
        <v>8.4499999999999993</v>
      </c>
      <c r="BE50" s="871">
        <v>8.7003660000000007</v>
      </c>
      <c r="BF50" s="871">
        <v>8.9703900000000001</v>
      </c>
      <c r="BG50" s="352">
        <v>8.5758880000000008</v>
      </c>
      <c r="BH50" s="352">
        <v>7.6722000000000001</v>
      </c>
      <c r="BI50" s="352">
        <v>7.5871760000000004</v>
      </c>
      <c r="BJ50" s="352">
        <v>7.3544409999999996</v>
      </c>
      <c r="BK50" s="352">
        <v>7.8304520000000002</v>
      </c>
      <c r="BL50" s="352">
        <v>7.8369410000000004</v>
      </c>
      <c r="BM50" s="352">
        <v>7.9324440000000003</v>
      </c>
      <c r="BN50" s="352">
        <v>8.2362000000000002</v>
      </c>
      <c r="BO50" s="352">
        <v>7.9125350000000001</v>
      </c>
      <c r="BP50" s="352">
        <v>8.7499889999999994</v>
      </c>
      <c r="BQ50" s="352">
        <v>8.79026</v>
      </c>
      <c r="BR50" s="352">
        <v>8.8516469999999998</v>
      </c>
      <c r="BS50" s="352">
        <v>8.6821439999999992</v>
      </c>
      <c r="BT50" s="352">
        <v>7.7565109999999997</v>
      </c>
      <c r="BU50" s="352">
        <v>7.699363</v>
      </c>
      <c r="BV50" s="352">
        <v>7.4536629999999997</v>
      </c>
    </row>
    <row r="51" spans="1:74" s="539" customFormat="1" ht="11.1" customHeight="1" x14ac:dyDescent="0.2">
      <c r="A51" s="108" t="s">
        <v>350</v>
      </c>
      <c r="B51" s="741" t="s">
        <v>1011</v>
      </c>
      <c r="C51" s="431">
        <v>9.7656399244000003</v>
      </c>
      <c r="D51" s="431">
        <v>10.159812126</v>
      </c>
      <c r="E51" s="431">
        <v>10.858365727000001</v>
      </c>
      <c r="F51" s="431">
        <v>11.160845533</v>
      </c>
      <c r="G51" s="431">
        <v>11.672558184</v>
      </c>
      <c r="H51" s="431">
        <v>12.593171904</v>
      </c>
      <c r="I51" s="431">
        <v>13.7817401</v>
      </c>
      <c r="J51" s="431">
        <v>13.942163294</v>
      </c>
      <c r="K51" s="431">
        <v>14.069939803</v>
      </c>
      <c r="L51" s="431">
        <v>13.299305448</v>
      </c>
      <c r="M51" s="431">
        <v>11.722324325000001</v>
      </c>
      <c r="N51" s="431">
        <v>12.371943885</v>
      </c>
      <c r="O51" s="431">
        <v>12.068874031</v>
      </c>
      <c r="P51" s="431">
        <v>11.671845427999999</v>
      </c>
      <c r="Q51" s="431">
        <v>12.198131534</v>
      </c>
      <c r="R51" s="431">
        <v>11.734918455000001</v>
      </c>
      <c r="S51" s="431">
        <v>12.635522259</v>
      </c>
      <c r="T51" s="431">
        <v>13.589027700000001</v>
      </c>
      <c r="U51" s="431">
        <v>14.723194606</v>
      </c>
      <c r="V51" s="431">
        <v>15.582561696999999</v>
      </c>
      <c r="W51" s="431">
        <v>14.858130428999999</v>
      </c>
      <c r="X51" s="431">
        <v>14.549808603000001</v>
      </c>
      <c r="Y51" s="431">
        <v>13.077131165999999</v>
      </c>
      <c r="Z51" s="431">
        <v>12.617541348</v>
      </c>
      <c r="AA51" s="431">
        <v>13.193732482</v>
      </c>
      <c r="AB51" s="431">
        <v>13.271094822</v>
      </c>
      <c r="AC51" s="431">
        <v>13.398209129</v>
      </c>
      <c r="AD51" s="431">
        <v>13.690301196</v>
      </c>
      <c r="AE51" s="431">
        <v>14.907109908000001</v>
      </c>
      <c r="AF51" s="431">
        <v>16.055056403999998</v>
      </c>
      <c r="AG51" s="431">
        <v>18.265433943000001</v>
      </c>
      <c r="AH51" s="431">
        <v>17.517530417</v>
      </c>
      <c r="AI51" s="431">
        <v>17.154925122000002</v>
      </c>
      <c r="AJ51" s="431">
        <v>16.617610756000001</v>
      </c>
      <c r="AK51" s="431">
        <v>14.454376622</v>
      </c>
      <c r="AL51" s="431">
        <v>13.951668656000001</v>
      </c>
      <c r="AM51" s="431">
        <v>13.51145483</v>
      </c>
      <c r="AN51" s="431">
        <v>13.601043734999999</v>
      </c>
      <c r="AO51" s="431">
        <v>13.809997982000001</v>
      </c>
      <c r="AP51" s="431">
        <v>12.841759045</v>
      </c>
      <c r="AQ51" s="431">
        <v>14.532526718</v>
      </c>
      <c r="AR51" s="431">
        <v>15.947551149000001</v>
      </c>
      <c r="AS51" s="431">
        <v>17.749634124</v>
      </c>
      <c r="AT51" s="431">
        <v>17.254661857999999</v>
      </c>
      <c r="AU51" s="431">
        <v>18.016271804999999</v>
      </c>
      <c r="AV51" s="431">
        <v>16.252049378999999</v>
      </c>
      <c r="AW51" s="431">
        <v>13.730943815</v>
      </c>
      <c r="AX51" s="431">
        <v>14.052809738000001</v>
      </c>
      <c r="AY51" s="431">
        <v>13.409397295</v>
      </c>
      <c r="AZ51" s="885">
        <v>13.457582487</v>
      </c>
      <c r="BA51" s="885">
        <v>14.139261136</v>
      </c>
      <c r="BB51" s="885">
        <v>14.35755125</v>
      </c>
      <c r="BC51" s="885">
        <v>14.45</v>
      </c>
      <c r="BD51" s="885">
        <v>15.38</v>
      </c>
      <c r="BE51" s="885">
        <v>17.701319999999999</v>
      </c>
      <c r="BF51" s="885">
        <v>17.588139999999999</v>
      </c>
      <c r="BG51" s="378">
        <v>18.308669999999999</v>
      </c>
      <c r="BH51" s="378">
        <v>16.691780000000001</v>
      </c>
      <c r="BI51" s="378">
        <v>14.09135</v>
      </c>
      <c r="BJ51" s="378">
        <v>14.550520000000001</v>
      </c>
      <c r="BK51" s="378">
        <v>13.98879</v>
      </c>
      <c r="BL51" s="378">
        <v>14.106019999999999</v>
      </c>
      <c r="BM51" s="378">
        <v>14.888389999999999</v>
      </c>
      <c r="BN51" s="378">
        <v>15.42428</v>
      </c>
      <c r="BO51" s="378">
        <v>15.487959999999999</v>
      </c>
      <c r="BP51" s="378">
        <v>16.236219999999999</v>
      </c>
      <c r="BQ51" s="378">
        <v>18.476199999999999</v>
      </c>
      <c r="BR51" s="378">
        <v>18.150929999999999</v>
      </c>
      <c r="BS51" s="378">
        <v>19.111440000000002</v>
      </c>
      <c r="BT51" s="378">
        <v>17.408110000000001</v>
      </c>
      <c r="BU51" s="378">
        <v>14.72681</v>
      </c>
      <c r="BV51" s="378">
        <v>15.198969999999999</v>
      </c>
    </row>
    <row r="52" spans="1:74" s="336" customFormat="1" ht="12" customHeight="1" x14ac:dyDescent="0.2">
      <c r="A52" s="335"/>
      <c r="B52" s="1065" t="s">
        <v>1421</v>
      </c>
      <c r="C52" s="1065"/>
      <c r="D52" s="1065"/>
      <c r="E52" s="1065"/>
      <c r="F52" s="1065"/>
      <c r="G52" s="1065"/>
      <c r="H52" s="1065"/>
      <c r="I52" s="1065"/>
      <c r="J52" s="1065"/>
      <c r="K52" s="1065"/>
      <c r="L52" s="1065"/>
      <c r="M52" s="1065"/>
      <c r="N52" s="1065"/>
      <c r="O52" s="1065"/>
      <c r="P52" s="1065"/>
      <c r="Q52" s="1065"/>
      <c r="R52" s="778"/>
      <c r="AY52" s="339"/>
      <c r="AZ52" s="339"/>
      <c r="BA52" s="339"/>
      <c r="BB52" s="339"/>
      <c r="BC52" s="339"/>
      <c r="BD52" s="339"/>
      <c r="BE52" s="339"/>
      <c r="BF52" s="339"/>
      <c r="BG52" s="339"/>
      <c r="BH52" s="339"/>
      <c r="BI52" s="339"/>
    </row>
    <row r="53" spans="1:74" s="186" customFormat="1" x14ac:dyDescent="0.2">
      <c r="A53" s="185"/>
      <c r="B53" s="773" t="s">
        <v>808</v>
      </c>
      <c r="C53" s="773"/>
      <c r="D53" s="773"/>
      <c r="E53" s="773"/>
      <c r="F53" s="773"/>
      <c r="G53" s="773"/>
      <c r="H53" s="774"/>
      <c r="I53" s="773"/>
      <c r="J53" s="773"/>
      <c r="K53" s="773"/>
      <c r="L53" s="773"/>
      <c r="M53" s="773"/>
      <c r="N53" s="773"/>
      <c r="O53" s="773"/>
      <c r="P53" s="773"/>
      <c r="Q53" s="773"/>
      <c r="R53" s="775"/>
      <c r="AY53" s="832"/>
      <c r="AZ53" s="832"/>
      <c r="BA53" s="832"/>
      <c r="BB53" s="832"/>
      <c r="BC53" s="832"/>
      <c r="BD53" s="676"/>
      <c r="BE53" s="676"/>
      <c r="BF53" s="676"/>
      <c r="BG53" s="832"/>
      <c r="BH53" s="832"/>
      <c r="BI53" s="832"/>
      <c r="BJ53" s="204"/>
    </row>
    <row r="54" spans="1:74" s="186" customFormat="1" ht="13.2" x14ac:dyDescent="0.25">
      <c r="A54" s="185"/>
      <c r="B54" s="971" t="str">
        <f>Dates!$G$2</f>
        <v>EIA completed modeling and analysis for this report on Thursday, September 3, 2026.</v>
      </c>
      <c r="C54" s="972"/>
      <c r="D54" s="972"/>
      <c r="E54" s="972"/>
      <c r="F54" s="972"/>
      <c r="G54" s="972"/>
      <c r="H54" s="972"/>
      <c r="I54" s="972"/>
      <c r="J54" s="972"/>
      <c r="K54" s="972"/>
      <c r="L54" s="972"/>
      <c r="M54" s="972"/>
      <c r="N54" s="972"/>
      <c r="O54" s="972"/>
      <c r="P54" s="972"/>
      <c r="Q54" s="972"/>
      <c r="R54" s="776"/>
      <c r="AY54" s="832"/>
      <c r="AZ54" s="832"/>
      <c r="BA54" s="832"/>
      <c r="BB54" s="832"/>
      <c r="BC54" s="832"/>
      <c r="BD54" s="676"/>
      <c r="BE54" s="676"/>
      <c r="BF54" s="676"/>
      <c r="BG54" s="832"/>
      <c r="BH54" s="832"/>
      <c r="BI54" s="832"/>
      <c r="BJ54" s="204"/>
    </row>
    <row r="55" spans="1:74" s="186" customFormat="1" ht="13.2" x14ac:dyDescent="0.25">
      <c r="A55" s="185"/>
      <c r="B55" s="1007" t="s">
        <v>1402</v>
      </c>
      <c r="C55" s="974"/>
      <c r="D55" s="974"/>
      <c r="E55" s="974"/>
      <c r="F55" s="974"/>
      <c r="G55" s="974"/>
      <c r="H55" s="974"/>
      <c r="I55" s="974"/>
      <c r="J55" s="974"/>
      <c r="K55" s="974"/>
      <c r="L55" s="974"/>
      <c r="M55" s="974"/>
      <c r="N55" s="974"/>
      <c r="O55" s="974"/>
      <c r="P55" s="974"/>
      <c r="Q55" s="974"/>
      <c r="R55" s="778"/>
      <c r="AY55" s="832"/>
      <c r="AZ55" s="832"/>
      <c r="BA55" s="832"/>
      <c r="BB55" s="832"/>
      <c r="BC55" s="832"/>
      <c r="BD55" s="676"/>
      <c r="BE55" s="676"/>
      <c r="BF55" s="676"/>
      <c r="BG55" s="832"/>
      <c r="BH55" s="832"/>
      <c r="BI55" s="832"/>
      <c r="BJ55" s="204"/>
    </row>
    <row r="56" spans="1:74" s="186" customFormat="1" ht="23.1" customHeight="1" x14ac:dyDescent="0.25">
      <c r="A56" s="185"/>
      <c r="B56" s="1074" t="s">
        <v>1420</v>
      </c>
      <c r="C56" s="1073"/>
      <c r="D56" s="1073"/>
      <c r="E56" s="1073"/>
      <c r="F56" s="1073"/>
      <c r="G56" s="1073"/>
      <c r="H56" s="1073"/>
      <c r="I56" s="1073"/>
      <c r="J56" s="1073"/>
      <c r="K56" s="1073"/>
      <c r="L56" s="1073"/>
      <c r="M56" s="1073"/>
      <c r="N56" s="1073"/>
      <c r="O56" s="1073"/>
      <c r="P56" s="1073"/>
      <c r="Q56" s="1073"/>
      <c r="R56" s="778"/>
      <c r="AY56" s="832"/>
      <c r="AZ56" s="832"/>
      <c r="BA56" s="832"/>
      <c r="BB56" s="832"/>
      <c r="BC56" s="832"/>
      <c r="BD56" s="676"/>
      <c r="BE56" s="676"/>
      <c r="BF56" s="676"/>
      <c r="BG56" s="832"/>
      <c r="BH56" s="832"/>
      <c r="BI56" s="832"/>
      <c r="BJ56" s="204"/>
    </row>
    <row r="57" spans="1:74" s="186" customFormat="1" ht="10.5" customHeight="1" x14ac:dyDescent="0.25">
      <c r="A57" s="185"/>
      <c r="B57" s="973" t="s">
        <v>66</v>
      </c>
      <c r="C57" s="974"/>
      <c r="D57" s="974"/>
      <c r="E57" s="974"/>
      <c r="F57" s="974"/>
      <c r="G57" s="974"/>
      <c r="H57" s="974"/>
      <c r="I57" s="974"/>
      <c r="J57" s="974"/>
      <c r="K57" s="974"/>
      <c r="L57" s="974"/>
      <c r="M57" s="974"/>
      <c r="N57" s="974"/>
      <c r="O57" s="974"/>
      <c r="P57" s="974"/>
      <c r="Q57" s="974"/>
      <c r="R57" s="778"/>
      <c r="AY57" s="832"/>
      <c r="AZ57" s="832"/>
      <c r="BA57" s="832"/>
      <c r="BB57" s="832"/>
      <c r="BC57" s="832"/>
      <c r="BD57" s="676"/>
      <c r="BE57" s="676"/>
      <c r="BF57" s="676"/>
      <c r="BG57" s="832"/>
      <c r="BH57" s="832"/>
      <c r="BI57" s="832"/>
      <c r="BJ57" s="204"/>
    </row>
    <row r="58" spans="1:74" s="186" customFormat="1" ht="10.5" customHeight="1" x14ac:dyDescent="0.2">
      <c r="A58" s="185"/>
      <c r="B58" s="1074" t="s">
        <v>801</v>
      </c>
      <c r="C58" s="1074"/>
      <c r="D58" s="1074"/>
      <c r="E58" s="1074"/>
      <c r="F58" s="1074"/>
      <c r="G58" s="1074"/>
      <c r="H58" s="1074"/>
      <c r="I58" s="1074"/>
      <c r="J58" s="1074"/>
      <c r="K58" s="1074"/>
      <c r="L58" s="1074"/>
      <c r="M58" s="1074"/>
      <c r="N58" s="1074"/>
      <c r="O58" s="1074"/>
      <c r="P58" s="1074"/>
      <c r="Q58" s="1074"/>
      <c r="R58" s="778"/>
      <c r="AY58" s="832"/>
      <c r="AZ58" s="832"/>
      <c r="BA58" s="832"/>
      <c r="BB58" s="832"/>
      <c r="BC58" s="832"/>
      <c r="BD58" s="676"/>
      <c r="BE58" s="676"/>
      <c r="BF58" s="676"/>
      <c r="BG58" s="832"/>
      <c r="BH58" s="832"/>
      <c r="BI58" s="832"/>
      <c r="BJ58" s="204"/>
    </row>
    <row r="59" spans="1:74" s="186" customFormat="1" ht="12.6" customHeight="1" x14ac:dyDescent="0.2">
      <c r="A59" s="185"/>
      <c r="B59" s="999" t="s">
        <v>821</v>
      </c>
      <c r="C59" s="999"/>
      <c r="D59" s="999"/>
      <c r="E59" s="999"/>
      <c r="F59" s="999"/>
      <c r="G59" s="999"/>
      <c r="H59" s="999"/>
      <c r="I59" s="999"/>
      <c r="J59" s="999"/>
      <c r="K59" s="999"/>
      <c r="L59" s="999"/>
      <c r="M59" s="999"/>
      <c r="N59" s="999"/>
      <c r="O59" s="999"/>
      <c r="P59" s="999"/>
      <c r="Q59" s="999"/>
      <c r="R59" s="999"/>
      <c r="AY59" s="832"/>
      <c r="AZ59" s="832"/>
      <c r="BA59" s="832"/>
      <c r="BB59" s="832"/>
      <c r="BC59" s="832"/>
      <c r="BD59" s="676"/>
      <c r="BE59" s="676"/>
      <c r="BF59" s="676"/>
      <c r="BG59" s="832"/>
      <c r="BH59" s="832"/>
      <c r="BI59" s="832"/>
      <c r="BJ59" s="204"/>
    </row>
    <row r="60" spans="1:74" s="186" customFormat="1" ht="12.75" customHeight="1" x14ac:dyDescent="0.25">
      <c r="A60" s="185"/>
      <c r="B60" s="1074" t="s">
        <v>1600</v>
      </c>
      <c r="C60" s="1003"/>
      <c r="D60" s="1003"/>
      <c r="E60" s="1003"/>
      <c r="F60" s="1003"/>
      <c r="G60" s="1003"/>
      <c r="H60" s="1003"/>
      <c r="I60" s="1003"/>
      <c r="J60" s="1003"/>
      <c r="K60" s="1003"/>
      <c r="L60" s="1003"/>
      <c r="M60" s="1003"/>
      <c r="N60" s="1003"/>
      <c r="O60" s="1003"/>
      <c r="P60" s="1003"/>
      <c r="Q60" s="1004"/>
      <c r="R60" s="778"/>
      <c r="AY60" s="832"/>
      <c r="AZ60" s="832"/>
      <c r="BA60" s="832"/>
      <c r="BB60" s="832"/>
      <c r="BC60" s="832"/>
      <c r="BD60" s="676"/>
      <c r="BE60" s="676"/>
      <c r="BF60" s="676"/>
      <c r="BG60" s="832"/>
      <c r="BH60" s="832"/>
      <c r="BI60" s="832"/>
      <c r="BJ60" s="204"/>
    </row>
    <row r="61" spans="1:74" s="186" customFormat="1" ht="13.8" x14ac:dyDescent="0.25">
      <c r="A61" s="185"/>
      <c r="B61" s="1002" t="s">
        <v>799</v>
      </c>
      <c r="C61" s="1004"/>
      <c r="D61" s="1004"/>
      <c r="E61" s="1004"/>
      <c r="F61" s="1004"/>
      <c r="G61" s="1004"/>
      <c r="H61" s="1004"/>
      <c r="I61" s="1004"/>
      <c r="J61" s="1004"/>
      <c r="K61" s="1004"/>
      <c r="L61" s="1004"/>
      <c r="M61" s="1004"/>
      <c r="N61" s="1004"/>
      <c r="O61" s="1004"/>
      <c r="P61" s="1004"/>
      <c r="Q61" s="1075"/>
      <c r="R61" s="778"/>
      <c r="AY61" s="832"/>
      <c r="AZ61" s="832"/>
      <c r="BA61" s="832"/>
      <c r="BB61" s="832"/>
      <c r="BC61" s="832"/>
      <c r="BD61" s="676"/>
      <c r="BE61" s="676"/>
      <c r="BF61" s="676"/>
      <c r="BG61" s="832"/>
      <c r="BH61" s="832"/>
      <c r="BI61" s="832"/>
      <c r="BJ61" s="204"/>
    </row>
    <row r="62" spans="1:74" s="182" customFormat="1" ht="12" customHeight="1" x14ac:dyDescent="0.25">
      <c r="A62" s="185"/>
      <c r="B62" s="1076" t="s">
        <v>1418</v>
      </c>
      <c r="C62" s="1004"/>
      <c r="D62" s="1004"/>
      <c r="E62" s="1004"/>
      <c r="F62" s="1004"/>
      <c r="G62" s="1004"/>
      <c r="H62" s="1004"/>
      <c r="I62" s="1004"/>
      <c r="J62" s="1004"/>
      <c r="K62" s="1004"/>
      <c r="L62" s="1004"/>
      <c r="M62" s="1004"/>
      <c r="N62" s="1004"/>
      <c r="O62" s="1004"/>
      <c r="P62" s="1004"/>
      <c r="Q62" s="1004"/>
      <c r="R62" s="778"/>
      <c r="AY62" s="829"/>
      <c r="AZ62" s="829"/>
      <c r="BA62" s="829"/>
      <c r="BB62" s="829"/>
      <c r="BC62" s="829"/>
      <c r="BD62" s="671"/>
      <c r="BE62" s="671"/>
      <c r="BF62" s="671"/>
      <c r="BG62" s="829"/>
      <c r="BH62" s="829"/>
      <c r="BI62" s="829"/>
      <c r="BJ62" s="203"/>
    </row>
    <row r="63" spans="1:74" x14ac:dyDescent="0.2">
      <c r="A63" s="61"/>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833"/>
      <c r="AZ63" s="833"/>
      <c r="BA63" s="833"/>
      <c r="BB63" s="833"/>
      <c r="BC63" s="833"/>
      <c r="BD63" s="677"/>
      <c r="BE63" s="677"/>
      <c r="BF63" s="677"/>
      <c r="BG63" s="833"/>
      <c r="BH63" s="833"/>
      <c r="BI63" s="833"/>
      <c r="BJ63" s="136"/>
      <c r="BK63" s="136"/>
      <c r="BL63" s="136"/>
      <c r="BM63" s="136"/>
      <c r="BN63" s="136"/>
      <c r="BO63" s="136"/>
      <c r="BP63" s="136"/>
      <c r="BQ63" s="136"/>
      <c r="BR63" s="136"/>
      <c r="BS63" s="136"/>
      <c r="BT63" s="136"/>
      <c r="BU63" s="136"/>
      <c r="BV63" s="136"/>
    </row>
    <row r="64" spans="1:74" x14ac:dyDescent="0.2">
      <c r="A64" s="61"/>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833"/>
      <c r="AZ64" s="833"/>
      <c r="BA64" s="833"/>
      <c r="BB64" s="833"/>
      <c r="BC64" s="833"/>
      <c r="BD64" s="677"/>
      <c r="BE64" s="677"/>
      <c r="BF64" s="677"/>
      <c r="BG64" s="833"/>
      <c r="BH64" s="833"/>
      <c r="BI64" s="833"/>
      <c r="BJ64" s="136"/>
      <c r="BK64" s="136"/>
      <c r="BL64" s="136"/>
      <c r="BM64" s="136"/>
      <c r="BN64" s="136"/>
      <c r="BO64" s="136"/>
      <c r="BP64" s="136"/>
      <c r="BQ64" s="136"/>
      <c r="BR64" s="136"/>
      <c r="BS64" s="136"/>
      <c r="BT64" s="136"/>
      <c r="BU64" s="136"/>
      <c r="BV64" s="136"/>
    </row>
    <row r="65" spans="1:74" x14ac:dyDescent="0.2">
      <c r="A65" s="61"/>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833"/>
      <c r="AZ65" s="833"/>
      <c r="BA65" s="833"/>
      <c r="BB65" s="833"/>
      <c r="BC65" s="833"/>
      <c r="BD65" s="677"/>
      <c r="BE65" s="677"/>
      <c r="BF65" s="677"/>
      <c r="BG65" s="833"/>
      <c r="BH65" s="833"/>
      <c r="BI65" s="833"/>
      <c r="BJ65" s="136"/>
      <c r="BK65" s="136"/>
      <c r="BL65" s="136"/>
      <c r="BM65" s="136"/>
      <c r="BN65" s="136"/>
      <c r="BO65" s="136"/>
      <c r="BP65" s="136"/>
      <c r="BQ65" s="136"/>
      <c r="BR65" s="136"/>
      <c r="BS65" s="136"/>
      <c r="BT65" s="136"/>
      <c r="BU65" s="136"/>
      <c r="BV65" s="136"/>
    </row>
    <row r="66" spans="1:74" x14ac:dyDescent="0.2">
      <c r="A66" s="61"/>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833"/>
      <c r="AZ66" s="833"/>
      <c r="BA66" s="833"/>
      <c r="BB66" s="833"/>
      <c r="BC66" s="833"/>
      <c r="BD66" s="677"/>
      <c r="BE66" s="677"/>
      <c r="BF66" s="677"/>
      <c r="BG66" s="833"/>
      <c r="BH66" s="833"/>
      <c r="BI66" s="833"/>
      <c r="BJ66" s="136"/>
      <c r="BK66" s="136"/>
      <c r="BL66" s="136"/>
      <c r="BM66" s="136"/>
      <c r="BN66" s="136"/>
      <c r="BO66" s="136"/>
      <c r="BP66" s="136"/>
      <c r="BQ66" s="136"/>
      <c r="BR66" s="136"/>
      <c r="BS66" s="136"/>
      <c r="BT66" s="136"/>
      <c r="BU66" s="136"/>
      <c r="BV66" s="136"/>
    </row>
    <row r="67" spans="1:74" x14ac:dyDescent="0.2">
      <c r="A67" s="61"/>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833"/>
      <c r="AZ67" s="833"/>
      <c r="BA67" s="833"/>
      <c r="BB67" s="833"/>
      <c r="BC67" s="833"/>
      <c r="BD67" s="677"/>
      <c r="BE67" s="677"/>
      <c r="BF67" s="677"/>
      <c r="BG67" s="833"/>
      <c r="BH67" s="833"/>
      <c r="BI67" s="833"/>
      <c r="BJ67" s="136"/>
      <c r="BK67" s="136"/>
      <c r="BL67" s="136"/>
      <c r="BM67" s="136"/>
      <c r="BN67" s="136"/>
      <c r="BO67" s="136"/>
      <c r="BP67" s="136"/>
      <c r="BQ67" s="136"/>
      <c r="BR67" s="136"/>
      <c r="BS67" s="136"/>
      <c r="BT67" s="136"/>
      <c r="BU67" s="136"/>
      <c r="BV67" s="136"/>
    </row>
    <row r="68" spans="1:74" x14ac:dyDescent="0.2">
      <c r="A68" s="61"/>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833"/>
      <c r="AZ68" s="833"/>
      <c r="BA68" s="833"/>
      <c r="BB68" s="833"/>
      <c r="BC68" s="833"/>
      <c r="BD68" s="677"/>
      <c r="BE68" s="677"/>
      <c r="BF68" s="677"/>
      <c r="BG68" s="833"/>
      <c r="BH68" s="833"/>
      <c r="BI68" s="833"/>
      <c r="BJ68" s="136"/>
      <c r="BK68" s="136"/>
      <c r="BL68" s="136"/>
      <c r="BM68" s="136"/>
      <c r="BN68" s="136"/>
      <c r="BO68" s="136"/>
      <c r="BP68" s="136"/>
      <c r="BQ68" s="136"/>
      <c r="BR68" s="136"/>
      <c r="BS68" s="136"/>
      <c r="BT68" s="136"/>
      <c r="BU68" s="136"/>
      <c r="BV68" s="136"/>
    </row>
    <row r="69" spans="1:74" x14ac:dyDescent="0.2">
      <c r="A69" s="61"/>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833"/>
      <c r="AZ69" s="833"/>
      <c r="BA69" s="833"/>
      <c r="BB69" s="833"/>
      <c r="BC69" s="833"/>
      <c r="BD69" s="677"/>
      <c r="BE69" s="677"/>
      <c r="BF69" s="677"/>
      <c r="BG69" s="833"/>
      <c r="BH69" s="833"/>
      <c r="BI69" s="833"/>
      <c r="BJ69" s="136"/>
      <c r="BK69" s="136"/>
      <c r="BL69" s="136"/>
      <c r="BM69" s="136"/>
      <c r="BN69" s="136"/>
      <c r="BO69" s="136"/>
      <c r="BP69" s="136"/>
      <c r="BQ69" s="136"/>
      <c r="BR69" s="136"/>
      <c r="BS69" s="136"/>
      <c r="BT69" s="136"/>
      <c r="BU69" s="136"/>
      <c r="BV69" s="136"/>
    </row>
    <row r="70" spans="1:74" x14ac:dyDescent="0.2">
      <c r="A70" s="61"/>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833"/>
      <c r="AZ70" s="833"/>
      <c r="BA70" s="833"/>
      <c r="BB70" s="833"/>
      <c r="BC70" s="833"/>
      <c r="BD70" s="677"/>
      <c r="BE70" s="677"/>
      <c r="BF70" s="677"/>
      <c r="BG70" s="833"/>
      <c r="BH70" s="833"/>
      <c r="BI70" s="833"/>
      <c r="BJ70" s="136"/>
      <c r="BK70" s="136"/>
      <c r="BL70" s="136"/>
      <c r="BM70" s="136"/>
      <c r="BN70" s="136"/>
      <c r="BO70" s="136"/>
      <c r="BP70" s="136"/>
      <c r="BQ70" s="136"/>
      <c r="BR70" s="136"/>
      <c r="BS70" s="136"/>
      <c r="BT70" s="136"/>
      <c r="BU70" s="136"/>
      <c r="BV70" s="136"/>
    </row>
    <row r="71" spans="1:74" x14ac:dyDescent="0.2">
      <c r="A71" s="61"/>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833"/>
      <c r="AZ71" s="833"/>
      <c r="BA71" s="833"/>
      <c r="BB71" s="833"/>
      <c r="BC71" s="833"/>
      <c r="BD71" s="677"/>
      <c r="BE71" s="677"/>
      <c r="BF71" s="677"/>
      <c r="BG71" s="833"/>
      <c r="BH71" s="833"/>
      <c r="BI71" s="833"/>
      <c r="BJ71" s="136"/>
      <c r="BK71" s="136"/>
      <c r="BL71" s="136"/>
      <c r="BM71" s="136"/>
      <c r="BN71" s="136"/>
      <c r="BO71" s="136"/>
      <c r="BP71" s="136"/>
      <c r="BQ71" s="136"/>
      <c r="BR71" s="136"/>
      <c r="BS71" s="136"/>
      <c r="BT71" s="136"/>
      <c r="BU71" s="136"/>
      <c r="BV71" s="136"/>
    </row>
    <row r="72" spans="1:74" x14ac:dyDescent="0.2">
      <c r="BK72" s="137"/>
      <c r="BL72" s="137"/>
      <c r="BM72" s="137"/>
      <c r="BN72" s="137"/>
      <c r="BO72" s="137"/>
      <c r="BP72" s="137"/>
      <c r="BQ72" s="137"/>
      <c r="BR72" s="137"/>
      <c r="BS72" s="137"/>
      <c r="BT72" s="137"/>
      <c r="BU72" s="137"/>
      <c r="BV72" s="137"/>
    </row>
    <row r="73" spans="1:74" x14ac:dyDescent="0.2">
      <c r="A73" s="61"/>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833"/>
      <c r="AZ73" s="833"/>
      <c r="BA73" s="833"/>
      <c r="BB73" s="833"/>
      <c r="BC73" s="833"/>
      <c r="BD73" s="677"/>
      <c r="BE73" s="677"/>
      <c r="BF73" s="677"/>
      <c r="BG73" s="833"/>
      <c r="BH73" s="833"/>
      <c r="BI73" s="833"/>
      <c r="BJ73" s="136"/>
      <c r="BK73" s="136"/>
      <c r="BL73" s="136"/>
      <c r="BM73" s="136"/>
      <c r="BN73" s="136"/>
      <c r="BO73" s="136"/>
      <c r="BP73" s="136"/>
      <c r="BQ73" s="136"/>
      <c r="BR73" s="136"/>
      <c r="BS73" s="136"/>
      <c r="BT73" s="136"/>
      <c r="BU73" s="136"/>
      <c r="BV73" s="136"/>
    </row>
    <row r="74" spans="1:74" x14ac:dyDescent="0.2">
      <c r="A74" s="61"/>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833"/>
      <c r="AZ74" s="833"/>
      <c r="BA74" s="833"/>
      <c r="BB74" s="833"/>
      <c r="BC74" s="833"/>
      <c r="BD74" s="677"/>
      <c r="BE74" s="677"/>
      <c r="BF74" s="677"/>
      <c r="BG74" s="833"/>
      <c r="BH74" s="833"/>
      <c r="BI74" s="833"/>
      <c r="BJ74" s="136"/>
      <c r="BK74" s="136"/>
      <c r="BL74" s="136"/>
      <c r="BM74" s="136"/>
      <c r="BN74" s="136"/>
      <c r="BO74" s="136"/>
      <c r="BP74" s="136"/>
      <c r="BQ74" s="136"/>
      <c r="BR74" s="136"/>
      <c r="BS74" s="136"/>
      <c r="BT74" s="136"/>
      <c r="BU74" s="136"/>
      <c r="BV74" s="136"/>
    </row>
    <row r="75" spans="1:74" x14ac:dyDescent="0.2">
      <c r="A75" s="61"/>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833"/>
      <c r="AZ75" s="833"/>
      <c r="BA75" s="833"/>
      <c r="BB75" s="833"/>
      <c r="BC75" s="833"/>
      <c r="BD75" s="677"/>
      <c r="BE75" s="677"/>
      <c r="BF75" s="677"/>
      <c r="BG75" s="833"/>
      <c r="BH75" s="833"/>
      <c r="BI75" s="833"/>
      <c r="BJ75" s="136"/>
      <c r="BK75" s="136"/>
      <c r="BL75" s="136"/>
      <c r="BM75" s="136"/>
      <c r="BN75" s="136"/>
      <c r="BO75" s="136"/>
      <c r="BP75" s="136"/>
      <c r="BQ75" s="136"/>
      <c r="BR75" s="136"/>
      <c r="BS75" s="136"/>
      <c r="BT75" s="136"/>
      <c r="BU75" s="136"/>
      <c r="BV75" s="136"/>
    </row>
    <row r="76" spans="1:74" x14ac:dyDescent="0.2">
      <c r="A76" s="61"/>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833"/>
      <c r="AZ76" s="833"/>
      <c r="BA76" s="833"/>
      <c r="BB76" s="833"/>
      <c r="BC76" s="833"/>
      <c r="BD76" s="677"/>
      <c r="BE76" s="677"/>
      <c r="BF76" s="677"/>
      <c r="BG76" s="833"/>
      <c r="BH76" s="833"/>
      <c r="BI76" s="833"/>
      <c r="BJ76" s="136"/>
      <c r="BK76" s="136"/>
      <c r="BL76" s="136"/>
      <c r="BM76" s="136"/>
      <c r="BN76" s="136"/>
      <c r="BO76" s="136"/>
      <c r="BP76" s="136"/>
      <c r="BQ76" s="136"/>
      <c r="BR76" s="136"/>
      <c r="BS76" s="136"/>
      <c r="BT76" s="136"/>
      <c r="BU76" s="136"/>
      <c r="BV76" s="136"/>
    </row>
    <row r="77" spans="1:74" x14ac:dyDescent="0.2">
      <c r="A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833"/>
      <c r="AZ77" s="833"/>
      <c r="BA77" s="833"/>
      <c r="BB77" s="833"/>
      <c r="BC77" s="833"/>
      <c r="BD77" s="677"/>
      <c r="BE77" s="677"/>
      <c r="BF77" s="677"/>
      <c r="BG77" s="833"/>
      <c r="BH77" s="833"/>
      <c r="BI77" s="833"/>
      <c r="BJ77" s="136"/>
      <c r="BK77" s="136"/>
      <c r="BL77" s="136"/>
      <c r="BM77" s="136"/>
      <c r="BN77" s="136"/>
      <c r="BO77" s="136"/>
      <c r="BP77" s="136"/>
      <c r="BQ77" s="136"/>
      <c r="BR77" s="136"/>
      <c r="BS77" s="136"/>
      <c r="BT77" s="136"/>
      <c r="BU77" s="136"/>
      <c r="BV77" s="136"/>
    </row>
    <row r="78" spans="1:74" x14ac:dyDescent="0.2">
      <c r="A78" s="61"/>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833"/>
      <c r="AZ78" s="833"/>
      <c r="BA78" s="833"/>
      <c r="BB78" s="833"/>
      <c r="BC78" s="833"/>
      <c r="BD78" s="677"/>
      <c r="BE78" s="677"/>
      <c r="BF78" s="677"/>
      <c r="BG78" s="833"/>
      <c r="BH78" s="833"/>
      <c r="BI78" s="833"/>
      <c r="BJ78" s="136"/>
      <c r="BK78" s="136"/>
      <c r="BL78" s="136"/>
      <c r="BM78" s="136"/>
      <c r="BN78" s="136"/>
      <c r="BO78" s="136"/>
      <c r="BP78" s="136"/>
      <c r="BQ78" s="136"/>
      <c r="BR78" s="136"/>
      <c r="BS78" s="136"/>
      <c r="BT78" s="136"/>
      <c r="BU78" s="136"/>
      <c r="BV78" s="136"/>
    </row>
    <row r="79" spans="1:74" x14ac:dyDescent="0.2">
      <c r="A79" s="61"/>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833"/>
      <c r="AZ79" s="833"/>
      <c r="BA79" s="833"/>
      <c r="BB79" s="833"/>
      <c r="BC79" s="833"/>
      <c r="BD79" s="677"/>
      <c r="BE79" s="677"/>
      <c r="BF79" s="677"/>
      <c r="BG79" s="833"/>
      <c r="BH79" s="833"/>
      <c r="BI79" s="833"/>
      <c r="BJ79" s="136"/>
      <c r="BK79" s="136"/>
      <c r="BL79" s="136"/>
      <c r="BM79" s="136"/>
      <c r="BN79" s="136"/>
      <c r="BO79" s="136"/>
      <c r="BP79" s="136"/>
      <c r="BQ79" s="136"/>
      <c r="BR79" s="136"/>
      <c r="BS79" s="136"/>
      <c r="BT79" s="136"/>
      <c r="BU79" s="136"/>
      <c r="BV79" s="136"/>
    </row>
    <row r="80" spans="1:74" x14ac:dyDescent="0.2">
      <c r="A80" s="61"/>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833"/>
      <c r="AZ80" s="833"/>
      <c r="BA80" s="833"/>
      <c r="BB80" s="833"/>
      <c r="BC80" s="833"/>
      <c r="BD80" s="677"/>
      <c r="BE80" s="677"/>
      <c r="BF80" s="677"/>
      <c r="BG80" s="833"/>
      <c r="BH80" s="833"/>
      <c r="BI80" s="833"/>
      <c r="BJ80" s="136"/>
      <c r="BK80" s="136"/>
      <c r="BL80" s="136"/>
      <c r="BM80" s="136"/>
      <c r="BN80" s="136"/>
      <c r="BO80" s="136"/>
      <c r="BP80" s="136"/>
      <c r="BQ80" s="136"/>
      <c r="BR80" s="136"/>
      <c r="BS80" s="136"/>
      <c r="BT80" s="136"/>
      <c r="BU80" s="136"/>
      <c r="BV80" s="136"/>
    </row>
    <row r="81" spans="1:74" x14ac:dyDescent="0.2">
      <c r="A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833"/>
      <c r="AZ81" s="833"/>
      <c r="BA81" s="833"/>
      <c r="BB81" s="833"/>
      <c r="BC81" s="833"/>
      <c r="BD81" s="677"/>
      <c r="BE81" s="677"/>
      <c r="BF81" s="677"/>
      <c r="BG81" s="833"/>
      <c r="BH81" s="833"/>
      <c r="BI81" s="833"/>
      <c r="BJ81" s="136"/>
      <c r="BK81" s="136"/>
      <c r="BL81" s="136"/>
      <c r="BM81" s="136"/>
      <c r="BN81" s="136"/>
      <c r="BO81" s="136"/>
      <c r="BP81" s="136"/>
      <c r="BQ81" s="136"/>
      <c r="BR81" s="136"/>
      <c r="BS81" s="136"/>
      <c r="BT81" s="136"/>
      <c r="BU81" s="136"/>
      <c r="BV81" s="136"/>
    </row>
    <row r="82" spans="1:74" x14ac:dyDescent="0.2">
      <c r="BK82" s="137"/>
      <c r="BL82" s="137"/>
      <c r="BM82" s="137"/>
      <c r="BN82" s="137"/>
      <c r="BO82" s="137"/>
      <c r="BP82" s="137"/>
      <c r="BQ82" s="137"/>
      <c r="BR82" s="137"/>
      <c r="BS82" s="137"/>
      <c r="BT82" s="137"/>
      <c r="BU82" s="137"/>
      <c r="BV82" s="137"/>
    </row>
    <row r="83" spans="1:74" x14ac:dyDescent="0.2">
      <c r="BK83" s="137"/>
      <c r="BL83" s="137"/>
      <c r="BM83" s="137"/>
      <c r="BN83" s="137"/>
      <c r="BO83" s="137"/>
      <c r="BP83" s="137"/>
      <c r="BQ83" s="137"/>
      <c r="BR83" s="137"/>
      <c r="BS83" s="137"/>
      <c r="BT83" s="137"/>
      <c r="BU83" s="137"/>
      <c r="BV83" s="137"/>
    </row>
    <row r="84" spans="1:74" x14ac:dyDescent="0.2">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834"/>
      <c r="AZ84" s="834"/>
      <c r="BA84" s="834"/>
      <c r="BB84" s="834"/>
      <c r="BC84" s="834"/>
      <c r="BD84" s="678"/>
      <c r="BE84" s="678"/>
      <c r="BF84" s="678"/>
      <c r="BG84" s="834"/>
      <c r="BH84" s="834"/>
      <c r="BI84" s="834"/>
      <c r="BJ84" s="138"/>
      <c r="BK84" s="138"/>
      <c r="BL84" s="138"/>
      <c r="BM84" s="138"/>
      <c r="BN84" s="138"/>
      <c r="BO84" s="138"/>
      <c r="BP84" s="138"/>
      <c r="BQ84" s="138"/>
      <c r="BR84" s="138"/>
      <c r="BS84" s="138"/>
      <c r="BT84" s="138"/>
      <c r="BU84" s="138"/>
      <c r="BV84" s="138"/>
    </row>
    <row r="85" spans="1:74" x14ac:dyDescent="0.2">
      <c r="BK85" s="137"/>
      <c r="BL85" s="137"/>
      <c r="BM85" s="137"/>
      <c r="BN85" s="137"/>
      <c r="BO85" s="137"/>
      <c r="BP85" s="137"/>
      <c r="BQ85" s="137"/>
      <c r="BR85" s="137"/>
      <c r="BS85" s="137"/>
      <c r="BT85" s="137"/>
      <c r="BU85" s="137"/>
      <c r="BV85" s="137"/>
    </row>
    <row r="86" spans="1:74" x14ac:dyDescent="0.2">
      <c r="BK86" s="137"/>
      <c r="BL86" s="137"/>
      <c r="BM86" s="137"/>
      <c r="BN86" s="137"/>
      <c r="BO86" s="137"/>
      <c r="BP86" s="137"/>
      <c r="BQ86" s="137"/>
      <c r="BR86" s="137"/>
      <c r="BS86" s="137"/>
      <c r="BT86" s="137"/>
      <c r="BU86" s="137"/>
      <c r="BV86" s="137"/>
    </row>
    <row r="87" spans="1:74" x14ac:dyDescent="0.2">
      <c r="BK87" s="137"/>
      <c r="BL87" s="137"/>
      <c r="BM87" s="137"/>
      <c r="BN87" s="137"/>
      <c r="BO87" s="137"/>
      <c r="BP87" s="137"/>
      <c r="BQ87" s="137"/>
      <c r="BR87" s="137"/>
      <c r="BS87" s="137"/>
      <c r="BT87" s="137"/>
      <c r="BU87" s="137"/>
      <c r="BV87" s="137"/>
    </row>
    <row r="88" spans="1:74" x14ac:dyDescent="0.2">
      <c r="BK88" s="137"/>
      <c r="BL88" s="137"/>
      <c r="BM88" s="137"/>
      <c r="BN88" s="137"/>
      <c r="BO88" s="137"/>
      <c r="BP88" s="137"/>
      <c r="BQ88" s="137"/>
      <c r="BR88" s="137"/>
      <c r="BS88" s="137"/>
      <c r="BT88" s="137"/>
      <c r="BU88" s="137"/>
      <c r="BV88" s="137"/>
    </row>
    <row r="89" spans="1:74" x14ac:dyDescent="0.2">
      <c r="BK89" s="137"/>
      <c r="BL89" s="137"/>
      <c r="BM89" s="137"/>
      <c r="BN89" s="137"/>
      <c r="BO89" s="137"/>
      <c r="BP89" s="137"/>
      <c r="BQ89" s="137"/>
      <c r="BR89" s="137"/>
      <c r="BS89" s="137"/>
      <c r="BT89" s="137"/>
      <c r="BU89" s="137"/>
      <c r="BV89" s="137"/>
    </row>
    <row r="90" spans="1:74" x14ac:dyDescent="0.2">
      <c r="BK90" s="137"/>
      <c r="BL90" s="137"/>
      <c r="BM90" s="137"/>
      <c r="BN90" s="137"/>
      <c r="BO90" s="137"/>
      <c r="BP90" s="137"/>
      <c r="BQ90" s="137"/>
      <c r="BR90" s="137"/>
      <c r="BS90" s="137"/>
      <c r="BT90" s="137"/>
      <c r="BU90" s="137"/>
      <c r="BV90" s="137"/>
    </row>
    <row r="91" spans="1:74" x14ac:dyDescent="0.2">
      <c r="BK91" s="137"/>
      <c r="BL91" s="137"/>
      <c r="BM91" s="137"/>
      <c r="BN91" s="137"/>
      <c r="BO91" s="137"/>
      <c r="BP91" s="137"/>
      <c r="BQ91" s="137"/>
      <c r="BR91" s="137"/>
      <c r="BS91" s="137"/>
      <c r="BT91" s="137"/>
      <c r="BU91" s="137"/>
      <c r="BV91" s="137"/>
    </row>
    <row r="92" spans="1:74" x14ac:dyDescent="0.2">
      <c r="BK92" s="137"/>
      <c r="BL92" s="137"/>
      <c r="BM92" s="137"/>
      <c r="BN92" s="137"/>
      <c r="BO92" s="137"/>
      <c r="BP92" s="137"/>
      <c r="BQ92" s="137"/>
      <c r="BR92" s="137"/>
      <c r="BS92" s="137"/>
      <c r="BT92" s="137"/>
      <c r="BU92" s="137"/>
      <c r="BV92" s="137"/>
    </row>
    <row r="93" spans="1:74" x14ac:dyDescent="0.2">
      <c r="BK93" s="137"/>
      <c r="BL93" s="137"/>
      <c r="BM93" s="137"/>
      <c r="BN93" s="137"/>
      <c r="BO93" s="137"/>
      <c r="BP93" s="137"/>
      <c r="BQ93" s="137"/>
      <c r="BR93" s="137"/>
      <c r="BS93" s="137"/>
      <c r="BT93" s="137"/>
      <c r="BU93" s="137"/>
      <c r="BV93" s="137"/>
    </row>
    <row r="94" spans="1:74" x14ac:dyDescent="0.2">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835"/>
      <c r="AZ94" s="835"/>
      <c r="BA94" s="835"/>
      <c r="BB94" s="835"/>
      <c r="BC94" s="835"/>
      <c r="BD94" s="679"/>
      <c r="BE94" s="679"/>
      <c r="BF94" s="679"/>
      <c r="BG94" s="835"/>
      <c r="BH94" s="835"/>
      <c r="BI94" s="835"/>
      <c r="BJ94" s="139"/>
      <c r="BK94" s="139"/>
      <c r="BL94" s="139"/>
      <c r="BM94" s="139"/>
      <c r="BN94" s="139"/>
      <c r="BO94" s="139"/>
      <c r="BP94" s="139"/>
      <c r="BQ94" s="139"/>
      <c r="BR94" s="139"/>
      <c r="BS94" s="139"/>
      <c r="BT94" s="139"/>
      <c r="BU94" s="139"/>
      <c r="BV94" s="139"/>
    </row>
    <row r="95" spans="1:74" x14ac:dyDescent="0.2">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835"/>
      <c r="AZ95" s="835"/>
      <c r="BA95" s="835"/>
      <c r="BB95" s="835"/>
      <c r="BC95" s="835"/>
      <c r="BD95" s="679"/>
      <c r="BE95" s="679"/>
      <c r="BF95" s="679"/>
      <c r="BG95" s="835"/>
      <c r="BH95" s="835"/>
      <c r="BI95" s="835"/>
      <c r="BJ95" s="139"/>
      <c r="BK95" s="139"/>
      <c r="BL95" s="139"/>
      <c r="BM95" s="139"/>
      <c r="BN95" s="139"/>
      <c r="BO95" s="139"/>
      <c r="BP95" s="139"/>
      <c r="BQ95" s="139"/>
      <c r="BR95" s="139"/>
      <c r="BS95" s="139"/>
      <c r="BT95" s="139"/>
      <c r="BU95" s="139"/>
      <c r="BV95" s="139"/>
    </row>
    <row r="96" spans="1:74" x14ac:dyDescent="0.2">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835"/>
      <c r="AZ96" s="835"/>
      <c r="BA96" s="835"/>
      <c r="BB96" s="835"/>
      <c r="BC96" s="835"/>
      <c r="BD96" s="679"/>
      <c r="BE96" s="679"/>
      <c r="BF96" s="679"/>
      <c r="BG96" s="835"/>
      <c r="BH96" s="835"/>
      <c r="BI96" s="835"/>
      <c r="BJ96" s="139"/>
      <c r="BK96" s="139"/>
      <c r="BL96" s="139"/>
      <c r="BM96" s="139"/>
      <c r="BN96" s="139"/>
      <c r="BO96" s="139"/>
      <c r="BP96" s="139"/>
      <c r="BQ96" s="139"/>
      <c r="BR96" s="139"/>
      <c r="BS96" s="139"/>
      <c r="BT96" s="139"/>
      <c r="BU96" s="139"/>
      <c r="BV96" s="139"/>
    </row>
    <row r="97" spans="3:74" x14ac:dyDescent="0.2">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835"/>
      <c r="AZ97" s="835"/>
      <c r="BA97" s="835"/>
      <c r="BB97" s="835"/>
      <c r="BC97" s="835"/>
      <c r="BD97" s="679"/>
      <c r="BE97" s="679"/>
      <c r="BF97" s="679"/>
      <c r="BG97" s="835"/>
      <c r="BH97" s="835"/>
      <c r="BI97" s="835"/>
      <c r="BJ97" s="139"/>
      <c r="BK97" s="139"/>
      <c r="BL97" s="139"/>
      <c r="BM97" s="139"/>
      <c r="BN97" s="139"/>
      <c r="BO97" s="139"/>
      <c r="BP97" s="139"/>
      <c r="BQ97" s="139"/>
      <c r="BR97" s="139"/>
      <c r="BS97" s="139"/>
      <c r="BT97" s="139"/>
      <c r="BU97" s="139"/>
      <c r="BV97" s="139"/>
    </row>
    <row r="98" spans="3:74" x14ac:dyDescent="0.2">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835"/>
      <c r="AZ98" s="835"/>
      <c r="BA98" s="835"/>
      <c r="BB98" s="835"/>
      <c r="BC98" s="835"/>
      <c r="BD98" s="679"/>
      <c r="BE98" s="679"/>
      <c r="BF98" s="679"/>
      <c r="BG98" s="835"/>
      <c r="BH98" s="835"/>
      <c r="BI98" s="835"/>
      <c r="BJ98" s="139"/>
      <c r="BK98" s="139"/>
      <c r="BL98" s="139"/>
      <c r="BM98" s="139"/>
      <c r="BN98" s="139"/>
      <c r="BO98" s="139"/>
      <c r="BP98" s="139"/>
      <c r="BQ98" s="139"/>
      <c r="BR98" s="139"/>
      <c r="BS98" s="139"/>
      <c r="BT98" s="139"/>
      <c r="BU98" s="139"/>
      <c r="BV98" s="139"/>
    </row>
    <row r="99" spans="3:74" x14ac:dyDescent="0.2">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835"/>
      <c r="AZ99" s="835"/>
      <c r="BA99" s="835"/>
      <c r="BB99" s="835"/>
      <c r="BC99" s="835"/>
      <c r="BD99" s="679"/>
      <c r="BE99" s="679"/>
      <c r="BF99" s="679"/>
      <c r="BG99" s="835"/>
      <c r="BH99" s="835"/>
      <c r="BI99" s="835"/>
      <c r="BJ99" s="139"/>
      <c r="BK99" s="139"/>
      <c r="BL99" s="139"/>
      <c r="BM99" s="139"/>
      <c r="BN99" s="139"/>
      <c r="BO99" s="139"/>
      <c r="BP99" s="139"/>
      <c r="BQ99" s="139"/>
      <c r="BR99" s="139"/>
      <c r="BS99" s="139"/>
      <c r="BT99" s="139"/>
      <c r="BU99" s="139"/>
      <c r="BV99" s="139"/>
    </row>
    <row r="100" spans="3:74" x14ac:dyDescent="0.2">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835"/>
      <c r="AZ100" s="835"/>
      <c r="BA100" s="835"/>
      <c r="BB100" s="835"/>
      <c r="BC100" s="835"/>
      <c r="BD100" s="679"/>
      <c r="BE100" s="679"/>
      <c r="BF100" s="679"/>
      <c r="BG100" s="835"/>
      <c r="BH100" s="835"/>
      <c r="BI100" s="835"/>
      <c r="BJ100" s="139"/>
      <c r="BK100" s="139"/>
      <c r="BL100" s="139"/>
      <c r="BM100" s="139"/>
      <c r="BN100" s="139"/>
      <c r="BO100" s="139"/>
      <c r="BP100" s="139"/>
      <c r="BQ100" s="139"/>
      <c r="BR100" s="139"/>
      <c r="BS100" s="139"/>
      <c r="BT100" s="139"/>
      <c r="BU100" s="139"/>
      <c r="BV100" s="139"/>
    </row>
    <row r="101" spans="3:74" x14ac:dyDescent="0.2">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835"/>
      <c r="AZ101" s="835"/>
      <c r="BA101" s="835"/>
      <c r="BB101" s="835"/>
      <c r="BC101" s="835"/>
      <c r="BD101" s="679"/>
      <c r="BE101" s="679"/>
      <c r="BF101" s="679"/>
      <c r="BG101" s="835"/>
      <c r="BH101" s="835"/>
      <c r="BI101" s="835"/>
      <c r="BJ101" s="139"/>
      <c r="BK101" s="139"/>
      <c r="BL101" s="139"/>
      <c r="BM101" s="139"/>
      <c r="BN101" s="139"/>
      <c r="BO101" s="139"/>
      <c r="BP101" s="139"/>
      <c r="BQ101" s="139"/>
      <c r="BR101" s="139"/>
      <c r="BS101" s="139"/>
      <c r="BT101" s="139"/>
      <c r="BU101" s="139"/>
      <c r="BV101" s="139"/>
    </row>
    <row r="102" spans="3:74" x14ac:dyDescent="0.2">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835"/>
      <c r="AZ102" s="835"/>
      <c r="BA102" s="835"/>
      <c r="BB102" s="835"/>
      <c r="BC102" s="835"/>
      <c r="BD102" s="679"/>
      <c r="BE102" s="679"/>
      <c r="BF102" s="679"/>
      <c r="BG102" s="835"/>
      <c r="BH102" s="835"/>
      <c r="BI102" s="835"/>
      <c r="BJ102" s="139"/>
      <c r="BK102" s="139"/>
      <c r="BL102" s="139"/>
      <c r="BM102" s="139"/>
      <c r="BN102" s="139"/>
      <c r="BO102" s="139"/>
      <c r="BP102" s="139"/>
      <c r="BQ102" s="139"/>
      <c r="BR102" s="139"/>
      <c r="BS102" s="139"/>
      <c r="BT102" s="139"/>
      <c r="BU102" s="139"/>
      <c r="BV102" s="139"/>
    </row>
    <row r="103" spans="3:74" x14ac:dyDescent="0.2">
      <c r="BK103" s="137"/>
      <c r="BL103" s="137"/>
      <c r="BM103" s="137"/>
      <c r="BN103" s="137"/>
      <c r="BO103" s="137"/>
      <c r="BP103" s="137"/>
      <c r="BQ103" s="137"/>
      <c r="BR103" s="137"/>
      <c r="BS103" s="137"/>
      <c r="BT103" s="137"/>
      <c r="BU103" s="137"/>
      <c r="BV103" s="137"/>
    </row>
    <row r="104" spans="3:74" x14ac:dyDescent="0.2">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836"/>
      <c r="AZ104" s="836"/>
      <c r="BA104" s="836"/>
      <c r="BB104" s="836"/>
      <c r="BC104" s="836"/>
      <c r="BD104" s="680"/>
      <c r="BE104" s="680"/>
      <c r="BF104" s="680"/>
      <c r="BG104" s="836"/>
      <c r="BH104" s="836"/>
      <c r="BI104" s="836"/>
      <c r="BJ104" s="140"/>
      <c r="BK104" s="140"/>
      <c r="BL104" s="140"/>
      <c r="BM104" s="140"/>
      <c r="BN104" s="140"/>
      <c r="BO104" s="140"/>
      <c r="BP104" s="140"/>
      <c r="BQ104" s="140"/>
      <c r="BR104" s="140"/>
      <c r="BS104" s="140"/>
      <c r="BT104" s="140"/>
      <c r="BU104" s="140"/>
      <c r="BV104" s="140"/>
    </row>
    <row r="105" spans="3:74" x14ac:dyDescent="0.2">
      <c r="BK105" s="137"/>
      <c r="BL105" s="137"/>
      <c r="BM105" s="137"/>
      <c r="BN105" s="137"/>
      <c r="BO105" s="137"/>
      <c r="BP105" s="137"/>
      <c r="BQ105" s="137"/>
      <c r="BR105" s="137"/>
      <c r="BS105" s="137"/>
      <c r="BT105" s="137"/>
      <c r="BU105" s="137"/>
      <c r="BV105" s="137"/>
    </row>
    <row r="106" spans="3:74" x14ac:dyDescent="0.2">
      <c r="BK106" s="137"/>
      <c r="BL106" s="137"/>
      <c r="BM106" s="137"/>
      <c r="BN106" s="137"/>
      <c r="BO106" s="137"/>
      <c r="BP106" s="137"/>
      <c r="BQ106" s="137"/>
      <c r="BR106" s="137"/>
      <c r="BS106" s="137"/>
      <c r="BT106" s="137"/>
      <c r="BU106" s="137"/>
      <c r="BV106" s="137"/>
    </row>
    <row r="107" spans="3:74" x14ac:dyDescent="0.2">
      <c r="BK107" s="137"/>
      <c r="BL107" s="137"/>
      <c r="BM107" s="137"/>
      <c r="BN107" s="137"/>
      <c r="BO107" s="137"/>
      <c r="BP107" s="137"/>
      <c r="BQ107" s="137"/>
      <c r="BR107" s="137"/>
      <c r="BS107" s="137"/>
      <c r="BT107" s="137"/>
      <c r="BU107" s="137"/>
      <c r="BV107" s="137"/>
    </row>
    <row r="108" spans="3:74" x14ac:dyDescent="0.2">
      <c r="BK108" s="137"/>
      <c r="BL108" s="137"/>
      <c r="BM108" s="137"/>
      <c r="BN108" s="137"/>
      <c r="BO108" s="137"/>
      <c r="BP108" s="137"/>
      <c r="BQ108" s="137"/>
      <c r="BR108" s="137"/>
      <c r="BS108" s="137"/>
      <c r="BT108" s="137"/>
      <c r="BU108" s="137"/>
      <c r="BV108" s="137"/>
    </row>
    <row r="109" spans="3:74" x14ac:dyDescent="0.2">
      <c r="BK109" s="137"/>
      <c r="BL109" s="137"/>
      <c r="BM109" s="137"/>
      <c r="BN109" s="137"/>
      <c r="BO109" s="137"/>
      <c r="BP109" s="137"/>
      <c r="BQ109" s="137"/>
      <c r="BR109" s="137"/>
      <c r="BS109" s="137"/>
      <c r="BT109" s="137"/>
      <c r="BU109" s="137"/>
      <c r="BV109" s="137"/>
    </row>
    <row r="110" spans="3:74" x14ac:dyDescent="0.2">
      <c r="BK110" s="137"/>
      <c r="BL110" s="137"/>
      <c r="BM110" s="137"/>
      <c r="BN110" s="137"/>
      <c r="BO110" s="137"/>
      <c r="BP110" s="137"/>
      <c r="BQ110" s="137"/>
      <c r="BR110" s="137"/>
      <c r="BS110" s="137"/>
      <c r="BT110" s="137"/>
      <c r="BU110" s="137"/>
      <c r="BV110" s="137"/>
    </row>
    <row r="111" spans="3:74" x14ac:dyDescent="0.2">
      <c r="BK111" s="137"/>
      <c r="BL111" s="137"/>
      <c r="BM111" s="137"/>
      <c r="BN111" s="137"/>
      <c r="BO111" s="137"/>
      <c r="BP111" s="137"/>
      <c r="BQ111" s="137"/>
      <c r="BR111" s="137"/>
      <c r="BS111" s="137"/>
      <c r="BT111" s="137"/>
      <c r="BU111" s="137"/>
      <c r="BV111" s="137"/>
    </row>
    <row r="112" spans="3:74" x14ac:dyDescent="0.2">
      <c r="BK112" s="137"/>
      <c r="BL112" s="137"/>
      <c r="BM112" s="137"/>
      <c r="BN112" s="137"/>
      <c r="BO112" s="137"/>
      <c r="BP112" s="137"/>
      <c r="BQ112" s="137"/>
      <c r="BR112" s="137"/>
      <c r="BS112" s="137"/>
      <c r="BT112" s="137"/>
      <c r="BU112" s="137"/>
      <c r="BV112" s="137"/>
    </row>
    <row r="113" spans="63:74" x14ac:dyDescent="0.2">
      <c r="BK113" s="137"/>
      <c r="BL113" s="137"/>
      <c r="BM113" s="137"/>
      <c r="BN113" s="137"/>
      <c r="BO113" s="137"/>
      <c r="BP113" s="137"/>
      <c r="BQ113" s="137"/>
      <c r="BR113" s="137"/>
      <c r="BS113" s="137"/>
      <c r="BT113" s="137"/>
      <c r="BU113" s="137"/>
      <c r="BV113" s="137"/>
    </row>
    <row r="114" spans="63:74" x14ac:dyDescent="0.2">
      <c r="BK114" s="137"/>
      <c r="BL114" s="137"/>
      <c r="BM114" s="137"/>
      <c r="BN114" s="137"/>
      <c r="BO114" s="137"/>
      <c r="BP114" s="137"/>
      <c r="BQ114" s="137"/>
      <c r="BR114" s="137"/>
      <c r="BS114" s="137"/>
      <c r="BT114" s="137"/>
      <c r="BU114" s="137"/>
      <c r="BV114" s="137"/>
    </row>
    <row r="115" spans="63:74" x14ac:dyDescent="0.2">
      <c r="BK115" s="137"/>
      <c r="BL115" s="137"/>
      <c r="BM115" s="137"/>
      <c r="BN115" s="137"/>
      <c r="BO115" s="137"/>
      <c r="BP115" s="137"/>
      <c r="BQ115" s="137"/>
      <c r="BR115" s="137"/>
      <c r="BS115" s="137"/>
      <c r="BT115" s="137"/>
      <c r="BU115" s="137"/>
      <c r="BV115" s="137"/>
    </row>
    <row r="116" spans="63:74" x14ac:dyDescent="0.2">
      <c r="BK116" s="137"/>
      <c r="BL116" s="137"/>
      <c r="BM116" s="137"/>
      <c r="BN116" s="137"/>
      <c r="BO116" s="137"/>
      <c r="BP116" s="137"/>
      <c r="BQ116" s="137"/>
      <c r="BR116" s="137"/>
      <c r="BS116" s="137"/>
      <c r="BT116" s="137"/>
      <c r="BU116" s="137"/>
      <c r="BV116" s="137"/>
    </row>
    <row r="117" spans="63:74" x14ac:dyDescent="0.2">
      <c r="BK117" s="137"/>
      <c r="BL117" s="137"/>
      <c r="BM117" s="137"/>
      <c r="BN117" s="137"/>
      <c r="BO117" s="137"/>
      <c r="BP117" s="137"/>
      <c r="BQ117" s="137"/>
      <c r="BR117" s="137"/>
      <c r="BS117" s="137"/>
      <c r="BT117" s="137"/>
      <c r="BU117" s="137"/>
      <c r="BV117" s="137"/>
    </row>
    <row r="118" spans="63:74" x14ac:dyDescent="0.2">
      <c r="BK118" s="137"/>
      <c r="BL118" s="137"/>
      <c r="BM118" s="137"/>
      <c r="BN118" s="137"/>
      <c r="BO118" s="137"/>
      <c r="BP118" s="137"/>
      <c r="BQ118" s="137"/>
      <c r="BR118" s="137"/>
      <c r="BS118" s="137"/>
      <c r="BT118" s="137"/>
      <c r="BU118" s="137"/>
      <c r="BV118" s="137"/>
    </row>
    <row r="119" spans="63:74" x14ac:dyDescent="0.2">
      <c r="BK119" s="137"/>
      <c r="BL119" s="137"/>
      <c r="BM119" s="137"/>
      <c r="BN119" s="137"/>
      <c r="BO119" s="137"/>
      <c r="BP119" s="137"/>
      <c r="BQ119" s="137"/>
      <c r="BR119" s="137"/>
      <c r="BS119" s="137"/>
      <c r="BT119" s="137"/>
      <c r="BU119" s="137"/>
      <c r="BV119" s="137"/>
    </row>
    <row r="120" spans="63:74" x14ac:dyDescent="0.2">
      <c r="BK120" s="137"/>
      <c r="BL120" s="137"/>
      <c r="BM120" s="137"/>
      <c r="BN120" s="137"/>
      <c r="BO120" s="137"/>
      <c r="BP120" s="137"/>
      <c r="BQ120" s="137"/>
      <c r="BR120" s="137"/>
      <c r="BS120" s="137"/>
      <c r="BT120" s="137"/>
      <c r="BU120" s="137"/>
      <c r="BV120" s="137"/>
    </row>
    <row r="121" spans="63:74" x14ac:dyDescent="0.2">
      <c r="BK121" s="137"/>
      <c r="BL121" s="137"/>
      <c r="BM121" s="137"/>
      <c r="BN121" s="137"/>
      <c r="BO121" s="137"/>
      <c r="BP121" s="137"/>
      <c r="BQ121" s="137"/>
      <c r="BR121" s="137"/>
      <c r="BS121" s="137"/>
      <c r="BT121" s="137"/>
      <c r="BU121" s="137"/>
      <c r="BV121" s="137"/>
    </row>
    <row r="122" spans="63:74" x14ac:dyDescent="0.2">
      <c r="BK122" s="137"/>
      <c r="BL122" s="137"/>
      <c r="BM122" s="137"/>
      <c r="BN122" s="137"/>
      <c r="BO122" s="137"/>
      <c r="BP122" s="137"/>
      <c r="BQ122" s="137"/>
      <c r="BR122" s="137"/>
      <c r="BS122" s="137"/>
      <c r="BT122" s="137"/>
      <c r="BU122" s="137"/>
      <c r="BV122" s="137"/>
    </row>
    <row r="123" spans="63:74" x14ac:dyDescent="0.2">
      <c r="BK123" s="137"/>
      <c r="BL123" s="137"/>
      <c r="BM123" s="137"/>
      <c r="BN123" s="137"/>
      <c r="BO123" s="137"/>
      <c r="BP123" s="137"/>
      <c r="BQ123" s="137"/>
      <c r="BR123" s="137"/>
      <c r="BS123" s="137"/>
      <c r="BT123" s="137"/>
      <c r="BU123" s="137"/>
      <c r="BV123" s="137"/>
    </row>
    <row r="124" spans="63:74" x14ac:dyDescent="0.2">
      <c r="BK124" s="137"/>
      <c r="BL124" s="137"/>
      <c r="BM124" s="137"/>
      <c r="BN124" s="137"/>
      <c r="BO124" s="137"/>
      <c r="BP124" s="137"/>
      <c r="BQ124" s="137"/>
      <c r="BR124" s="137"/>
      <c r="BS124" s="137"/>
      <c r="BT124" s="137"/>
      <c r="BU124" s="137"/>
      <c r="BV124" s="137"/>
    </row>
    <row r="125" spans="63:74" x14ac:dyDescent="0.2">
      <c r="BK125" s="137"/>
      <c r="BL125" s="137"/>
      <c r="BM125" s="137"/>
      <c r="BN125" s="137"/>
      <c r="BO125" s="137"/>
      <c r="BP125" s="137"/>
      <c r="BQ125" s="137"/>
      <c r="BR125" s="137"/>
      <c r="BS125" s="137"/>
      <c r="BT125" s="137"/>
      <c r="BU125" s="137"/>
      <c r="BV125" s="137"/>
    </row>
    <row r="126" spans="63:74" x14ac:dyDescent="0.2">
      <c r="BK126" s="137"/>
      <c r="BL126" s="137"/>
      <c r="BM126" s="137"/>
      <c r="BN126" s="137"/>
      <c r="BO126" s="137"/>
      <c r="BP126" s="137"/>
      <c r="BQ126" s="137"/>
      <c r="BR126" s="137"/>
      <c r="BS126" s="137"/>
      <c r="BT126" s="137"/>
      <c r="BU126" s="137"/>
      <c r="BV126" s="137"/>
    </row>
    <row r="127" spans="63:74" x14ac:dyDescent="0.2">
      <c r="BK127" s="137"/>
      <c r="BL127" s="137"/>
      <c r="BM127" s="137"/>
      <c r="BN127" s="137"/>
      <c r="BO127" s="137"/>
      <c r="BP127" s="137"/>
      <c r="BQ127" s="137"/>
      <c r="BR127" s="137"/>
      <c r="BS127" s="137"/>
      <c r="BT127" s="137"/>
      <c r="BU127" s="137"/>
      <c r="BV127" s="137"/>
    </row>
    <row r="128" spans="63:74" x14ac:dyDescent="0.2">
      <c r="BK128" s="137"/>
      <c r="BL128" s="137"/>
      <c r="BM128" s="137"/>
      <c r="BN128" s="137"/>
      <c r="BO128" s="137"/>
      <c r="BP128" s="137"/>
      <c r="BQ128" s="137"/>
      <c r="BR128" s="137"/>
      <c r="BS128" s="137"/>
      <c r="BT128" s="137"/>
      <c r="BU128" s="137"/>
      <c r="BV128" s="137"/>
    </row>
    <row r="129" spans="63:74" x14ac:dyDescent="0.2">
      <c r="BK129" s="137"/>
      <c r="BL129" s="137"/>
      <c r="BM129" s="137"/>
      <c r="BN129" s="137"/>
      <c r="BO129" s="137"/>
      <c r="BP129" s="137"/>
      <c r="BQ129" s="137"/>
      <c r="BR129" s="137"/>
      <c r="BS129" s="137"/>
      <c r="BT129" s="137"/>
      <c r="BU129" s="137"/>
      <c r="BV129" s="137"/>
    </row>
    <row r="130" spans="63:74" x14ac:dyDescent="0.2">
      <c r="BK130" s="137"/>
      <c r="BL130" s="137"/>
      <c r="BM130" s="137"/>
      <c r="BN130" s="137"/>
      <c r="BO130" s="137"/>
      <c r="BP130" s="137"/>
      <c r="BQ130" s="137"/>
      <c r="BR130" s="137"/>
      <c r="BS130" s="137"/>
      <c r="BT130" s="137"/>
      <c r="BU130" s="137"/>
      <c r="BV130" s="137"/>
    </row>
    <row r="131" spans="63:74" x14ac:dyDescent="0.2">
      <c r="BK131" s="137"/>
      <c r="BL131" s="137"/>
      <c r="BM131" s="137"/>
      <c r="BN131" s="137"/>
      <c r="BO131" s="137"/>
      <c r="BP131" s="137"/>
      <c r="BQ131" s="137"/>
      <c r="BR131" s="137"/>
      <c r="BS131" s="137"/>
      <c r="BT131" s="137"/>
      <c r="BU131" s="137"/>
      <c r="BV131" s="137"/>
    </row>
    <row r="132" spans="63:74" x14ac:dyDescent="0.2">
      <c r="BK132" s="137"/>
      <c r="BL132" s="137"/>
      <c r="BM132" s="137"/>
      <c r="BN132" s="137"/>
      <c r="BO132" s="137"/>
      <c r="BP132" s="137"/>
      <c r="BQ132" s="137"/>
      <c r="BR132" s="137"/>
      <c r="BS132" s="137"/>
      <c r="BT132" s="137"/>
      <c r="BU132" s="137"/>
      <c r="BV132" s="137"/>
    </row>
    <row r="133" spans="63:74" x14ac:dyDescent="0.2">
      <c r="BK133" s="137"/>
      <c r="BL133" s="137"/>
      <c r="BM133" s="137"/>
      <c r="BN133" s="137"/>
      <c r="BO133" s="137"/>
      <c r="BP133" s="137"/>
      <c r="BQ133" s="137"/>
      <c r="BR133" s="137"/>
      <c r="BS133" s="137"/>
      <c r="BT133" s="137"/>
      <c r="BU133" s="137"/>
      <c r="BV133" s="137"/>
    </row>
    <row r="134" spans="63:74" x14ac:dyDescent="0.2">
      <c r="BK134" s="137"/>
      <c r="BL134" s="137"/>
      <c r="BM134" s="137"/>
      <c r="BN134" s="137"/>
      <c r="BO134" s="137"/>
      <c r="BP134" s="137"/>
      <c r="BQ134" s="137"/>
      <c r="BR134" s="137"/>
      <c r="BS134" s="137"/>
      <c r="BT134" s="137"/>
      <c r="BU134" s="137"/>
      <c r="BV134" s="137"/>
    </row>
    <row r="135" spans="63:74" x14ac:dyDescent="0.2">
      <c r="BK135" s="137"/>
      <c r="BL135" s="137"/>
      <c r="BM135" s="137"/>
      <c r="BN135" s="137"/>
      <c r="BO135" s="137"/>
      <c r="BP135" s="137"/>
      <c r="BQ135" s="137"/>
      <c r="BR135" s="137"/>
      <c r="BS135" s="137"/>
      <c r="BT135" s="137"/>
      <c r="BU135" s="137"/>
      <c r="BV135" s="137"/>
    </row>
    <row r="136" spans="63:74" x14ac:dyDescent="0.2">
      <c r="BK136" s="137"/>
      <c r="BL136" s="137"/>
      <c r="BM136" s="137"/>
      <c r="BN136" s="137"/>
      <c r="BO136" s="137"/>
      <c r="BP136" s="137"/>
      <c r="BQ136" s="137"/>
      <c r="BR136" s="137"/>
      <c r="BS136" s="137"/>
      <c r="BT136" s="137"/>
      <c r="BU136" s="137"/>
      <c r="BV136" s="137"/>
    </row>
    <row r="137" spans="63:74" x14ac:dyDescent="0.2">
      <c r="BK137" s="137"/>
      <c r="BL137" s="137"/>
      <c r="BM137" s="137"/>
      <c r="BN137" s="137"/>
      <c r="BO137" s="137"/>
      <c r="BP137" s="137"/>
      <c r="BQ137" s="137"/>
      <c r="BR137" s="137"/>
      <c r="BS137" s="137"/>
      <c r="BT137" s="137"/>
      <c r="BU137" s="137"/>
      <c r="BV137" s="137"/>
    </row>
    <row r="138" spans="63:74" x14ac:dyDescent="0.2">
      <c r="BK138" s="137"/>
      <c r="BL138" s="137"/>
      <c r="BM138" s="137"/>
      <c r="BN138" s="137"/>
      <c r="BO138" s="137"/>
      <c r="BP138" s="137"/>
      <c r="BQ138" s="137"/>
      <c r="BR138" s="137"/>
      <c r="BS138" s="137"/>
      <c r="BT138" s="137"/>
      <c r="BU138" s="137"/>
      <c r="BV138" s="137"/>
    </row>
    <row r="139" spans="63:74" x14ac:dyDescent="0.2">
      <c r="BK139" s="137"/>
      <c r="BL139" s="137"/>
      <c r="BM139" s="137"/>
      <c r="BN139" s="137"/>
      <c r="BO139" s="137"/>
      <c r="BP139" s="137"/>
      <c r="BQ139" s="137"/>
      <c r="BR139" s="137"/>
      <c r="BS139" s="137"/>
      <c r="BT139" s="137"/>
      <c r="BU139" s="137"/>
      <c r="BV139" s="137"/>
    </row>
    <row r="140" spans="63:74" x14ac:dyDescent="0.2">
      <c r="BK140" s="137"/>
      <c r="BL140" s="137"/>
      <c r="BM140" s="137"/>
      <c r="BN140" s="137"/>
      <c r="BO140" s="137"/>
      <c r="BP140" s="137"/>
      <c r="BQ140" s="137"/>
      <c r="BR140" s="137"/>
      <c r="BS140" s="137"/>
      <c r="BT140" s="137"/>
      <c r="BU140" s="137"/>
      <c r="BV140" s="137"/>
    </row>
    <row r="141" spans="63:74" x14ac:dyDescent="0.2">
      <c r="BK141" s="137"/>
      <c r="BL141" s="137"/>
      <c r="BM141" s="137"/>
      <c r="BN141" s="137"/>
      <c r="BO141" s="137"/>
      <c r="BP141" s="137"/>
      <c r="BQ141" s="137"/>
      <c r="BR141" s="137"/>
      <c r="BS141" s="137"/>
      <c r="BT141" s="137"/>
      <c r="BU141" s="137"/>
      <c r="BV141" s="137"/>
    </row>
    <row r="142" spans="63:74" x14ac:dyDescent="0.2">
      <c r="BK142" s="137"/>
      <c r="BL142" s="137"/>
      <c r="BM142" s="137"/>
      <c r="BN142" s="137"/>
      <c r="BO142" s="137"/>
      <c r="BP142" s="137"/>
      <c r="BQ142" s="137"/>
      <c r="BR142" s="137"/>
      <c r="BS142" s="137"/>
      <c r="BT142" s="137"/>
      <c r="BU142" s="137"/>
      <c r="BV142" s="137"/>
    </row>
    <row r="143" spans="63:74" x14ac:dyDescent="0.2">
      <c r="BK143" s="137"/>
      <c r="BL143" s="137"/>
      <c r="BM143" s="137"/>
      <c r="BN143" s="137"/>
      <c r="BO143" s="137"/>
      <c r="BP143" s="137"/>
      <c r="BQ143" s="137"/>
      <c r="BR143" s="137"/>
      <c r="BS143" s="137"/>
      <c r="BT143" s="137"/>
      <c r="BU143" s="137"/>
      <c r="BV143" s="137"/>
    </row>
    <row r="144" spans="63:74" x14ac:dyDescent="0.2">
      <c r="BK144" s="137"/>
      <c r="BL144" s="137"/>
      <c r="BM144" s="137"/>
      <c r="BN144" s="137"/>
      <c r="BO144" s="137"/>
      <c r="BP144" s="137"/>
      <c r="BQ144" s="137"/>
      <c r="BR144" s="137"/>
      <c r="BS144" s="137"/>
      <c r="BT144" s="137"/>
      <c r="BU144" s="137"/>
      <c r="BV144" s="137"/>
    </row>
    <row r="145" spans="63:74" x14ac:dyDescent="0.2">
      <c r="BK145" s="137"/>
      <c r="BL145" s="137"/>
      <c r="BM145" s="137"/>
      <c r="BN145" s="137"/>
      <c r="BO145" s="137"/>
      <c r="BP145" s="137"/>
      <c r="BQ145" s="137"/>
      <c r="BR145" s="137"/>
      <c r="BS145" s="137"/>
      <c r="BT145" s="137"/>
      <c r="BU145" s="137"/>
      <c r="BV145" s="137"/>
    </row>
    <row r="146" spans="63:74" x14ac:dyDescent="0.2">
      <c r="BK146" s="137"/>
      <c r="BL146" s="137"/>
      <c r="BM146" s="137"/>
      <c r="BN146" s="137"/>
      <c r="BO146" s="137"/>
      <c r="BP146" s="137"/>
      <c r="BQ146" s="137"/>
      <c r="BR146" s="137"/>
      <c r="BS146" s="137"/>
      <c r="BT146" s="137"/>
      <c r="BU146" s="137"/>
      <c r="BV146" s="137"/>
    </row>
    <row r="147" spans="63:74" x14ac:dyDescent="0.2">
      <c r="BK147" s="137"/>
      <c r="BL147" s="137"/>
      <c r="BM147" s="137"/>
      <c r="BN147" s="137"/>
      <c r="BO147" s="137"/>
      <c r="BP147" s="137"/>
      <c r="BQ147" s="137"/>
      <c r="BR147" s="137"/>
      <c r="BS147" s="137"/>
      <c r="BT147" s="137"/>
      <c r="BU147" s="137"/>
      <c r="BV147" s="137"/>
    </row>
    <row r="148" spans="63:74" x14ac:dyDescent="0.2">
      <c r="BK148" s="137"/>
      <c r="BL148" s="137"/>
      <c r="BM148" s="137"/>
      <c r="BN148" s="137"/>
      <c r="BO148" s="137"/>
      <c r="BP148" s="137"/>
      <c r="BQ148" s="137"/>
      <c r="BR148" s="137"/>
      <c r="BS148" s="137"/>
      <c r="BT148" s="137"/>
      <c r="BU148" s="137"/>
      <c r="BV148" s="137"/>
    </row>
  </sheetData>
  <mergeCells count="18">
    <mergeCell ref="BK3:BV3"/>
    <mergeCell ref="B1:AL1"/>
    <mergeCell ref="C3:N3"/>
    <mergeCell ref="O3:Z3"/>
    <mergeCell ref="AA3:AL3"/>
    <mergeCell ref="AM3:AX3"/>
    <mergeCell ref="AY3:BJ3"/>
    <mergeCell ref="B60:Q60"/>
    <mergeCell ref="B61:Q61"/>
    <mergeCell ref="B62:Q62"/>
    <mergeCell ref="A1:A2"/>
    <mergeCell ref="B54:Q54"/>
    <mergeCell ref="B55:Q55"/>
    <mergeCell ref="B58:Q58"/>
    <mergeCell ref="B57:Q57"/>
    <mergeCell ref="B56:Q56"/>
    <mergeCell ref="B52:Q52"/>
    <mergeCell ref="B59:R59"/>
  </mergeCells>
  <phoneticPr fontId="7" type="noConversion"/>
  <conditionalFormatting sqref="C52:P52">
    <cfRule type="cellIs" dxfId="3" priority="1" stopIfTrue="1" operator="notEqual">
      <formula>0</formula>
    </cfRule>
  </conditionalFormatting>
  <hyperlinks>
    <hyperlink ref="A1:A2" location="Contents!A1" display="Table of Contents" xr:uid="{00000000-0004-0000-10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R33"/>
  <sheetViews>
    <sheetView tabSelected="1" workbookViewId="0"/>
  </sheetViews>
  <sheetFormatPr defaultColWidth="8.5546875" defaultRowHeight="13.2" x14ac:dyDescent="0.25"/>
  <cols>
    <col min="1" max="1" width="13.44140625" style="118" customWidth="1"/>
    <col min="2" max="2" width="90" style="118" customWidth="1"/>
    <col min="3" max="16384" width="8.5546875" style="118"/>
  </cols>
  <sheetData>
    <row r="1" spans="1:18" x14ac:dyDescent="0.25">
      <c r="A1" s="118" t="s">
        <v>235</v>
      </c>
    </row>
    <row r="6" spans="1:18" ht="15.6" x14ac:dyDescent="0.3">
      <c r="B6" s="119" t="str">
        <f>"Short-Term Energy Outlook, "&amp;Dates!D1</f>
        <v>Short-Term Energy Outlook, September 2026</v>
      </c>
    </row>
    <row r="8" spans="1:18" ht="15" customHeight="1" x14ac:dyDescent="0.25">
      <c r="A8" s="120"/>
      <c r="B8" s="121" t="s">
        <v>141</v>
      </c>
      <c r="C8" s="120"/>
      <c r="D8" s="120"/>
      <c r="E8" s="120"/>
      <c r="F8" s="120"/>
      <c r="G8" s="120"/>
      <c r="H8" s="120"/>
      <c r="I8" s="120"/>
      <c r="J8" s="120"/>
      <c r="K8" s="120"/>
      <c r="L8" s="120"/>
      <c r="M8" s="120"/>
      <c r="N8" s="120"/>
      <c r="O8" s="120"/>
      <c r="P8" s="120"/>
      <c r="Q8" s="120"/>
      <c r="R8" s="120"/>
    </row>
    <row r="9" spans="1:18" ht="15" customHeight="1" x14ac:dyDescent="0.25">
      <c r="A9" s="120"/>
      <c r="B9" s="121" t="s">
        <v>760</v>
      </c>
      <c r="C9" s="120"/>
      <c r="D9" s="120"/>
      <c r="E9" s="120"/>
      <c r="F9" s="120"/>
      <c r="G9" s="120"/>
      <c r="H9" s="120"/>
      <c r="I9" s="120"/>
      <c r="J9" s="120"/>
      <c r="K9" s="120"/>
      <c r="L9" s="120"/>
      <c r="M9" s="120"/>
      <c r="N9" s="120"/>
      <c r="O9" s="120"/>
      <c r="P9" s="120"/>
      <c r="Q9" s="120"/>
      <c r="R9" s="120"/>
    </row>
    <row r="10" spans="1:18" ht="15" customHeight="1" x14ac:dyDescent="0.25">
      <c r="A10" s="120"/>
      <c r="B10" s="121" t="s">
        <v>886</v>
      </c>
      <c r="C10" s="122"/>
      <c r="D10" s="122"/>
      <c r="E10" s="122"/>
      <c r="F10" s="122"/>
      <c r="G10" s="122"/>
      <c r="H10" s="122"/>
      <c r="I10" s="122"/>
      <c r="J10" s="122"/>
      <c r="K10" s="122"/>
      <c r="L10" s="122"/>
      <c r="M10" s="122"/>
      <c r="N10" s="122"/>
      <c r="O10" s="122"/>
      <c r="P10" s="122"/>
      <c r="Q10" s="122"/>
      <c r="R10" s="122"/>
    </row>
    <row r="11" spans="1:18" ht="15" customHeight="1" x14ac:dyDescent="0.25">
      <c r="A11" s="120"/>
      <c r="B11" s="121" t="s">
        <v>895</v>
      </c>
      <c r="C11" s="122"/>
      <c r="D11" s="122"/>
      <c r="E11" s="122"/>
      <c r="F11" s="122"/>
      <c r="G11" s="122"/>
      <c r="H11" s="122"/>
      <c r="I11" s="122"/>
      <c r="J11" s="122"/>
      <c r="K11" s="122"/>
      <c r="L11" s="122"/>
      <c r="M11" s="122"/>
      <c r="N11" s="122"/>
      <c r="O11" s="122"/>
      <c r="P11" s="122"/>
      <c r="Q11" s="122"/>
      <c r="R11" s="122"/>
    </row>
    <row r="12" spans="1:18" ht="15" customHeight="1" x14ac:dyDescent="0.25">
      <c r="A12" s="120"/>
      <c r="B12" s="121" t="s">
        <v>894</v>
      </c>
      <c r="C12" s="122"/>
      <c r="D12" s="122"/>
      <c r="E12" s="122"/>
      <c r="F12" s="122"/>
      <c r="G12" s="122"/>
      <c r="H12" s="122"/>
      <c r="I12" s="122"/>
      <c r="J12" s="122"/>
      <c r="K12" s="122"/>
      <c r="L12" s="122"/>
      <c r="M12" s="122"/>
      <c r="N12" s="122"/>
      <c r="O12" s="122"/>
      <c r="P12" s="122"/>
      <c r="Q12" s="122"/>
      <c r="R12" s="122"/>
    </row>
    <row r="13" spans="1:18" ht="15" customHeight="1" x14ac:dyDescent="0.25">
      <c r="A13" s="120"/>
      <c r="B13" s="121" t="s">
        <v>893</v>
      </c>
      <c r="C13" s="122"/>
      <c r="D13" s="122"/>
      <c r="E13" s="122"/>
      <c r="F13" s="122"/>
      <c r="G13" s="122"/>
      <c r="H13" s="122"/>
      <c r="I13" s="122"/>
      <c r="J13" s="122"/>
      <c r="K13" s="122"/>
      <c r="L13" s="122"/>
      <c r="M13" s="122"/>
      <c r="N13" s="122"/>
      <c r="O13" s="122"/>
      <c r="P13" s="122"/>
      <c r="Q13" s="122"/>
      <c r="R13" s="122"/>
    </row>
    <row r="14" spans="1:18" ht="15" customHeight="1" x14ac:dyDescent="0.25">
      <c r="A14" s="120"/>
      <c r="B14" s="121" t="s">
        <v>892</v>
      </c>
      <c r="C14" s="122"/>
      <c r="D14" s="122"/>
      <c r="E14" s="122"/>
      <c r="F14" s="122"/>
      <c r="G14" s="122"/>
      <c r="H14" s="122"/>
      <c r="I14" s="122"/>
      <c r="J14" s="122"/>
      <c r="K14" s="122"/>
      <c r="L14" s="122"/>
      <c r="M14" s="122"/>
      <c r="N14" s="122"/>
      <c r="O14" s="122"/>
      <c r="P14" s="122"/>
      <c r="Q14" s="122"/>
      <c r="R14" s="122"/>
    </row>
    <row r="15" spans="1:18" ht="15" customHeight="1" x14ac:dyDescent="0.25">
      <c r="A15" s="120"/>
      <c r="B15" s="121" t="s">
        <v>885</v>
      </c>
      <c r="C15" s="84"/>
      <c r="D15" s="84"/>
      <c r="E15" s="84"/>
      <c r="F15" s="84"/>
      <c r="G15" s="84"/>
      <c r="H15" s="84"/>
      <c r="I15" s="84"/>
      <c r="J15" s="84"/>
      <c r="K15" s="84"/>
      <c r="L15" s="84"/>
      <c r="M15" s="84"/>
      <c r="N15" s="84"/>
      <c r="O15" s="84"/>
      <c r="P15" s="84"/>
      <c r="Q15" s="84"/>
      <c r="R15" s="84"/>
    </row>
    <row r="16" spans="1:18" ht="15" customHeight="1" x14ac:dyDescent="0.25">
      <c r="A16" s="120"/>
      <c r="B16" s="121" t="s">
        <v>535</v>
      </c>
      <c r="C16" s="123"/>
      <c r="D16" s="123"/>
      <c r="E16" s="123"/>
      <c r="F16" s="123"/>
      <c r="G16" s="123"/>
      <c r="H16" s="123"/>
      <c r="I16" s="123"/>
      <c r="J16" s="123"/>
      <c r="K16" s="123"/>
      <c r="L16" s="123"/>
      <c r="M16" s="123"/>
      <c r="N16" s="123"/>
      <c r="O16" s="123"/>
      <c r="P16" s="123"/>
      <c r="Q16" s="123"/>
      <c r="R16" s="123"/>
    </row>
    <row r="17" spans="1:18" ht="15" customHeight="1" x14ac:dyDescent="0.25">
      <c r="A17" s="120"/>
      <c r="B17" s="121" t="s">
        <v>896</v>
      </c>
      <c r="C17" s="122"/>
      <c r="D17" s="122"/>
      <c r="E17" s="122"/>
      <c r="F17" s="122"/>
      <c r="G17" s="122"/>
      <c r="H17" s="122"/>
      <c r="I17" s="122"/>
      <c r="J17" s="122"/>
      <c r="K17" s="122"/>
      <c r="L17" s="122"/>
      <c r="M17" s="122"/>
      <c r="N17" s="122"/>
      <c r="O17" s="122"/>
      <c r="P17" s="122"/>
      <c r="Q17" s="122"/>
      <c r="R17" s="122"/>
    </row>
    <row r="18" spans="1:18" ht="15" customHeight="1" x14ac:dyDescent="0.25">
      <c r="A18" s="120"/>
      <c r="B18" s="121" t="s">
        <v>1532</v>
      </c>
      <c r="C18" s="122"/>
      <c r="D18" s="122"/>
      <c r="E18" s="122"/>
      <c r="F18" s="122"/>
      <c r="G18" s="122"/>
      <c r="H18" s="122"/>
      <c r="I18" s="122"/>
      <c r="J18" s="122"/>
      <c r="K18" s="122"/>
      <c r="L18" s="122"/>
      <c r="M18" s="122"/>
      <c r="N18" s="122"/>
      <c r="O18" s="122"/>
      <c r="P18" s="122"/>
      <c r="Q18" s="122"/>
      <c r="R18" s="122"/>
    </row>
    <row r="19" spans="1:18" ht="15" customHeight="1" x14ac:dyDescent="0.25">
      <c r="A19" s="120"/>
      <c r="B19" s="121" t="s">
        <v>142</v>
      </c>
      <c r="C19" s="114"/>
      <c r="D19" s="114"/>
      <c r="E19" s="114"/>
      <c r="F19" s="114"/>
      <c r="G19" s="114"/>
      <c r="H19" s="114"/>
      <c r="I19" s="114"/>
      <c r="J19" s="114"/>
      <c r="K19" s="114"/>
      <c r="L19" s="114"/>
      <c r="M19" s="114"/>
      <c r="N19" s="114"/>
      <c r="O19" s="114"/>
      <c r="P19" s="114"/>
      <c r="Q19" s="114"/>
      <c r="R19" s="114"/>
    </row>
    <row r="20" spans="1:18" ht="15" customHeight="1" x14ac:dyDescent="0.25">
      <c r="A20" s="120"/>
      <c r="B20" s="121" t="s">
        <v>897</v>
      </c>
      <c r="C20" s="122"/>
      <c r="D20" s="122"/>
      <c r="E20" s="122"/>
      <c r="F20" s="122"/>
      <c r="G20" s="122"/>
      <c r="H20" s="122"/>
      <c r="I20" s="122"/>
      <c r="J20" s="122"/>
      <c r="K20" s="122"/>
      <c r="L20" s="122"/>
      <c r="M20" s="122"/>
      <c r="N20" s="122"/>
      <c r="O20" s="122"/>
      <c r="P20" s="122"/>
      <c r="Q20" s="122"/>
      <c r="R20" s="122"/>
    </row>
    <row r="21" spans="1:18" ht="15" customHeight="1" x14ac:dyDescent="0.25">
      <c r="A21" s="120"/>
      <c r="B21" s="121" t="s">
        <v>143</v>
      </c>
      <c r="C21" s="125"/>
      <c r="D21" s="125"/>
      <c r="E21" s="125"/>
      <c r="F21" s="125"/>
      <c r="G21" s="125"/>
      <c r="H21" s="125"/>
      <c r="I21" s="125"/>
      <c r="J21" s="125"/>
      <c r="K21" s="125"/>
      <c r="L21" s="125"/>
      <c r="M21" s="125"/>
      <c r="N21" s="125"/>
      <c r="O21" s="125"/>
      <c r="P21" s="125"/>
      <c r="Q21" s="125"/>
      <c r="R21" s="125"/>
    </row>
    <row r="22" spans="1:18" ht="15" customHeight="1" x14ac:dyDescent="0.25">
      <c r="A22" s="120"/>
      <c r="B22" s="121" t="s">
        <v>479</v>
      </c>
      <c r="C22" s="122"/>
      <c r="D22" s="122"/>
      <c r="E22" s="122"/>
      <c r="F22" s="122"/>
      <c r="G22" s="122"/>
      <c r="H22" s="122"/>
      <c r="I22" s="122"/>
      <c r="J22" s="122"/>
      <c r="K22" s="122"/>
      <c r="L22" s="122"/>
      <c r="M22" s="122"/>
      <c r="N22" s="122"/>
      <c r="O22" s="122"/>
      <c r="P22" s="122"/>
      <c r="Q22" s="122"/>
      <c r="R22" s="122"/>
    </row>
    <row r="23" spans="1:18" ht="15" customHeight="1" x14ac:dyDescent="0.25">
      <c r="A23" s="120"/>
      <c r="B23" s="124" t="s">
        <v>898</v>
      </c>
      <c r="C23" s="126"/>
      <c r="D23" s="126"/>
      <c r="E23" s="126"/>
      <c r="F23" s="126"/>
      <c r="G23" s="126"/>
      <c r="H23" s="126"/>
      <c r="I23" s="126"/>
      <c r="J23" s="126"/>
      <c r="K23" s="126"/>
      <c r="L23" s="126"/>
      <c r="M23" s="126"/>
      <c r="N23" s="126"/>
      <c r="O23" s="126"/>
      <c r="P23" s="126"/>
      <c r="Q23" s="126"/>
      <c r="R23" s="126"/>
    </row>
    <row r="24" spans="1:18" ht="15" customHeight="1" x14ac:dyDescent="0.25">
      <c r="A24" s="120"/>
      <c r="B24" s="124" t="s">
        <v>899</v>
      </c>
      <c r="C24" s="122"/>
      <c r="D24" s="122"/>
      <c r="E24" s="122"/>
      <c r="F24" s="122"/>
      <c r="G24" s="122"/>
      <c r="H24" s="122"/>
      <c r="I24" s="122"/>
      <c r="J24" s="122"/>
      <c r="K24" s="122"/>
      <c r="L24" s="122"/>
      <c r="M24" s="122"/>
      <c r="N24" s="122"/>
      <c r="O24" s="122"/>
      <c r="P24" s="122"/>
      <c r="Q24" s="122"/>
      <c r="R24" s="122"/>
    </row>
    <row r="25" spans="1:18" ht="15" customHeight="1" x14ac:dyDescent="0.25">
      <c r="A25" s="120"/>
      <c r="B25" s="124" t="s">
        <v>900</v>
      </c>
      <c r="C25" s="122"/>
      <c r="D25" s="122"/>
      <c r="E25" s="122"/>
      <c r="F25" s="122"/>
      <c r="G25" s="122"/>
      <c r="H25" s="122"/>
      <c r="I25" s="122"/>
      <c r="J25" s="122"/>
      <c r="K25" s="122"/>
      <c r="L25" s="122"/>
      <c r="M25" s="122"/>
      <c r="N25" s="122"/>
      <c r="O25" s="122"/>
      <c r="P25" s="122"/>
      <c r="Q25" s="122"/>
      <c r="R25" s="122"/>
    </row>
    <row r="26" spans="1:18" ht="15" customHeight="1" x14ac:dyDescent="0.25">
      <c r="A26" s="120"/>
      <c r="B26" s="124" t="s">
        <v>901</v>
      </c>
      <c r="C26" s="122"/>
      <c r="D26" s="122"/>
      <c r="E26" s="122"/>
      <c r="F26" s="122"/>
      <c r="G26" s="122"/>
      <c r="H26" s="122"/>
      <c r="I26" s="122"/>
      <c r="J26" s="122"/>
      <c r="K26" s="122"/>
      <c r="L26" s="122"/>
      <c r="M26" s="122"/>
      <c r="N26" s="122"/>
      <c r="O26" s="122"/>
      <c r="P26" s="122"/>
      <c r="Q26" s="122"/>
      <c r="R26" s="122"/>
    </row>
    <row r="27" spans="1:18" ht="15" customHeight="1" x14ac:dyDescent="0.25">
      <c r="A27" s="120"/>
      <c r="B27" s="124" t="s">
        <v>902</v>
      </c>
      <c r="C27" s="122"/>
      <c r="D27" s="122"/>
      <c r="E27" s="122"/>
      <c r="F27" s="122"/>
      <c r="G27" s="122"/>
      <c r="H27" s="122"/>
      <c r="I27" s="122"/>
      <c r="J27" s="122"/>
      <c r="K27" s="122"/>
      <c r="L27" s="122"/>
      <c r="M27" s="122"/>
      <c r="N27" s="122"/>
      <c r="O27" s="122"/>
      <c r="P27" s="122"/>
      <c r="Q27" s="122"/>
      <c r="R27" s="122"/>
    </row>
    <row r="28" spans="1:18" ht="15" customHeight="1" x14ac:dyDescent="0.25">
      <c r="A28" s="120"/>
      <c r="B28" s="124" t="s">
        <v>903</v>
      </c>
      <c r="C28" s="127"/>
      <c r="D28" s="127"/>
      <c r="E28" s="127"/>
      <c r="F28" s="127"/>
      <c r="G28" s="127"/>
      <c r="H28" s="127"/>
      <c r="I28" s="127"/>
      <c r="J28" s="122"/>
      <c r="K28" s="122"/>
      <c r="L28" s="122"/>
      <c r="M28" s="122"/>
      <c r="N28" s="122"/>
      <c r="O28" s="122"/>
      <c r="P28" s="122"/>
      <c r="Q28" s="122"/>
      <c r="R28" s="122"/>
    </row>
    <row r="29" spans="1:18" ht="15" customHeight="1" x14ac:dyDescent="0.35">
      <c r="A29" s="120"/>
      <c r="B29" s="121" t="s">
        <v>59</v>
      </c>
      <c r="C29" s="122"/>
      <c r="D29" s="122"/>
      <c r="E29" s="122"/>
      <c r="F29" s="122"/>
      <c r="G29" s="122"/>
      <c r="H29" s="122"/>
      <c r="I29" s="122"/>
      <c r="J29" s="122"/>
      <c r="K29" s="122"/>
      <c r="L29" s="122"/>
      <c r="M29" s="122"/>
      <c r="N29" s="122"/>
      <c r="O29" s="122"/>
      <c r="P29" s="122"/>
      <c r="Q29" s="122"/>
      <c r="R29" s="122"/>
    </row>
    <row r="30" spans="1:18" ht="15" customHeight="1" x14ac:dyDescent="0.25">
      <c r="A30" s="120"/>
      <c r="B30" s="124" t="s">
        <v>743</v>
      </c>
      <c r="C30" s="122"/>
      <c r="D30" s="122"/>
      <c r="E30" s="122"/>
      <c r="F30" s="122"/>
      <c r="G30" s="122"/>
      <c r="H30" s="122"/>
      <c r="I30" s="122"/>
      <c r="J30" s="122"/>
      <c r="K30" s="122"/>
      <c r="L30" s="122"/>
      <c r="M30" s="122"/>
      <c r="N30" s="122"/>
      <c r="O30" s="122"/>
      <c r="P30" s="122"/>
      <c r="Q30" s="122"/>
      <c r="R30" s="122"/>
    </row>
    <row r="31" spans="1:18" ht="15" customHeight="1" x14ac:dyDescent="0.25">
      <c r="A31" s="120"/>
      <c r="B31" s="124" t="s">
        <v>744</v>
      </c>
      <c r="C31" s="128"/>
      <c r="D31" s="128"/>
      <c r="E31" s="128"/>
      <c r="F31" s="128"/>
      <c r="G31" s="128"/>
      <c r="H31" s="128"/>
      <c r="I31" s="128"/>
      <c r="J31" s="128"/>
      <c r="K31" s="128"/>
      <c r="L31" s="128"/>
      <c r="M31" s="128"/>
      <c r="N31" s="128"/>
      <c r="O31" s="128"/>
      <c r="P31" s="128"/>
      <c r="Q31" s="128"/>
      <c r="R31" s="128"/>
    </row>
    <row r="32" spans="1:18" ht="15" customHeight="1" x14ac:dyDescent="0.25">
      <c r="B32" s="121" t="s">
        <v>1220</v>
      </c>
    </row>
    <row r="33" spans="2:2" ht="15" customHeight="1" x14ac:dyDescent="0.25">
      <c r="B33" s="121" t="s">
        <v>1296</v>
      </c>
    </row>
  </sheetData>
  <phoneticPr fontId="4" type="noConversion"/>
  <hyperlinks>
    <hyperlink ref="B8" location="'1tab'!A1" display="Table 1.  U.S. Energy Markets Summary: Base Case " xr:uid="{00000000-0004-0000-0100-000000000000}"/>
    <hyperlink ref="B9" location="'2tab'!A1" display="Table 2.  Nominal Energy Prices" xr:uid="{00000000-0004-0000-0100-000001000000}"/>
    <hyperlink ref="B10" location="'3atab'!A1" display="Table 3a.  World Petroleum and Other Liquid Fuels Production, Consumption, and Inventories" xr:uid="{00000000-0004-0000-0100-000002000000}"/>
    <hyperlink ref="B11" location="'3btab'!A1" display="Table 3b. Non-OPEC Petroleum and Other Liquid Fuels Production" xr:uid="{00000000-0004-0000-0100-000003000000}"/>
    <hyperlink ref="B12" location="'3ctab'!A1" display="Table 3c. World Petroleum and Other Liquid Fuels Production" xr:uid="{00000000-0004-0000-0100-000004000000}"/>
    <hyperlink ref="B15" location="'4atab'!A1" display="Table 4a.  U.S. Petroleum and Other Liquid Fuels Supply, Consumption, and Inventories" xr:uid="{00000000-0004-0000-0100-000005000000}"/>
    <hyperlink ref="B16" location="'4btab'!A1" display="Table 4b.  U.S. Hydrocarbon Gas Liquids (HGL) and Petroleum Refinery Balances" xr:uid="{00000000-0004-0000-0100-000006000000}"/>
    <hyperlink ref="B17" location="'4ctab'!A1" display="Table 4c. U.S. Regional Motor Gasoline Prices and Inventories" xr:uid="{00000000-0004-0000-0100-000007000000}"/>
    <hyperlink ref="B19" location="'5atab'!A1" display="Table 5a.  U.S. Natural Gas Supply, Consumption, and Inventories: Base Case" xr:uid="{00000000-0004-0000-0100-000008000000}"/>
    <hyperlink ref="B21" location="'6tab'!A1" display="Table 6.  U.S. Coal Supply, Consumption, and Inventories: Base Case" xr:uid="{00000000-0004-0000-0100-000009000000}"/>
    <hyperlink ref="B22" location="'7atab'!A1" display="Table 7a.  U.S. Electricity Industry Overview" xr:uid="{00000000-0004-0000-0100-00000A000000}"/>
    <hyperlink ref="B23" location="'7btab'!A1" display="Table 7b. U.S. Regional Electricity Retail Sales" xr:uid="{00000000-0004-0000-0100-00000B000000}"/>
    <hyperlink ref="B24" location="'7ctab'!A1" display="Table 7c. U.S. Regional Electricity Prices" xr:uid="{00000000-0004-0000-0100-00000C000000}"/>
    <hyperlink ref="B25" location="'7d(1)tab'!A1" display="Table 7d(1). U.S. Regional Electricity Generation, Electric Power Sector (part 1)" xr:uid="{00000000-0004-0000-0100-00000D000000}"/>
    <hyperlink ref="B29" location="'9atab'!A1" display="Table 9a.  U.S. Macroeconomic Indicators and CO2 Emissions " xr:uid="{00000000-0004-0000-0100-00000F000000}"/>
    <hyperlink ref="B30" location="'9btab'!A1" display="Table 9b. U.S. Regional Macroeconomic Data: Base Case" xr:uid="{00000000-0004-0000-0100-000010000000}"/>
    <hyperlink ref="B31" location="'9ctab'!A1" display="Table 9c. U.S. Regional Weather Data: Base Case" xr:uid="{00000000-0004-0000-0100-000011000000}"/>
    <hyperlink ref="B13" location="'3dtab'!A1" display="Table 3d. Total Crude Oil Production" xr:uid="{00000000-0004-0000-0100-000012000000}"/>
    <hyperlink ref="B20" location="'5btab'!A1" display="Table 5b. U.S. Regional Natural Gas Prices" xr:uid="{00000000-0004-0000-0100-000013000000}"/>
    <hyperlink ref="B26" location="'7d(2)tab'!A1" display="Table 7d(2). U.S. Regional Electricity Generation, Electric Power Sector (part 2)" xr:uid="{00000000-0004-0000-0100-000015000000}"/>
    <hyperlink ref="B27" location="'7etab'!A1" display="Table 7e.  U.S. Electric Generating Capacity" xr:uid="{00000000-0004-0000-0100-000016000000}"/>
    <hyperlink ref="B28" location="'8tab'!A1" display="Table 8. U.S. Renewable Energy Consumption" xr:uid="{00000000-0004-0000-0100-00000E000000}"/>
    <hyperlink ref="B14" location="'3etab'!Print_Area" display="Table 3e. World Petroleum and Other Liquid Fuels Consumption" xr:uid="{ABC05E1A-613B-4D68-B5B5-9AB92F0E5BD1}"/>
    <hyperlink ref="B32" location="'10atab'!A1" display="Table 10a.  Drilling Productivity Metrics" xr:uid="{263B7D86-A4E2-4911-826B-BE367E3C28C7}"/>
    <hyperlink ref="B33" location="'10btab'!A1" display="Table 10b. Crude Oil and Natural Gas Production from Shale and Tight Formations" xr:uid="{EE4E04B6-BD36-414C-9663-1D5911D2EEBB}"/>
    <hyperlink ref="B18" location="'4dtab'!A1" display="Table 4d. U.S. Biofuel Supply, Consumption, and Inventories" xr:uid="{2B9322AD-11CF-4060-8309-A3DD51D1072A}"/>
  </hyperlinks>
  <pageMargins left="0.75" right="0.75" top="1" bottom="1" header="0.5" footer="0.5"/>
  <pageSetup scale="3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ransitionEntry="1" codeName="Sheet10">
    <pageSetUpPr fitToPage="1"/>
  </sheetPr>
  <dimension ref="A1:BV105"/>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0.199999999999999" x14ac:dyDescent="0.2"/>
  <cols>
    <col min="1" max="1" width="10.5546875" style="227" customWidth="1"/>
    <col min="2" max="2" width="27" style="227" customWidth="1"/>
    <col min="3" max="50" width="6.5546875" style="227" customWidth="1"/>
    <col min="51" max="55" width="6.5546875" style="701" customWidth="1"/>
    <col min="56" max="58" width="6.5546875" style="690" customWidth="1"/>
    <col min="59" max="61" width="6.5546875" style="701" customWidth="1"/>
    <col min="62" max="74" width="6.5546875" style="227" customWidth="1"/>
    <col min="75" max="238" width="11" style="227"/>
    <col min="239" max="239" width="1.5546875" style="227" customWidth="1"/>
    <col min="240" max="16384" width="11" style="227"/>
  </cols>
  <sheetData>
    <row r="1" spans="1:74" ht="12.75" customHeight="1" x14ac:dyDescent="0.25">
      <c r="A1" s="987" t="s">
        <v>477</v>
      </c>
      <c r="B1" s="226" t="s">
        <v>736</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25">
      <c r="A2" s="988"/>
      <c r="B2" s="222" t="str">
        <f>"U.S. Energy Information Administration  |  Short-Term Energy Outlook  - "&amp;Dates!D1</f>
        <v>U.S. Energy Information Administration  |  Short-Term Energy Outlook  - September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30"/>
      <c r="C3" s="1084">
        <f>Dates!D3</f>
        <v>2022</v>
      </c>
      <c r="D3" s="991"/>
      <c r="E3" s="991"/>
      <c r="F3" s="991"/>
      <c r="G3" s="991"/>
      <c r="H3" s="991"/>
      <c r="I3" s="991"/>
      <c r="J3" s="991"/>
      <c r="K3" s="991"/>
      <c r="L3" s="991"/>
      <c r="M3" s="991"/>
      <c r="N3" s="1085"/>
      <c r="O3" s="990">
        <f>C3+1</f>
        <v>2023</v>
      </c>
      <c r="P3" s="991"/>
      <c r="Q3" s="991"/>
      <c r="R3" s="991"/>
      <c r="S3" s="991"/>
      <c r="T3" s="991"/>
      <c r="U3" s="991"/>
      <c r="V3" s="991"/>
      <c r="W3" s="991"/>
      <c r="X3" s="991"/>
      <c r="Y3" s="991"/>
      <c r="Z3" s="1085"/>
      <c r="AA3" s="990">
        <f>O3+1</f>
        <v>2024</v>
      </c>
      <c r="AB3" s="991"/>
      <c r="AC3" s="991"/>
      <c r="AD3" s="991"/>
      <c r="AE3" s="991"/>
      <c r="AF3" s="991"/>
      <c r="AG3" s="991"/>
      <c r="AH3" s="991"/>
      <c r="AI3" s="991"/>
      <c r="AJ3" s="991"/>
      <c r="AK3" s="991"/>
      <c r="AL3" s="1085"/>
      <c r="AM3" s="990">
        <f>AA3+1</f>
        <v>2025</v>
      </c>
      <c r="AN3" s="991"/>
      <c r="AO3" s="991"/>
      <c r="AP3" s="991"/>
      <c r="AQ3" s="991"/>
      <c r="AR3" s="991"/>
      <c r="AS3" s="991"/>
      <c r="AT3" s="991"/>
      <c r="AU3" s="991"/>
      <c r="AV3" s="991"/>
      <c r="AW3" s="991"/>
      <c r="AX3" s="1085"/>
      <c r="AY3" s="990">
        <f>AM3+1</f>
        <v>2026</v>
      </c>
      <c r="AZ3" s="991"/>
      <c r="BA3" s="991"/>
      <c r="BB3" s="991"/>
      <c r="BC3" s="991"/>
      <c r="BD3" s="991"/>
      <c r="BE3" s="991"/>
      <c r="BF3" s="991"/>
      <c r="BG3" s="991"/>
      <c r="BH3" s="991"/>
      <c r="BI3" s="991"/>
      <c r="BJ3" s="1085"/>
      <c r="BK3" s="990">
        <f>AY3+1</f>
        <v>2027</v>
      </c>
      <c r="BL3" s="991"/>
      <c r="BM3" s="991"/>
      <c r="BN3" s="991"/>
      <c r="BO3" s="991"/>
      <c r="BP3" s="991"/>
      <c r="BQ3" s="991"/>
      <c r="BR3" s="991"/>
      <c r="BS3" s="991"/>
      <c r="BT3" s="991"/>
      <c r="BU3" s="991"/>
      <c r="BV3" s="1085"/>
    </row>
    <row r="4" spans="1:74" ht="12.75" customHeight="1" x14ac:dyDescent="0.2">
      <c r="A4" s="322" t="str">
        <f>TEXT(Dates!$D$2,"dddd, mmmm d, yyyy")</f>
        <v>Thursday, September 3, 2026</v>
      </c>
      <c r="B4" s="2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29"/>
      <c r="B5" s="66" t="s">
        <v>194</v>
      </c>
      <c r="C5" s="232"/>
      <c r="D5" s="467"/>
      <c r="E5" s="467"/>
      <c r="F5" s="467"/>
      <c r="G5" s="467"/>
      <c r="H5" s="467"/>
      <c r="I5" s="467"/>
      <c r="J5" s="467"/>
      <c r="K5" s="467"/>
      <c r="L5" s="467"/>
      <c r="M5" s="467"/>
      <c r="N5" s="233"/>
      <c r="O5" s="232"/>
      <c r="P5" s="467"/>
      <c r="Q5" s="467"/>
      <c r="R5" s="467"/>
      <c r="S5" s="467"/>
      <c r="T5" s="467"/>
      <c r="U5" s="467"/>
      <c r="V5" s="467"/>
      <c r="W5" s="467"/>
      <c r="X5" s="467"/>
      <c r="Y5" s="467"/>
      <c r="Z5" s="233"/>
      <c r="AA5" s="232"/>
      <c r="AB5" s="467"/>
      <c r="AC5" s="467"/>
      <c r="AD5" s="467"/>
      <c r="AE5" s="467"/>
      <c r="AF5" s="467"/>
      <c r="AG5" s="467"/>
      <c r="AH5" s="467"/>
      <c r="AI5" s="467"/>
      <c r="AJ5" s="467"/>
      <c r="AK5" s="467"/>
      <c r="AL5" s="233"/>
      <c r="AM5" s="232"/>
      <c r="AN5" s="467"/>
      <c r="AO5" s="467"/>
      <c r="AP5" s="467"/>
      <c r="AQ5" s="467"/>
      <c r="AR5" s="467"/>
      <c r="AS5" s="467"/>
      <c r="AT5" s="467"/>
      <c r="AU5" s="467"/>
      <c r="AV5" s="467"/>
      <c r="AW5" s="467"/>
      <c r="AX5" s="233"/>
      <c r="AY5" s="233"/>
      <c r="AZ5" s="920"/>
      <c r="BA5" s="920"/>
      <c r="BB5" s="920"/>
      <c r="BC5" s="920"/>
      <c r="BD5" s="963"/>
      <c r="BE5" s="963"/>
      <c r="BF5" s="963"/>
      <c r="BG5" s="471"/>
      <c r="BH5" s="471"/>
      <c r="BI5" s="471"/>
      <c r="BJ5" s="472"/>
      <c r="BK5" s="473"/>
      <c r="BL5" s="471"/>
      <c r="BM5" s="471"/>
      <c r="BN5" s="471"/>
      <c r="BO5" s="471"/>
      <c r="BP5" s="471"/>
      <c r="BQ5" s="471"/>
      <c r="BR5" s="471"/>
      <c r="BS5" s="471"/>
      <c r="BT5" s="471"/>
      <c r="BU5" s="471"/>
      <c r="BV5" s="472"/>
    </row>
    <row r="6" spans="1:74" s="285" customFormat="1" ht="11.1" customHeight="1" x14ac:dyDescent="0.2">
      <c r="A6" s="475" t="s">
        <v>648</v>
      </c>
      <c r="B6" s="477" t="s">
        <v>1024</v>
      </c>
      <c r="C6" s="301">
        <v>359.85543841999998</v>
      </c>
      <c r="D6" s="301">
        <v>312.15774931999999</v>
      </c>
      <c r="E6" s="301">
        <v>311.52967386</v>
      </c>
      <c r="F6" s="301">
        <v>291.81409103999999</v>
      </c>
      <c r="G6" s="301">
        <v>329.31709563999999</v>
      </c>
      <c r="H6" s="301">
        <v>366.01754354000002</v>
      </c>
      <c r="I6" s="301">
        <v>408.87359122999999</v>
      </c>
      <c r="J6" s="301">
        <v>398.04063981000002</v>
      </c>
      <c r="K6" s="301">
        <v>338.96594067000001</v>
      </c>
      <c r="L6" s="301">
        <v>301.41901762999998</v>
      </c>
      <c r="M6" s="301">
        <v>308.81544488999998</v>
      </c>
      <c r="N6" s="301">
        <v>347.08131000999998</v>
      </c>
      <c r="O6" s="301">
        <v>335.03725342000001</v>
      </c>
      <c r="P6" s="301">
        <v>298.90362916999999</v>
      </c>
      <c r="Q6" s="301">
        <v>318.82473413000002</v>
      </c>
      <c r="R6" s="301">
        <v>290.51308064</v>
      </c>
      <c r="S6" s="301">
        <v>314.97722920000001</v>
      </c>
      <c r="T6" s="301">
        <v>346.19245711000002</v>
      </c>
      <c r="U6" s="301">
        <v>411.66990398000002</v>
      </c>
      <c r="V6" s="301">
        <v>409.02357010999998</v>
      </c>
      <c r="W6" s="301">
        <v>347.35987820999998</v>
      </c>
      <c r="X6" s="301">
        <v>314.03734979000001</v>
      </c>
      <c r="Y6" s="301">
        <v>307.85433535999999</v>
      </c>
      <c r="Z6" s="301">
        <v>334.14766953999998</v>
      </c>
      <c r="AA6" s="301">
        <v>367.31484388000001</v>
      </c>
      <c r="AB6" s="301">
        <v>309.83025851999997</v>
      </c>
      <c r="AC6" s="301">
        <v>312.45440238999998</v>
      </c>
      <c r="AD6" s="301">
        <v>298.66757063</v>
      </c>
      <c r="AE6" s="301">
        <v>336.01687774999999</v>
      </c>
      <c r="AF6" s="301">
        <v>379.20231093000001</v>
      </c>
      <c r="AG6" s="301">
        <v>415.92142017999998</v>
      </c>
      <c r="AH6" s="301">
        <v>409.36335055000001</v>
      </c>
      <c r="AI6" s="301">
        <v>346.98635159999998</v>
      </c>
      <c r="AJ6" s="301">
        <v>322.42691843</v>
      </c>
      <c r="AK6" s="301">
        <v>310.28924977999998</v>
      </c>
      <c r="AL6" s="301">
        <v>348.15347838999998</v>
      </c>
      <c r="AM6" s="301">
        <v>388.52012231999998</v>
      </c>
      <c r="AN6" s="301">
        <v>326.48208726000001</v>
      </c>
      <c r="AO6" s="301">
        <v>320.79919817000001</v>
      </c>
      <c r="AP6" s="301">
        <v>308.59466626</v>
      </c>
      <c r="AQ6" s="301">
        <v>331.85171044999998</v>
      </c>
      <c r="AR6" s="301">
        <v>380.60529723000002</v>
      </c>
      <c r="AS6" s="301">
        <v>432.85234416999998</v>
      </c>
      <c r="AT6" s="301">
        <v>406.68914964999999</v>
      </c>
      <c r="AU6" s="301">
        <v>355.22335672000003</v>
      </c>
      <c r="AV6" s="301">
        <v>332.46975752999998</v>
      </c>
      <c r="AW6" s="301">
        <v>322.20103220999999</v>
      </c>
      <c r="AX6" s="301">
        <v>368.91282808</v>
      </c>
      <c r="AY6" s="301">
        <v>386.21136704999998</v>
      </c>
      <c r="AZ6" s="891">
        <v>331.11160672</v>
      </c>
      <c r="BA6" s="891">
        <v>336.28777568999999</v>
      </c>
      <c r="BB6" s="891">
        <v>318.83814633999998</v>
      </c>
      <c r="BC6" s="891">
        <v>342.51715919999998</v>
      </c>
      <c r="BD6" s="891">
        <v>387.61593854</v>
      </c>
      <c r="BE6" s="891">
        <v>434.90746747999998</v>
      </c>
      <c r="BF6" s="891">
        <v>431.73921751</v>
      </c>
      <c r="BG6" s="462">
        <v>368.12790000000001</v>
      </c>
      <c r="BH6" s="462">
        <v>336.15210000000002</v>
      </c>
      <c r="BI6" s="462">
        <v>327.42590000000001</v>
      </c>
      <c r="BJ6" s="462">
        <v>366.815</v>
      </c>
      <c r="BK6" s="462">
        <v>377.55560000000003</v>
      </c>
      <c r="BL6" s="462">
        <v>329.3698</v>
      </c>
      <c r="BM6" s="462">
        <v>343.4282</v>
      </c>
      <c r="BN6" s="462">
        <v>320.25310000000002</v>
      </c>
      <c r="BO6" s="462">
        <v>349.47219999999999</v>
      </c>
      <c r="BP6" s="462">
        <v>400.85599999999999</v>
      </c>
      <c r="BQ6" s="462">
        <v>445.57810000000001</v>
      </c>
      <c r="BR6" s="462">
        <v>442.61869999999999</v>
      </c>
      <c r="BS6" s="462">
        <v>376.36770000000001</v>
      </c>
      <c r="BT6" s="462">
        <v>344.64769999999999</v>
      </c>
      <c r="BU6" s="462">
        <v>335.37200000000001</v>
      </c>
      <c r="BV6" s="462">
        <v>374.9701</v>
      </c>
    </row>
    <row r="7" spans="1:74" ht="11.1" customHeight="1" x14ac:dyDescent="0.2">
      <c r="A7" s="234" t="s">
        <v>637</v>
      </c>
      <c r="B7" s="478" t="s">
        <v>1018</v>
      </c>
      <c r="C7" s="468">
        <v>125.60921385</v>
      </c>
      <c r="D7" s="468">
        <v>106.94234478</v>
      </c>
      <c r="E7" s="468">
        <v>103.94080399000001</v>
      </c>
      <c r="F7" s="468">
        <v>97.597024454000007</v>
      </c>
      <c r="G7" s="468">
        <v>118.69030687</v>
      </c>
      <c r="H7" s="468">
        <v>146.88079712999999</v>
      </c>
      <c r="I7" s="468">
        <v>179.5687442</v>
      </c>
      <c r="J7" s="468">
        <v>179.27903583</v>
      </c>
      <c r="K7" s="468">
        <v>148.41017607000001</v>
      </c>
      <c r="L7" s="468">
        <v>125.01715412999999</v>
      </c>
      <c r="M7" s="468">
        <v>118.77826106000001</v>
      </c>
      <c r="N7" s="468">
        <v>131.97310861</v>
      </c>
      <c r="O7" s="468">
        <v>129.82597304999999</v>
      </c>
      <c r="P7" s="468">
        <v>116.8667514</v>
      </c>
      <c r="Q7" s="468">
        <v>124.96183738000001</v>
      </c>
      <c r="R7" s="468">
        <v>112.42687662</v>
      </c>
      <c r="S7" s="468">
        <v>129.00889429</v>
      </c>
      <c r="T7" s="468">
        <v>152.88903137</v>
      </c>
      <c r="U7" s="468">
        <v>189.88408594000001</v>
      </c>
      <c r="V7" s="468">
        <v>189.54469064</v>
      </c>
      <c r="W7" s="468">
        <v>157.09405415000001</v>
      </c>
      <c r="X7" s="468">
        <v>132.02704395999999</v>
      </c>
      <c r="Y7" s="468">
        <v>126.62947991</v>
      </c>
      <c r="Z7" s="468">
        <v>138.69662586999999</v>
      </c>
      <c r="AA7" s="468">
        <v>152.12222843999999</v>
      </c>
      <c r="AB7" s="468">
        <v>123.41807348</v>
      </c>
      <c r="AC7" s="468">
        <v>122.71947156</v>
      </c>
      <c r="AD7" s="468">
        <v>113.31223099</v>
      </c>
      <c r="AE7" s="468">
        <v>135.63434348000001</v>
      </c>
      <c r="AF7" s="468">
        <v>160.74702037</v>
      </c>
      <c r="AG7" s="468">
        <v>196.7554384</v>
      </c>
      <c r="AH7" s="468">
        <v>193.30221752</v>
      </c>
      <c r="AI7" s="468">
        <v>161.04238303</v>
      </c>
      <c r="AJ7" s="468">
        <v>138.81829705000001</v>
      </c>
      <c r="AK7" s="468">
        <v>129.52858781</v>
      </c>
      <c r="AL7" s="468">
        <v>138.57380053</v>
      </c>
      <c r="AM7" s="468">
        <v>147.40814791</v>
      </c>
      <c r="AN7" s="468">
        <v>123.17719461</v>
      </c>
      <c r="AO7" s="468">
        <v>109.30808893</v>
      </c>
      <c r="AP7" s="468">
        <v>106.49490776</v>
      </c>
      <c r="AQ7" s="468">
        <v>126.69149689</v>
      </c>
      <c r="AR7" s="468">
        <v>156.29386789</v>
      </c>
      <c r="AS7" s="468">
        <v>192.81746401999999</v>
      </c>
      <c r="AT7" s="468">
        <v>183.66153346999999</v>
      </c>
      <c r="AU7" s="468">
        <v>159.15017533</v>
      </c>
      <c r="AV7" s="468">
        <v>135.44213112</v>
      </c>
      <c r="AW7" s="468">
        <v>122.75754525000001</v>
      </c>
      <c r="AX7" s="468">
        <v>138.75994316000001</v>
      </c>
      <c r="AY7" s="468">
        <v>142.52171663999999</v>
      </c>
      <c r="AZ7" s="892">
        <v>124.15927972999999</v>
      </c>
      <c r="BA7" s="892">
        <v>118.93942994</v>
      </c>
      <c r="BB7" s="892">
        <v>116.29372176</v>
      </c>
      <c r="BC7" s="892">
        <v>128.93112951000001</v>
      </c>
      <c r="BD7" s="892">
        <v>155.00095866999999</v>
      </c>
      <c r="BE7" s="892">
        <v>190.47620000000001</v>
      </c>
      <c r="BF7" s="892">
        <v>196.21629999999999</v>
      </c>
      <c r="BG7" s="456">
        <v>162.88669999999999</v>
      </c>
      <c r="BH7" s="456">
        <v>135.63499999999999</v>
      </c>
      <c r="BI7" s="456">
        <v>126.36969999999999</v>
      </c>
      <c r="BJ7" s="456">
        <v>146.1396</v>
      </c>
      <c r="BK7" s="456">
        <v>150.15950000000001</v>
      </c>
      <c r="BL7" s="456">
        <v>124.88930000000001</v>
      </c>
      <c r="BM7" s="456">
        <v>119.2957</v>
      </c>
      <c r="BN7" s="456">
        <v>112.486</v>
      </c>
      <c r="BO7" s="456">
        <v>124.90049999999999</v>
      </c>
      <c r="BP7" s="456">
        <v>158.39439999999999</v>
      </c>
      <c r="BQ7" s="456">
        <v>195.93340000000001</v>
      </c>
      <c r="BR7" s="456">
        <v>198.494</v>
      </c>
      <c r="BS7" s="456">
        <v>165.71770000000001</v>
      </c>
      <c r="BT7" s="456">
        <v>137.98269999999999</v>
      </c>
      <c r="BU7" s="456">
        <v>129.97919999999999</v>
      </c>
      <c r="BV7" s="456">
        <v>148.24789999999999</v>
      </c>
    </row>
    <row r="8" spans="1:74" ht="11.1" customHeight="1" x14ac:dyDescent="0.2">
      <c r="A8" s="234" t="s">
        <v>638</v>
      </c>
      <c r="B8" s="478" t="s">
        <v>472</v>
      </c>
      <c r="C8" s="468">
        <v>87.114373004000001</v>
      </c>
      <c r="D8" s="468">
        <v>70.537893866999994</v>
      </c>
      <c r="E8" s="468">
        <v>60.541362083999999</v>
      </c>
      <c r="F8" s="468">
        <v>54.914721806000003</v>
      </c>
      <c r="G8" s="468">
        <v>62.060548316000002</v>
      </c>
      <c r="H8" s="468">
        <v>72.986044285999995</v>
      </c>
      <c r="I8" s="468">
        <v>85.936298085000004</v>
      </c>
      <c r="J8" s="468">
        <v>84.733372063999994</v>
      </c>
      <c r="K8" s="468">
        <v>64.563982151999994</v>
      </c>
      <c r="L8" s="468">
        <v>53.804784716999997</v>
      </c>
      <c r="M8" s="468">
        <v>55.977670740999997</v>
      </c>
      <c r="N8" s="468">
        <v>72.925466881999995</v>
      </c>
      <c r="O8" s="468">
        <v>60.915283737999999</v>
      </c>
      <c r="P8" s="468">
        <v>45.994623335999997</v>
      </c>
      <c r="Q8" s="468">
        <v>49.732761232999998</v>
      </c>
      <c r="R8" s="468">
        <v>39.877326361999998</v>
      </c>
      <c r="S8" s="468">
        <v>43.427061698000003</v>
      </c>
      <c r="T8" s="468">
        <v>57.400232672999998</v>
      </c>
      <c r="U8" s="468">
        <v>78.504150812999995</v>
      </c>
      <c r="V8" s="468">
        <v>77.734041091999998</v>
      </c>
      <c r="W8" s="468">
        <v>59.586006408000003</v>
      </c>
      <c r="X8" s="468">
        <v>50.575069808999999</v>
      </c>
      <c r="Y8" s="468">
        <v>50.850967163</v>
      </c>
      <c r="Z8" s="468">
        <v>55.971041712999998</v>
      </c>
      <c r="AA8" s="468">
        <v>75.201019610000003</v>
      </c>
      <c r="AB8" s="468">
        <v>43.767924643000001</v>
      </c>
      <c r="AC8" s="468">
        <v>38.106669609999997</v>
      </c>
      <c r="AD8" s="468">
        <v>36.938524626000003</v>
      </c>
      <c r="AE8" s="468">
        <v>45.464813864</v>
      </c>
      <c r="AF8" s="468">
        <v>60.980607943000003</v>
      </c>
      <c r="AG8" s="468">
        <v>71.163373480000004</v>
      </c>
      <c r="AH8" s="468">
        <v>68.374322995</v>
      </c>
      <c r="AI8" s="468">
        <v>54.196411331</v>
      </c>
      <c r="AJ8" s="468">
        <v>46.531548673000003</v>
      </c>
      <c r="AK8" s="468">
        <v>44.555103842999998</v>
      </c>
      <c r="AL8" s="468">
        <v>62.395939925999997</v>
      </c>
      <c r="AM8" s="468">
        <v>82.714658051000001</v>
      </c>
      <c r="AN8" s="468">
        <v>61.925055180999998</v>
      </c>
      <c r="AO8" s="468">
        <v>48.811078967999997</v>
      </c>
      <c r="AP8" s="468">
        <v>45.162633691000003</v>
      </c>
      <c r="AQ8" s="468">
        <v>48.454669537999997</v>
      </c>
      <c r="AR8" s="468">
        <v>64.126402104999997</v>
      </c>
      <c r="AS8" s="468">
        <v>79.852057431000006</v>
      </c>
      <c r="AT8" s="468">
        <v>69.350551483999993</v>
      </c>
      <c r="AU8" s="468">
        <v>57.947300833</v>
      </c>
      <c r="AV8" s="468">
        <v>53.669358828</v>
      </c>
      <c r="AW8" s="468">
        <v>54.147585266</v>
      </c>
      <c r="AX8" s="468">
        <v>66.517267110999995</v>
      </c>
      <c r="AY8" s="468">
        <v>72.112735169999993</v>
      </c>
      <c r="AZ8" s="892">
        <v>55.508533016999998</v>
      </c>
      <c r="BA8" s="892">
        <v>43.795193593999997</v>
      </c>
      <c r="BB8" s="892">
        <v>39.486085490999997</v>
      </c>
      <c r="BC8" s="892">
        <v>44.806206606000003</v>
      </c>
      <c r="BD8" s="892">
        <v>55.946458628999999</v>
      </c>
      <c r="BE8" s="892">
        <v>76.486429999999999</v>
      </c>
      <c r="BF8" s="892">
        <v>72.815950000000001</v>
      </c>
      <c r="BG8" s="456">
        <v>57.839970000000001</v>
      </c>
      <c r="BH8" s="456">
        <v>48.772100000000002</v>
      </c>
      <c r="BI8" s="456">
        <v>50.673639999999999</v>
      </c>
      <c r="BJ8" s="456">
        <v>59.504730000000002</v>
      </c>
      <c r="BK8" s="456">
        <v>59.503149999999998</v>
      </c>
      <c r="BL8" s="456">
        <v>49.570830000000001</v>
      </c>
      <c r="BM8" s="456">
        <v>45.206499999999998</v>
      </c>
      <c r="BN8" s="456">
        <v>37.490200000000002</v>
      </c>
      <c r="BO8" s="456">
        <v>43.18027</v>
      </c>
      <c r="BP8" s="456">
        <v>56.307850000000002</v>
      </c>
      <c r="BQ8" s="456">
        <v>68.815889999999996</v>
      </c>
      <c r="BR8" s="456">
        <v>70.987729999999999</v>
      </c>
      <c r="BS8" s="456">
        <v>55.470469999999999</v>
      </c>
      <c r="BT8" s="456">
        <v>47.511969999999998</v>
      </c>
      <c r="BU8" s="456">
        <v>48.820860000000003</v>
      </c>
      <c r="BV8" s="456">
        <v>57.197110000000002</v>
      </c>
    </row>
    <row r="9" spans="1:74" ht="11.1" customHeight="1" x14ac:dyDescent="0.2">
      <c r="A9" s="235" t="s">
        <v>639</v>
      </c>
      <c r="B9" s="446" t="s">
        <v>1019</v>
      </c>
      <c r="C9" s="468">
        <v>70.576875000000001</v>
      </c>
      <c r="D9" s="468">
        <v>61.852176999999998</v>
      </c>
      <c r="E9" s="468">
        <v>63.153700999999998</v>
      </c>
      <c r="F9" s="468">
        <v>55.289540000000002</v>
      </c>
      <c r="G9" s="468">
        <v>63.38162449</v>
      </c>
      <c r="H9" s="468">
        <v>65.715419999999995</v>
      </c>
      <c r="I9" s="468">
        <v>68.856919000000005</v>
      </c>
      <c r="J9" s="468">
        <v>68.896917000000002</v>
      </c>
      <c r="K9" s="468">
        <v>63.733186000000003</v>
      </c>
      <c r="L9" s="468">
        <v>58.945383</v>
      </c>
      <c r="M9" s="468">
        <v>62.041286999999997</v>
      </c>
      <c r="N9" s="468">
        <v>69.094147000000007</v>
      </c>
      <c r="O9" s="468">
        <v>70.870080000000002</v>
      </c>
      <c r="P9" s="468">
        <v>60.806857000000001</v>
      </c>
      <c r="Q9" s="468">
        <v>62.820442999999997</v>
      </c>
      <c r="R9" s="468">
        <v>56.662458000000001</v>
      </c>
      <c r="S9" s="468">
        <v>61.155192999999997</v>
      </c>
      <c r="T9" s="468">
        <v>64.819194999999993</v>
      </c>
      <c r="U9" s="468">
        <v>69.887587999999994</v>
      </c>
      <c r="V9" s="468">
        <v>69.744022999999999</v>
      </c>
      <c r="W9" s="468">
        <v>65.559709999999995</v>
      </c>
      <c r="X9" s="468">
        <v>61.435631999999998</v>
      </c>
      <c r="Y9" s="468">
        <v>62.257643999999999</v>
      </c>
      <c r="Z9" s="468">
        <v>68.854346000000007</v>
      </c>
      <c r="AA9" s="468">
        <v>69.079734999999999</v>
      </c>
      <c r="AB9" s="468">
        <v>64.583811999999995</v>
      </c>
      <c r="AC9" s="468">
        <v>63.345768999999997</v>
      </c>
      <c r="AD9" s="468">
        <v>57.541876000000002</v>
      </c>
      <c r="AE9" s="468">
        <v>64.972965000000002</v>
      </c>
      <c r="AF9" s="468">
        <v>68.192147000000006</v>
      </c>
      <c r="AG9" s="468">
        <v>69.850752</v>
      </c>
      <c r="AH9" s="468">
        <v>69.760288000000003</v>
      </c>
      <c r="AI9" s="468">
        <v>62.660468000000002</v>
      </c>
      <c r="AJ9" s="468">
        <v>58.773349000000003</v>
      </c>
      <c r="AK9" s="468">
        <v>61.904051000000003</v>
      </c>
      <c r="AL9" s="468">
        <v>71.200097999999997</v>
      </c>
      <c r="AM9" s="468">
        <v>71.738938000000005</v>
      </c>
      <c r="AN9" s="468">
        <v>61.828502</v>
      </c>
      <c r="AO9" s="468">
        <v>62.456660999999997</v>
      </c>
      <c r="AP9" s="468">
        <v>57.892519</v>
      </c>
      <c r="AQ9" s="468">
        <v>62.144818000000001</v>
      </c>
      <c r="AR9" s="468">
        <v>66.222275999999994</v>
      </c>
      <c r="AS9" s="468">
        <v>70.781329999999997</v>
      </c>
      <c r="AT9" s="468">
        <v>70.705130999999994</v>
      </c>
      <c r="AU9" s="468">
        <v>65.457825999999997</v>
      </c>
      <c r="AV9" s="468">
        <v>59.222248</v>
      </c>
      <c r="AW9" s="468">
        <v>63.809356999999999</v>
      </c>
      <c r="AX9" s="468">
        <v>72.521112000000002</v>
      </c>
      <c r="AY9" s="468">
        <v>73.250911000000002</v>
      </c>
      <c r="AZ9" s="892">
        <v>62.384185000000002</v>
      </c>
      <c r="BA9" s="892">
        <v>62.095885000000003</v>
      </c>
      <c r="BB9" s="892">
        <v>57.373010000000001</v>
      </c>
      <c r="BC9" s="892">
        <v>65.000849000000002</v>
      </c>
      <c r="BD9" s="892">
        <v>68.786109999999994</v>
      </c>
      <c r="BE9" s="892">
        <v>70.049319999999994</v>
      </c>
      <c r="BF9" s="892">
        <v>69.498670000000004</v>
      </c>
      <c r="BG9" s="456">
        <v>65.50291</v>
      </c>
      <c r="BH9" s="456">
        <v>60.61947</v>
      </c>
      <c r="BI9" s="456">
        <v>64.064009999999996</v>
      </c>
      <c r="BJ9" s="456">
        <v>71.355779999999996</v>
      </c>
      <c r="BK9" s="456">
        <v>71.691059999999993</v>
      </c>
      <c r="BL9" s="456">
        <v>63.07217</v>
      </c>
      <c r="BM9" s="456">
        <v>64.036230000000003</v>
      </c>
      <c r="BN9" s="456">
        <v>56.978529999999999</v>
      </c>
      <c r="BO9" s="456">
        <v>67.35736</v>
      </c>
      <c r="BP9" s="456">
        <v>69.330190000000002</v>
      </c>
      <c r="BQ9" s="456">
        <v>71.660989999999998</v>
      </c>
      <c r="BR9" s="456">
        <v>71.652789999999996</v>
      </c>
      <c r="BS9" s="456">
        <v>65.689490000000006</v>
      </c>
      <c r="BT9" s="456">
        <v>60.084449999999997</v>
      </c>
      <c r="BU9" s="456">
        <v>63.695030000000003</v>
      </c>
      <c r="BV9" s="456">
        <v>71.672499999999999</v>
      </c>
    </row>
    <row r="10" spans="1:74" ht="11.1" customHeight="1" x14ac:dyDescent="0.2">
      <c r="A10" s="235" t="s">
        <v>640</v>
      </c>
      <c r="B10" s="446" t="s">
        <v>1020</v>
      </c>
      <c r="C10" s="468">
        <v>72.798587875999999</v>
      </c>
      <c r="D10" s="468">
        <v>71.007748602000007</v>
      </c>
      <c r="E10" s="468">
        <v>82.198511132999997</v>
      </c>
      <c r="F10" s="468">
        <v>82.447529009999997</v>
      </c>
      <c r="G10" s="468">
        <v>83.595809133000003</v>
      </c>
      <c r="H10" s="468">
        <v>78.897043050999997</v>
      </c>
      <c r="I10" s="468">
        <v>73.138130607999997</v>
      </c>
      <c r="J10" s="468">
        <v>63.659733369000001</v>
      </c>
      <c r="K10" s="468">
        <v>60.732232865999997</v>
      </c>
      <c r="L10" s="468">
        <v>62.028537172999997</v>
      </c>
      <c r="M10" s="468">
        <v>70.594220762999996</v>
      </c>
      <c r="N10" s="468">
        <v>69.197665810000004</v>
      </c>
      <c r="O10" s="468">
        <v>72.128614998000003</v>
      </c>
      <c r="P10" s="468">
        <v>73.651532758000002</v>
      </c>
      <c r="Q10" s="468">
        <v>80.121936493000007</v>
      </c>
      <c r="R10" s="468">
        <v>80.268459628000002</v>
      </c>
      <c r="S10" s="468">
        <v>80.070375424000005</v>
      </c>
      <c r="T10" s="468">
        <v>69.851003759999998</v>
      </c>
      <c r="U10" s="468">
        <v>71.908514694999994</v>
      </c>
      <c r="V10" s="468">
        <v>70.478823711000004</v>
      </c>
      <c r="W10" s="468">
        <v>63.714922115</v>
      </c>
      <c r="X10" s="468">
        <v>68.638808228000002</v>
      </c>
      <c r="Y10" s="468">
        <v>66.906905504999997</v>
      </c>
      <c r="Z10" s="468">
        <v>69.363068826000003</v>
      </c>
      <c r="AA10" s="468">
        <v>69.025577576000003</v>
      </c>
      <c r="AB10" s="468">
        <v>77.105738651999999</v>
      </c>
      <c r="AC10" s="468">
        <v>87.277067423999995</v>
      </c>
      <c r="AD10" s="468">
        <v>89.715027313999997</v>
      </c>
      <c r="AE10" s="468">
        <v>88.722831490000004</v>
      </c>
      <c r="AF10" s="468">
        <v>88.210579362999994</v>
      </c>
      <c r="AG10" s="468">
        <v>76.989479953</v>
      </c>
      <c r="AH10" s="468">
        <v>76.989727965</v>
      </c>
      <c r="AI10" s="468">
        <v>68.307277108999997</v>
      </c>
      <c r="AJ10" s="468">
        <v>77.291218020000002</v>
      </c>
      <c r="AK10" s="468">
        <v>73.400786674000003</v>
      </c>
      <c r="AL10" s="468">
        <v>74.645265190000003</v>
      </c>
      <c r="AM10" s="468">
        <v>83.505571189999998</v>
      </c>
      <c r="AN10" s="468">
        <v>78.064242094999997</v>
      </c>
      <c r="AO10" s="468">
        <v>99.167262889</v>
      </c>
      <c r="AP10" s="468">
        <v>97.965883012000006</v>
      </c>
      <c r="AQ10" s="468">
        <v>93.61437497</v>
      </c>
      <c r="AR10" s="468">
        <v>92.634801737999993</v>
      </c>
      <c r="AS10" s="468">
        <v>87.972095347999996</v>
      </c>
      <c r="AT10" s="468">
        <v>82.008747959000004</v>
      </c>
      <c r="AU10" s="468">
        <v>71.752341353999995</v>
      </c>
      <c r="AV10" s="468">
        <v>83.143657609000002</v>
      </c>
      <c r="AW10" s="468">
        <v>80.585734256999999</v>
      </c>
      <c r="AX10" s="468">
        <v>89.274262981000007</v>
      </c>
      <c r="AY10" s="468">
        <v>93.241745871999996</v>
      </c>
      <c r="AZ10" s="892">
        <v>86.170450244999998</v>
      </c>
      <c r="BA10" s="892">
        <v>110.768432</v>
      </c>
      <c r="BB10" s="892">
        <v>104.94133658</v>
      </c>
      <c r="BC10" s="892">
        <v>102.85386421</v>
      </c>
      <c r="BD10" s="892">
        <v>107.13252172999999</v>
      </c>
      <c r="BE10" s="892">
        <v>97.088740000000001</v>
      </c>
      <c r="BF10" s="892">
        <v>92.83417</v>
      </c>
      <c r="BG10" s="456">
        <v>81.298439999999999</v>
      </c>
      <c r="BH10" s="456">
        <v>90.619649999999993</v>
      </c>
      <c r="BI10" s="456">
        <v>85.727180000000004</v>
      </c>
      <c r="BJ10" s="456">
        <v>88.766300000000001</v>
      </c>
      <c r="BK10" s="456">
        <v>94.240449999999996</v>
      </c>
      <c r="BL10" s="456">
        <v>90.848150000000004</v>
      </c>
      <c r="BM10" s="456">
        <v>114.93600000000001</v>
      </c>
      <c r="BN10" s="456">
        <v>113.2582</v>
      </c>
      <c r="BO10" s="456">
        <v>113.95099999999999</v>
      </c>
      <c r="BP10" s="456">
        <v>116.2366</v>
      </c>
      <c r="BQ10" s="456">
        <v>108.4588</v>
      </c>
      <c r="BR10" s="456">
        <v>101.26730000000001</v>
      </c>
      <c r="BS10" s="456">
        <v>89.284559999999999</v>
      </c>
      <c r="BT10" s="456">
        <v>98.810280000000006</v>
      </c>
      <c r="BU10" s="456">
        <v>92.600729999999999</v>
      </c>
      <c r="BV10" s="456">
        <v>96.897319999999993</v>
      </c>
    </row>
    <row r="11" spans="1:74" ht="11.1" customHeight="1" x14ac:dyDescent="0.2">
      <c r="A11" s="235" t="s">
        <v>641</v>
      </c>
      <c r="B11" s="728" t="s">
        <v>1012</v>
      </c>
      <c r="C11" s="468">
        <v>24.096580671000002</v>
      </c>
      <c r="D11" s="468">
        <v>21.216448572000001</v>
      </c>
      <c r="E11" s="468">
        <v>24.301512428999999</v>
      </c>
      <c r="F11" s="468">
        <v>19.943022675000002</v>
      </c>
      <c r="G11" s="468">
        <v>23.248312163000001</v>
      </c>
      <c r="H11" s="468">
        <v>25.897306251</v>
      </c>
      <c r="I11" s="468">
        <v>24.488692155999999</v>
      </c>
      <c r="J11" s="468">
        <v>21.050003264000001</v>
      </c>
      <c r="K11" s="468">
        <v>16.947657954</v>
      </c>
      <c r="L11" s="468">
        <v>14.300589931999999</v>
      </c>
      <c r="M11" s="468">
        <v>17.818458905</v>
      </c>
      <c r="N11" s="468">
        <v>20.317918292000002</v>
      </c>
      <c r="O11" s="468">
        <v>22.640159283999999</v>
      </c>
      <c r="P11" s="468">
        <v>19.849112279</v>
      </c>
      <c r="Q11" s="468">
        <v>21.197548972</v>
      </c>
      <c r="R11" s="468">
        <v>19.702617571000001</v>
      </c>
      <c r="S11" s="468">
        <v>27.540727840999999</v>
      </c>
      <c r="T11" s="468">
        <v>21.484448785000001</v>
      </c>
      <c r="U11" s="468">
        <v>21.885324228000002</v>
      </c>
      <c r="V11" s="468">
        <v>21.212530059999999</v>
      </c>
      <c r="W11" s="468">
        <v>16.851110052999999</v>
      </c>
      <c r="X11" s="468">
        <v>15.609494299</v>
      </c>
      <c r="Y11" s="468">
        <v>16.959649061</v>
      </c>
      <c r="Z11" s="468">
        <v>18.932701709</v>
      </c>
      <c r="AA11" s="468">
        <v>21.436075494000001</v>
      </c>
      <c r="AB11" s="468">
        <v>20.677536695000001</v>
      </c>
      <c r="AC11" s="468">
        <v>23.242411003000001</v>
      </c>
      <c r="AD11" s="468">
        <v>20.796045500000002</v>
      </c>
      <c r="AE11" s="468">
        <v>24.360139314000001</v>
      </c>
      <c r="AF11" s="468">
        <v>22.314920831999999</v>
      </c>
      <c r="AG11" s="468">
        <v>21.311541043999998</v>
      </c>
      <c r="AH11" s="468">
        <v>20.416403420999998</v>
      </c>
      <c r="AI11" s="468">
        <v>15.855444822000001</v>
      </c>
      <c r="AJ11" s="468">
        <v>15.269371327</v>
      </c>
      <c r="AK11" s="468">
        <v>16.650349289000001</v>
      </c>
      <c r="AL11" s="468">
        <v>19.444734520000001</v>
      </c>
      <c r="AM11" s="468">
        <v>21.332639424</v>
      </c>
      <c r="AN11" s="468">
        <v>19.454563418999999</v>
      </c>
      <c r="AO11" s="468">
        <v>22.346773422999998</v>
      </c>
      <c r="AP11" s="468">
        <v>22.736664984000001</v>
      </c>
      <c r="AQ11" s="468">
        <v>24.245572590999998</v>
      </c>
      <c r="AR11" s="468">
        <v>22.059139011999999</v>
      </c>
      <c r="AS11" s="468">
        <v>19.887587492000002</v>
      </c>
      <c r="AT11" s="468">
        <v>20.005865761999999</v>
      </c>
      <c r="AU11" s="468">
        <v>15.211055557</v>
      </c>
      <c r="AV11" s="468">
        <v>16.467436288999998</v>
      </c>
      <c r="AW11" s="468">
        <v>18.330252906999998</v>
      </c>
      <c r="AX11" s="468">
        <v>23.823659655</v>
      </c>
      <c r="AY11" s="468">
        <v>27.792925654000001</v>
      </c>
      <c r="AZ11" s="892">
        <v>22.371173647999999</v>
      </c>
      <c r="BA11" s="892">
        <v>26.803564341000001</v>
      </c>
      <c r="BB11" s="892">
        <v>22.393245181000001</v>
      </c>
      <c r="BC11" s="892">
        <v>22.632794604000001</v>
      </c>
      <c r="BD11" s="892">
        <v>23.622046755</v>
      </c>
      <c r="BE11" s="892">
        <v>21.32602</v>
      </c>
      <c r="BF11" s="892">
        <v>18.740469999999998</v>
      </c>
      <c r="BG11" s="456">
        <v>15.57413</v>
      </c>
      <c r="BH11" s="456">
        <v>15.754440000000001</v>
      </c>
      <c r="BI11" s="456">
        <v>18.037210000000002</v>
      </c>
      <c r="BJ11" s="456">
        <v>20.43628</v>
      </c>
      <c r="BK11" s="456">
        <v>22.650670000000002</v>
      </c>
      <c r="BL11" s="456">
        <v>20.430599999999998</v>
      </c>
      <c r="BM11" s="456">
        <v>22.624079999999999</v>
      </c>
      <c r="BN11" s="456">
        <v>21.843330000000002</v>
      </c>
      <c r="BO11" s="456">
        <v>25.469809999999999</v>
      </c>
      <c r="BP11" s="456">
        <v>24.300660000000001</v>
      </c>
      <c r="BQ11" s="456">
        <v>23.345549999999999</v>
      </c>
      <c r="BR11" s="456">
        <v>20.871089999999999</v>
      </c>
      <c r="BS11" s="456">
        <v>16.771619999999999</v>
      </c>
      <c r="BT11" s="456">
        <v>16.563179999999999</v>
      </c>
      <c r="BU11" s="456">
        <v>18.599679999999999</v>
      </c>
      <c r="BV11" s="456">
        <v>21.069929999999999</v>
      </c>
    </row>
    <row r="12" spans="1:74" ht="11.1" customHeight="1" x14ac:dyDescent="0.2">
      <c r="A12" s="234" t="s">
        <v>642</v>
      </c>
      <c r="B12" s="742" t="s">
        <v>1013</v>
      </c>
      <c r="C12" s="468">
        <v>37.386189954999999</v>
      </c>
      <c r="D12" s="468">
        <v>37.613495102999998</v>
      </c>
      <c r="E12" s="468">
        <v>42.997261432999998</v>
      </c>
      <c r="F12" s="468">
        <v>46.133905196000001</v>
      </c>
      <c r="G12" s="468">
        <v>42.096178948999999</v>
      </c>
      <c r="H12" s="468">
        <v>33.746467379999999</v>
      </c>
      <c r="I12" s="468">
        <v>29.458452277999999</v>
      </c>
      <c r="J12" s="468">
        <v>24.705859743000001</v>
      </c>
      <c r="K12" s="468">
        <v>27.315216787000001</v>
      </c>
      <c r="L12" s="468">
        <v>32.720742725000001</v>
      </c>
      <c r="M12" s="468">
        <v>41.167557997999999</v>
      </c>
      <c r="N12" s="468">
        <v>38.652913134000002</v>
      </c>
      <c r="O12" s="468">
        <v>38.334517097999999</v>
      </c>
      <c r="P12" s="468">
        <v>41.395808189999997</v>
      </c>
      <c r="Q12" s="468">
        <v>43.554662764</v>
      </c>
      <c r="R12" s="468">
        <v>42.718220803999998</v>
      </c>
      <c r="S12" s="468">
        <v>32.205919596999998</v>
      </c>
      <c r="T12" s="468">
        <v>27.532475996999999</v>
      </c>
      <c r="U12" s="468">
        <v>27.995711512</v>
      </c>
      <c r="V12" s="468">
        <v>28.381334238000001</v>
      </c>
      <c r="W12" s="468">
        <v>28.341661206000001</v>
      </c>
      <c r="X12" s="468">
        <v>36.000640089999997</v>
      </c>
      <c r="Y12" s="468">
        <v>36.422420985000002</v>
      </c>
      <c r="Z12" s="468">
        <v>38.016184756000001</v>
      </c>
      <c r="AA12" s="468">
        <v>34.771300453000002</v>
      </c>
      <c r="AB12" s="468">
        <v>40.966688394000002</v>
      </c>
      <c r="AC12" s="468">
        <v>45.082126025999997</v>
      </c>
      <c r="AD12" s="468">
        <v>47.065110212</v>
      </c>
      <c r="AE12" s="468">
        <v>39.235967823000003</v>
      </c>
      <c r="AF12" s="468">
        <v>38.642769954999999</v>
      </c>
      <c r="AG12" s="468">
        <v>28.291122507000001</v>
      </c>
      <c r="AH12" s="468">
        <v>29.27644544</v>
      </c>
      <c r="AI12" s="468">
        <v>29.163482614999999</v>
      </c>
      <c r="AJ12" s="468">
        <v>39.573765203999997</v>
      </c>
      <c r="AK12" s="468">
        <v>40.105909427999997</v>
      </c>
      <c r="AL12" s="468">
        <v>39.497073127</v>
      </c>
      <c r="AM12" s="468">
        <v>43.571078467</v>
      </c>
      <c r="AN12" s="468">
        <v>39.321913563000003</v>
      </c>
      <c r="AO12" s="468">
        <v>50.559561422000002</v>
      </c>
      <c r="AP12" s="468">
        <v>45.847182932999999</v>
      </c>
      <c r="AQ12" s="468">
        <v>36.848958009</v>
      </c>
      <c r="AR12" s="468">
        <v>35.754279257</v>
      </c>
      <c r="AS12" s="468">
        <v>31.790803017999998</v>
      </c>
      <c r="AT12" s="468">
        <v>27.288648307999999</v>
      </c>
      <c r="AU12" s="468">
        <v>25.656149349</v>
      </c>
      <c r="AV12" s="468">
        <v>39.506107483999997</v>
      </c>
      <c r="AW12" s="468">
        <v>40.927464432000001</v>
      </c>
      <c r="AX12" s="468">
        <v>47.013851668999997</v>
      </c>
      <c r="AY12" s="468">
        <v>44.402120689999997</v>
      </c>
      <c r="AZ12" s="892">
        <v>39.681384231000003</v>
      </c>
      <c r="BA12" s="892">
        <v>52.185259436000003</v>
      </c>
      <c r="BB12" s="892">
        <v>49.102688258000001</v>
      </c>
      <c r="BC12" s="892">
        <v>41.130049284000002</v>
      </c>
      <c r="BD12" s="892">
        <v>41.860250043999997</v>
      </c>
      <c r="BE12" s="892">
        <v>33.14573</v>
      </c>
      <c r="BF12" s="892">
        <v>32.733330000000002</v>
      </c>
      <c r="BG12" s="456">
        <v>29.694870000000002</v>
      </c>
      <c r="BH12" s="456">
        <v>42.230559999999997</v>
      </c>
      <c r="BI12" s="456">
        <v>43.343530000000001</v>
      </c>
      <c r="BJ12" s="456">
        <v>46.92418</v>
      </c>
      <c r="BK12" s="456">
        <v>47.293799999999997</v>
      </c>
      <c r="BL12" s="456">
        <v>43.221440000000001</v>
      </c>
      <c r="BM12" s="456">
        <v>55.991849999999999</v>
      </c>
      <c r="BN12" s="456">
        <v>52.13355</v>
      </c>
      <c r="BO12" s="456">
        <v>43.197609999999997</v>
      </c>
      <c r="BP12" s="456">
        <v>43.330440000000003</v>
      </c>
      <c r="BQ12" s="456">
        <v>34.766440000000003</v>
      </c>
      <c r="BR12" s="456">
        <v>31.739909999999998</v>
      </c>
      <c r="BS12" s="456">
        <v>30.35905</v>
      </c>
      <c r="BT12" s="456">
        <v>44.441540000000003</v>
      </c>
      <c r="BU12" s="456">
        <v>45.923609999999996</v>
      </c>
      <c r="BV12" s="456">
        <v>50.263399999999997</v>
      </c>
    </row>
    <row r="13" spans="1:74" ht="11.1" customHeight="1" x14ac:dyDescent="0.2">
      <c r="A13" s="234" t="s">
        <v>643</v>
      </c>
      <c r="B13" s="743" t="s">
        <v>1014</v>
      </c>
      <c r="C13" s="468">
        <v>7.7724938630000002</v>
      </c>
      <c r="D13" s="468">
        <v>8.9690851630000008</v>
      </c>
      <c r="E13" s="468">
        <v>11.617597854</v>
      </c>
      <c r="F13" s="468">
        <v>13.311771694000001</v>
      </c>
      <c r="G13" s="468">
        <v>15.021637646</v>
      </c>
      <c r="H13" s="468">
        <v>15.945553383</v>
      </c>
      <c r="I13" s="468">
        <v>15.661896128</v>
      </c>
      <c r="J13" s="468">
        <v>14.402602168</v>
      </c>
      <c r="K13" s="468">
        <v>13.198956291</v>
      </c>
      <c r="L13" s="468">
        <v>11.865484094999999</v>
      </c>
      <c r="M13" s="468">
        <v>8.3449571270000007</v>
      </c>
      <c r="N13" s="468">
        <v>6.7348486989999996</v>
      </c>
      <c r="O13" s="468">
        <v>7.7625279459999996</v>
      </c>
      <c r="P13" s="468">
        <v>9.3785756449999997</v>
      </c>
      <c r="Q13" s="468">
        <v>12.13759965</v>
      </c>
      <c r="R13" s="468">
        <v>14.960510913</v>
      </c>
      <c r="S13" s="468">
        <v>17.174973045000002</v>
      </c>
      <c r="T13" s="468">
        <v>17.732572723000001</v>
      </c>
      <c r="U13" s="468">
        <v>18.788002939999998</v>
      </c>
      <c r="V13" s="468">
        <v>17.648154042000002</v>
      </c>
      <c r="W13" s="468">
        <v>15.499711977</v>
      </c>
      <c r="X13" s="468">
        <v>14.048865875000001</v>
      </c>
      <c r="Y13" s="468">
        <v>10.388046687999999</v>
      </c>
      <c r="Z13" s="468">
        <v>9.0701599300000009</v>
      </c>
      <c r="AA13" s="468">
        <v>9.5372548120000005</v>
      </c>
      <c r="AB13" s="468">
        <v>12.474066050999999</v>
      </c>
      <c r="AC13" s="468">
        <v>15.927891131999999</v>
      </c>
      <c r="AD13" s="468">
        <v>19.132857768000001</v>
      </c>
      <c r="AE13" s="468">
        <v>22.244897569999999</v>
      </c>
      <c r="AF13" s="468">
        <v>24.329854197</v>
      </c>
      <c r="AG13" s="468">
        <v>24.359430314000001</v>
      </c>
      <c r="AH13" s="468">
        <v>24.208837422999999</v>
      </c>
      <c r="AI13" s="468">
        <v>20.438016416</v>
      </c>
      <c r="AJ13" s="468">
        <v>19.738251628</v>
      </c>
      <c r="AK13" s="468">
        <v>13.779574535</v>
      </c>
      <c r="AL13" s="468">
        <v>12.551414960000001</v>
      </c>
      <c r="AM13" s="468">
        <v>15.379238603999999</v>
      </c>
      <c r="AN13" s="468">
        <v>16.370958401999999</v>
      </c>
      <c r="AO13" s="468">
        <v>23.126015703</v>
      </c>
      <c r="AP13" s="468">
        <v>26.653870621999999</v>
      </c>
      <c r="AQ13" s="468">
        <v>29.610415987</v>
      </c>
      <c r="AR13" s="468">
        <v>31.774445772</v>
      </c>
      <c r="AS13" s="468">
        <v>33.147279142000002</v>
      </c>
      <c r="AT13" s="468">
        <v>31.54914462</v>
      </c>
      <c r="AU13" s="468">
        <v>27.870485067000001</v>
      </c>
      <c r="AV13" s="468">
        <v>24.36482715</v>
      </c>
      <c r="AW13" s="468">
        <v>18.406863941000001</v>
      </c>
      <c r="AX13" s="468">
        <v>15.245291927</v>
      </c>
      <c r="AY13" s="468">
        <v>17.795156746</v>
      </c>
      <c r="AZ13" s="892">
        <v>21.094035201000001</v>
      </c>
      <c r="BA13" s="892">
        <v>28.722458097000001</v>
      </c>
      <c r="BB13" s="892">
        <v>30.813684532</v>
      </c>
      <c r="BC13" s="892">
        <v>36.084456942000003</v>
      </c>
      <c r="BD13" s="892">
        <v>38.581471686</v>
      </c>
      <c r="BE13" s="892">
        <v>39.640230000000003</v>
      </c>
      <c r="BF13" s="892">
        <v>38.185429999999997</v>
      </c>
      <c r="BG13" s="456">
        <v>33.141100000000002</v>
      </c>
      <c r="BH13" s="456">
        <v>29.883230000000001</v>
      </c>
      <c r="BI13" s="456">
        <v>21.540849999999999</v>
      </c>
      <c r="BJ13" s="456">
        <v>18.196300000000001</v>
      </c>
      <c r="BK13" s="456">
        <v>20.98227</v>
      </c>
      <c r="BL13" s="456">
        <v>24.266400000000001</v>
      </c>
      <c r="BM13" s="456">
        <v>33.212530000000001</v>
      </c>
      <c r="BN13" s="456">
        <v>36.502459999999999</v>
      </c>
      <c r="BO13" s="456">
        <v>42.36506</v>
      </c>
      <c r="BP13" s="456">
        <v>45.676949999999998</v>
      </c>
      <c r="BQ13" s="456">
        <v>47.249409999999997</v>
      </c>
      <c r="BR13" s="456">
        <v>45.469639999999998</v>
      </c>
      <c r="BS13" s="456">
        <v>39.216630000000002</v>
      </c>
      <c r="BT13" s="456">
        <v>35.174439999999997</v>
      </c>
      <c r="BU13" s="456">
        <v>25.439920000000001</v>
      </c>
      <c r="BV13" s="456">
        <v>22.359639999999999</v>
      </c>
    </row>
    <row r="14" spans="1:74" ht="11.1" customHeight="1" x14ac:dyDescent="0.2">
      <c r="A14" s="234" t="s">
        <v>644</v>
      </c>
      <c r="B14" s="743" t="s">
        <v>1015</v>
      </c>
      <c r="C14" s="468">
        <v>1.4701411900000001</v>
      </c>
      <c r="D14" s="468">
        <v>1.2428844109999999</v>
      </c>
      <c r="E14" s="468">
        <v>1.286337311</v>
      </c>
      <c r="F14" s="468">
        <v>1.282078574</v>
      </c>
      <c r="G14" s="468">
        <v>1.327051422</v>
      </c>
      <c r="H14" s="468">
        <v>1.276390219</v>
      </c>
      <c r="I14" s="468">
        <v>1.3414767990000001</v>
      </c>
      <c r="J14" s="468">
        <v>1.3540097639999999</v>
      </c>
      <c r="K14" s="468">
        <v>1.329383886</v>
      </c>
      <c r="L14" s="468">
        <v>1.298471846</v>
      </c>
      <c r="M14" s="468">
        <v>1.396719147</v>
      </c>
      <c r="N14" s="468">
        <v>1.4819844310000001</v>
      </c>
      <c r="O14" s="468">
        <v>1.420005</v>
      </c>
      <c r="P14" s="468">
        <v>1.3015429999999999</v>
      </c>
      <c r="Q14" s="468">
        <v>1.4418599999999999</v>
      </c>
      <c r="R14" s="468">
        <v>1.355521</v>
      </c>
      <c r="S14" s="468">
        <v>1.345291</v>
      </c>
      <c r="T14" s="468">
        <v>1.2933840000000001</v>
      </c>
      <c r="U14" s="468">
        <v>1.296089</v>
      </c>
      <c r="V14" s="468">
        <v>1.2669440000000001</v>
      </c>
      <c r="W14" s="468">
        <v>1.314594</v>
      </c>
      <c r="X14" s="468">
        <v>1.41991</v>
      </c>
      <c r="Y14" s="468">
        <v>1.439638</v>
      </c>
      <c r="Z14" s="468">
        <v>1.4726189999999999</v>
      </c>
      <c r="AA14" s="468">
        <v>1.3989529999999999</v>
      </c>
      <c r="AB14" s="468">
        <v>1.302748</v>
      </c>
      <c r="AC14" s="468">
        <v>1.3594850000000001</v>
      </c>
      <c r="AD14" s="468">
        <v>1.279704</v>
      </c>
      <c r="AE14" s="468">
        <v>1.2462690000000001</v>
      </c>
      <c r="AF14" s="468">
        <v>1.2019040000000001</v>
      </c>
      <c r="AG14" s="468">
        <v>1.2175240000000001</v>
      </c>
      <c r="AH14" s="468">
        <v>1.2272460000000001</v>
      </c>
      <c r="AI14" s="468">
        <v>1.201454</v>
      </c>
      <c r="AJ14" s="468">
        <v>1.2610779999999999</v>
      </c>
      <c r="AK14" s="468">
        <v>1.317493</v>
      </c>
      <c r="AL14" s="468">
        <v>1.3932819999999999</v>
      </c>
      <c r="AM14" s="468">
        <v>1.3891817849999999</v>
      </c>
      <c r="AN14" s="468">
        <v>1.2517746059999999</v>
      </c>
      <c r="AO14" s="468">
        <v>1.387720321</v>
      </c>
      <c r="AP14" s="468">
        <v>1.3061884509999999</v>
      </c>
      <c r="AQ14" s="468">
        <v>1.2531736410000001</v>
      </c>
      <c r="AR14" s="468">
        <v>1.2775919280000001</v>
      </c>
      <c r="AS14" s="468">
        <v>1.285006001</v>
      </c>
      <c r="AT14" s="468">
        <v>1.348824051</v>
      </c>
      <c r="AU14" s="468">
        <v>1.2835926600000001</v>
      </c>
      <c r="AV14" s="468">
        <v>1.2670626949999999</v>
      </c>
      <c r="AW14" s="468">
        <v>1.263213183</v>
      </c>
      <c r="AX14" s="468">
        <v>1.355489038</v>
      </c>
      <c r="AY14" s="468">
        <v>1.4168723270000001</v>
      </c>
      <c r="AZ14" s="892">
        <v>1.263353001</v>
      </c>
      <c r="BA14" s="892">
        <v>1.333800283</v>
      </c>
      <c r="BB14" s="892">
        <v>1.2237424530000001</v>
      </c>
      <c r="BC14" s="892">
        <v>1.27717832</v>
      </c>
      <c r="BD14" s="892">
        <v>1.2678241530000001</v>
      </c>
      <c r="BE14" s="892">
        <v>1.181176</v>
      </c>
      <c r="BF14" s="892">
        <v>1.374066</v>
      </c>
      <c r="BG14" s="456">
        <v>1.2694780000000001</v>
      </c>
      <c r="BH14" s="456">
        <v>1.298378</v>
      </c>
      <c r="BI14" s="456">
        <v>1.225293</v>
      </c>
      <c r="BJ14" s="456">
        <v>1.452826</v>
      </c>
      <c r="BK14" s="456">
        <v>1.5146459999999999</v>
      </c>
      <c r="BL14" s="456">
        <v>1.2840210000000001</v>
      </c>
      <c r="BM14" s="456">
        <v>1.438102</v>
      </c>
      <c r="BN14" s="456">
        <v>1.375332</v>
      </c>
      <c r="BO14" s="456">
        <v>1.263935</v>
      </c>
      <c r="BP14" s="456">
        <v>1.191611</v>
      </c>
      <c r="BQ14" s="456">
        <v>1.3040929999999999</v>
      </c>
      <c r="BR14" s="456">
        <v>1.3877999999999999</v>
      </c>
      <c r="BS14" s="456">
        <v>1.299488</v>
      </c>
      <c r="BT14" s="456">
        <v>1.1695150000000001</v>
      </c>
      <c r="BU14" s="456">
        <v>1.05331</v>
      </c>
      <c r="BV14" s="456">
        <v>1.432674</v>
      </c>
    </row>
    <row r="15" spans="1:74" ht="11.1" customHeight="1" x14ac:dyDescent="0.2">
      <c r="A15" s="234" t="s">
        <v>730</v>
      </c>
      <c r="B15" s="743" t="s">
        <v>1016</v>
      </c>
      <c r="C15" s="468">
        <v>1.0316212220000001</v>
      </c>
      <c r="D15" s="468">
        <v>0.94666525199999996</v>
      </c>
      <c r="E15" s="468">
        <v>1.032126152</v>
      </c>
      <c r="F15" s="468">
        <v>0.951963004</v>
      </c>
      <c r="G15" s="468">
        <v>0.97342434899999997</v>
      </c>
      <c r="H15" s="468">
        <v>0.99442702999999999</v>
      </c>
      <c r="I15" s="468">
        <v>1.017925457</v>
      </c>
      <c r="J15" s="468">
        <v>0.99013379000000001</v>
      </c>
      <c r="K15" s="468">
        <v>0.94872394900000001</v>
      </c>
      <c r="L15" s="468">
        <v>0.97280922599999997</v>
      </c>
      <c r="M15" s="468">
        <v>0.92684235100000001</v>
      </c>
      <c r="N15" s="468">
        <v>0.95269486299999995</v>
      </c>
      <c r="O15" s="468">
        <v>0.97718347900000002</v>
      </c>
      <c r="P15" s="468">
        <v>0.881398232</v>
      </c>
      <c r="Q15" s="468">
        <v>0.93083258099999999</v>
      </c>
      <c r="R15" s="468">
        <v>0.856137335</v>
      </c>
      <c r="S15" s="468">
        <v>0.96406165799999999</v>
      </c>
      <c r="T15" s="468">
        <v>0.93271632699999996</v>
      </c>
      <c r="U15" s="468">
        <v>0.953957999</v>
      </c>
      <c r="V15" s="468">
        <v>0.96118095299999995</v>
      </c>
      <c r="W15" s="468">
        <v>0.88880023699999999</v>
      </c>
      <c r="X15" s="468">
        <v>0.92605443200000004</v>
      </c>
      <c r="Y15" s="468">
        <v>0.91801650199999996</v>
      </c>
      <c r="Z15" s="468">
        <v>1.003880933</v>
      </c>
      <c r="AA15" s="468">
        <v>0.90295712500000003</v>
      </c>
      <c r="AB15" s="468">
        <v>0.84403876499999997</v>
      </c>
      <c r="AC15" s="468">
        <v>0.86940553899999995</v>
      </c>
      <c r="AD15" s="468">
        <v>0.79383870400000001</v>
      </c>
      <c r="AE15" s="468">
        <v>0.89320171000000004</v>
      </c>
      <c r="AF15" s="468">
        <v>0.85975633500000004</v>
      </c>
      <c r="AG15" s="468">
        <v>0.89952890799999996</v>
      </c>
      <c r="AH15" s="468">
        <v>0.925413967</v>
      </c>
      <c r="AI15" s="468">
        <v>0.87158981199999996</v>
      </c>
      <c r="AJ15" s="468">
        <v>0.876932606</v>
      </c>
      <c r="AK15" s="468">
        <v>0.84706859499999998</v>
      </c>
      <c r="AL15" s="468">
        <v>0.86726445600000002</v>
      </c>
      <c r="AM15" s="468">
        <v>0.89367622099999999</v>
      </c>
      <c r="AN15" s="468">
        <v>0.81667210400000001</v>
      </c>
      <c r="AO15" s="468">
        <v>0.88219597199999999</v>
      </c>
      <c r="AP15" s="468">
        <v>0.83172326900000004</v>
      </c>
      <c r="AQ15" s="468">
        <v>0.86504051599999998</v>
      </c>
      <c r="AR15" s="468">
        <v>0.87561782799999999</v>
      </c>
      <c r="AS15" s="468">
        <v>0.88616050400000002</v>
      </c>
      <c r="AT15" s="468">
        <v>0.85138667800000001</v>
      </c>
      <c r="AU15" s="468">
        <v>0.80790072499999999</v>
      </c>
      <c r="AV15" s="468">
        <v>0.78769595800000003</v>
      </c>
      <c r="AW15" s="468">
        <v>0.82914561399999998</v>
      </c>
      <c r="AX15" s="468">
        <v>0.84936289099999995</v>
      </c>
      <c r="AY15" s="468">
        <v>0.82922387200000003</v>
      </c>
      <c r="AZ15" s="892">
        <v>0.79109372300000003</v>
      </c>
      <c r="BA15" s="892">
        <v>0.83194786700000001</v>
      </c>
      <c r="BB15" s="892">
        <v>0.78594018399999999</v>
      </c>
      <c r="BC15" s="892">
        <v>0.82459973600000003</v>
      </c>
      <c r="BD15" s="892">
        <v>0.85358260900000005</v>
      </c>
      <c r="BE15" s="892">
        <v>0.88791710000000001</v>
      </c>
      <c r="BF15" s="892">
        <v>0.88364719999999997</v>
      </c>
      <c r="BG15" s="456">
        <v>0.8281946</v>
      </c>
      <c r="BH15" s="456">
        <v>0.83521029999999996</v>
      </c>
      <c r="BI15" s="456">
        <v>0.84029100000000001</v>
      </c>
      <c r="BJ15" s="456">
        <v>0.87874229999999998</v>
      </c>
      <c r="BK15" s="456">
        <v>0.85821159999999996</v>
      </c>
      <c r="BL15" s="456">
        <v>0.79944150000000003</v>
      </c>
      <c r="BM15" s="456">
        <v>0.85168710000000003</v>
      </c>
      <c r="BN15" s="456">
        <v>0.80077520000000002</v>
      </c>
      <c r="BO15" s="456">
        <v>0.86417739999999998</v>
      </c>
      <c r="BP15" s="456">
        <v>0.86122659999999995</v>
      </c>
      <c r="BQ15" s="456">
        <v>0.88919300000000001</v>
      </c>
      <c r="BR15" s="456">
        <v>0.88669419999999999</v>
      </c>
      <c r="BS15" s="456">
        <v>0.83329129999999996</v>
      </c>
      <c r="BT15" s="456">
        <v>0.83116570000000001</v>
      </c>
      <c r="BU15" s="456">
        <v>0.84032870000000004</v>
      </c>
      <c r="BV15" s="456">
        <v>0.86646520000000005</v>
      </c>
    </row>
    <row r="16" spans="1:74" ht="11.1" customHeight="1" x14ac:dyDescent="0.2">
      <c r="A16" s="234" t="s">
        <v>731</v>
      </c>
      <c r="B16" s="743" t="s">
        <v>1017</v>
      </c>
      <c r="C16" s="468">
        <v>1.0415609749999999</v>
      </c>
      <c r="D16" s="468">
        <v>1.0191701010000001</v>
      </c>
      <c r="E16" s="468">
        <v>0.96367595399999995</v>
      </c>
      <c r="F16" s="468">
        <v>0.82478786699999995</v>
      </c>
      <c r="G16" s="468">
        <v>0.92920460400000005</v>
      </c>
      <c r="H16" s="468">
        <v>1.036898788</v>
      </c>
      <c r="I16" s="468">
        <v>1.16968779</v>
      </c>
      <c r="J16" s="468">
        <v>1.1571246399999999</v>
      </c>
      <c r="K16" s="468">
        <v>0.99229399900000004</v>
      </c>
      <c r="L16" s="468">
        <v>0.87043934899999997</v>
      </c>
      <c r="M16" s="468">
        <v>0.93968523500000001</v>
      </c>
      <c r="N16" s="468">
        <v>1.057306391</v>
      </c>
      <c r="O16" s="468">
        <v>0.99422219099999998</v>
      </c>
      <c r="P16" s="468">
        <v>0.84509541200000005</v>
      </c>
      <c r="Q16" s="468">
        <v>0.85943252599999997</v>
      </c>
      <c r="R16" s="468">
        <v>0.67545200500000002</v>
      </c>
      <c r="S16" s="468">
        <v>0.83940228299999997</v>
      </c>
      <c r="T16" s="468">
        <v>0.87540592800000006</v>
      </c>
      <c r="U16" s="468">
        <v>0.98942901599999999</v>
      </c>
      <c r="V16" s="468">
        <v>1.008680418</v>
      </c>
      <c r="W16" s="468">
        <v>0.81904464200000004</v>
      </c>
      <c r="X16" s="468">
        <v>0.63384353199999999</v>
      </c>
      <c r="Y16" s="468">
        <v>0.77913426900000005</v>
      </c>
      <c r="Z16" s="468">
        <v>0.86752249800000003</v>
      </c>
      <c r="AA16" s="468">
        <v>0.97903669199999999</v>
      </c>
      <c r="AB16" s="468">
        <v>0.84066074700000004</v>
      </c>
      <c r="AC16" s="468">
        <v>0.79574872399999996</v>
      </c>
      <c r="AD16" s="468">
        <v>0.64747113000000001</v>
      </c>
      <c r="AE16" s="468">
        <v>0.74235607299999995</v>
      </c>
      <c r="AF16" s="468">
        <v>0.86137404399999995</v>
      </c>
      <c r="AG16" s="468">
        <v>0.91033317999999996</v>
      </c>
      <c r="AH16" s="468">
        <v>0.93538171400000003</v>
      </c>
      <c r="AI16" s="468">
        <v>0.777289444</v>
      </c>
      <c r="AJ16" s="468">
        <v>0.57181925499999997</v>
      </c>
      <c r="AK16" s="468">
        <v>0.70039182700000002</v>
      </c>
      <c r="AL16" s="468">
        <v>0.89149612700000003</v>
      </c>
      <c r="AM16" s="468">
        <v>0.93975668899999998</v>
      </c>
      <c r="AN16" s="468">
        <v>0.84836000099999997</v>
      </c>
      <c r="AO16" s="468">
        <v>0.86499604799999996</v>
      </c>
      <c r="AP16" s="468">
        <v>0.59025275300000002</v>
      </c>
      <c r="AQ16" s="468">
        <v>0.79121422600000002</v>
      </c>
      <c r="AR16" s="468">
        <v>0.89372794099999997</v>
      </c>
      <c r="AS16" s="468">
        <v>0.97525919100000003</v>
      </c>
      <c r="AT16" s="468">
        <v>0.96487853999999995</v>
      </c>
      <c r="AU16" s="468">
        <v>0.92315799600000004</v>
      </c>
      <c r="AV16" s="468">
        <v>0.75052803300000004</v>
      </c>
      <c r="AW16" s="468">
        <v>0.82879418000000005</v>
      </c>
      <c r="AX16" s="468">
        <v>0.98660780100000001</v>
      </c>
      <c r="AY16" s="468">
        <v>1.0054465829999999</v>
      </c>
      <c r="AZ16" s="892">
        <v>0.96941044099999996</v>
      </c>
      <c r="BA16" s="892">
        <v>0.89140197200000004</v>
      </c>
      <c r="BB16" s="892">
        <v>0.62203597200000005</v>
      </c>
      <c r="BC16" s="892">
        <v>0.90478532199999995</v>
      </c>
      <c r="BD16" s="892">
        <v>0.94734647900000002</v>
      </c>
      <c r="BE16" s="892">
        <v>0.90766239999999998</v>
      </c>
      <c r="BF16" s="892">
        <v>0.91721819999999998</v>
      </c>
      <c r="BG16" s="456">
        <v>0.7906687</v>
      </c>
      <c r="BH16" s="456">
        <v>0.6178399</v>
      </c>
      <c r="BI16" s="456">
        <v>0.74001419999999996</v>
      </c>
      <c r="BJ16" s="456">
        <v>0.87797440000000004</v>
      </c>
      <c r="BK16" s="456">
        <v>0.94085319999999995</v>
      </c>
      <c r="BL16" s="456">
        <v>0.84625079999999997</v>
      </c>
      <c r="BM16" s="456">
        <v>0.81775160000000002</v>
      </c>
      <c r="BN16" s="456">
        <v>0.60277329999999996</v>
      </c>
      <c r="BO16" s="456">
        <v>0.79044599999999998</v>
      </c>
      <c r="BP16" s="456">
        <v>0.87571739999999998</v>
      </c>
      <c r="BQ16" s="456">
        <v>0.9041612</v>
      </c>
      <c r="BR16" s="456">
        <v>0.91217009999999998</v>
      </c>
      <c r="BS16" s="456">
        <v>0.8044869</v>
      </c>
      <c r="BT16" s="456">
        <v>0.63043190000000005</v>
      </c>
      <c r="BU16" s="456">
        <v>0.74388900000000002</v>
      </c>
      <c r="BV16" s="456">
        <v>0.90520420000000001</v>
      </c>
    </row>
    <row r="17" spans="1:74" ht="11.1" customHeight="1" x14ac:dyDescent="0.2">
      <c r="A17" s="234" t="s">
        <v>645</v>
      </c>
      <c r="B17" s="478" t="s">
        <v>1021</v>
      </c>
      <c r="C17" s="468">
        <v>-0.49331000000000003</v>
      </c>
      <c r="D17" s="468">
        <v>-0.41225800000000001</v>
      </c>
      <c r="E17" s="468">
        <v>-0.31750800000000001</v>
      </c>
      <c r="F17" s="468">
        <v>-0.26522600000000002</v>
      </c>
      <c r="G17" s="468">
        <v>-0.46674599999999999</v>
      </c>
      <c r="H17" s="468">
        <v>-0.58906499999999995</v>
      </c>
      <c r="I17" s="468">
        <v>-0.76842200000000005</v>
      </c>
      <c r="J17" s="468">
        <v>-0.63960899999999998</v>
      </c>
      <c r="K17" s="468">
        <v>-0.59795600000000004</v>
      </c>
      <c r="L17" s="468">
        <v>-0.43435200000000002</v>
      </c>
      <c r="M17" s="468">
        <v>-0.49512</v>
      </c>
      <c r="N17" s="468">
        <v>-0.54828600000000005</v>
      </c>
      <c r="O17" s="468">
        <v>-0.62047099999999999</v>
      </c>
      <c r="P17" s="468">
        <v>-0.45580900000000002</v>
      </c>
      <c r="Q17" s="468">
        <v>-0.51901799999999998</v>
      </c>
      <c r="R17" s="468">
        <v>-0.28984900000000002</v>
      </c>
      <c r="S17" s="468">
        <v>-0.45910000000000001</v>
      </c>
      <c r="T17" s="468">
        <v>-0.55130900000000005</v>
      </c>
      <c r="U17" s="468">
        <v>-0.65633200000000003</v>
      </c>
      <c r="V17" s="468">
        <v>-0.65299399999999996</v>
      </c>
      <c r="W17" s="468">
        <v>-0.55264999999999997</v>
      </c>
      <c r="X17" s="468">
        <v>-0.371666</v>
      </c>
      <c r="Y17" s="468">
        <v>-0.34693800000000002</v>
      </c>
      <c r="Z17" s="468">
        <v>-0.51389200000000002</v>
      </c>
      <c r="AA17" s="468">
        <v>-0.41406599999999999</v>
      </c>
      <c r="AB17" s="468">
        <v>-0.40375100000000003</v>
      </c>
      <c r="AC17" s="468">
        <v>-0.34876200000000002</v>
      </c>
      <c r="AD17" s="468">
        <v>-0.338148</v>
      </c>
      <c r="AE17" s="468">
        <v>-0.28409600000000002</v>
      </c>
      <c r="AF17" s="468">
        <v>-0.57881000000000005</v>
      </c>
      <c r="AG17" s="468">
        <v>-0.638961</v>
      </c>
      <c r="AH17" s="468">
        <v>-0.798265</v>
      </c>
      <c r="AI17" s="468">
        <v>-0.63749800000000001</v>
      </c>
      <c r="AJ17" s="468">
        <v>-0.43867299999999998</v>
      </c>
      <c r="AK17" s="468">
        <v>-0.48954500000000001</v>
      </c>
      <c r="AL17" s="468">
        <v>-0.48128700000000002</v>
      </c>
      <c r="AM17" s="468">
        <v>-0.466586</v>
      </c>
      <c r="AN17" s="468">
        <v>-0.410242</v>
      </c>
      <c r="AO17" s="468">
        <v>-0.39850799999999997</v>
      </c>
      <c r="AP17" s="468">
        <v>-0.25927299999999998</v>
      </c>
      <c r="AQ17" s="468">
        <v>-0.27052700000000002</v>
      </c>
      <c r="AR17" s="468">
        <v>-0.41955199999999998</v>
      </c>
      <c r="AS17" s="468">
        <v>-0.48560300000000001</v>
      </c>
      <c r="AT17" s="468">
        <v>-0.56800899999999999</v>
      </c>
      <c r="AU17" s="468">
        <v>-0.45650200000000002</v>
      </c>
      <c r="AV17" s="468">
        <v>-0.51345200000000002</v>
      </c>
      <c r="AW17" s="468">
        <v>-0.60997599999999996</v>
      </c>
      <c r="AX17" s="468">
        <v>-0.46215600000000001</v>
      </c>
      <c r="AY17" s="468">
        <v>-0.51540799999999998</v>
      </c>
      <c r="AZ17" s="892">
        <v>-0.53887099999999999</v>
      </c>
      <c r="BA17" s="892">
        <v>-0.59147400000000006</v>
      </c>
      <c r="BB17" s="892">
        <v>-0.46329500000000001</v>
      </c>
      <c r="BC17" s="892">
        <v>-0.40878199999999998</v>
      </c>
      <c r="BD17" s="892">
        <v>-0.46785500000000002</v>
      </c>
      <c r="BE17" s="892">
        <v>-0.81575450000000005</v>
      </c>
      <c r="BF17" s="892">
        <v>-1.0401560000000001</v>
      </c>
      <c r="BG17" s="456">
        <v>-0.51487309999999997</v>
      </c>
      <c r="BH17" s="456">
        <v>-0.5279258</v>
      </c>
      <c r="BI17" s="456">
        <v>-0.4437837</v>
      </c>
      <c r="BJ17" s="456">
        <v>-0.47557319999999997</v>
      </c>
      <c r="BK17" s="456">
        <v>-1.4504980000000001</v>
      </c>
      <c r="BL17" s="456">
        <v>-0.82818259999999999</v>
      </c>
      <c r="BM17" s="456">
        <v>-0.96975120000000004</v>
      </c>
      <c r="BN17" s="456">
        <v>-0.81058030000000003</v>
      </c>
      <c r="BO17" s="456">
        <v>-0.78185499999999997</v>
      </c>
      <c r="BP17" s="456">
        <v>-0.4465266</v>
      </c>
      <c r="BQ17" s="456">
        <v>-0.60138769999999997</v>
      </c>
      <c r="BR17" s="456">
        <v>-0.91708999999999996</v>
      </c>
      <c r="BS17" s="456">
        <v>-0.6463778</v>
      </c>
      <c r="BT17" s="456">
        <v>-0.54589330000000003</v>
      </c>
      <c r="BU17" s="456">
        <v>-0.52491370000000004</v>
      </c>
      <c r="BV17" s="456">
        <v>-0.40713139999999998</v>
      </c>
    </row>
    <row r="18" spans="1:74" ht="11.1" customHeight="1" x14ac:dyDescent="0.2">
      <c r="A18" s="234" t="s">
        <v>646</v>
      </c>
      <c r="B18" s="478" t="s">
        <v>1022</v>
      </c>
      <c r="C18" s="468">
        <v>3.5635779890000001</v>
      </c>
      <c r="D18" s="468">
        <v>1.6514383850000001</v>
      </c>
      <c r="E18" s="468">
        <v>1.381308607</v>
      </c>
      <c r="F18" s="468">
        <v>1.200211038</v>
      </c>
      <c r="G18" s="468">
        <v>1.348607205</v>
      </c>
      <c r="H18" s="468">
        <v>1.497633298</v>
      </c>
      <c r="I18" s="468">
        <v>1.4477544280000001</v>
      </c>
      <c r="J18" s="468">
        <v>1.500230631</v>
      </c>
      <c r="K18" s="468">
        <v>1.510022878</v>
      </c>
      <c r="L18" s="468">
        <v>1.480511355</v>
      </c>
      <c r="M18" s="468">
        <v>1.392236829</v>
      </c>
      <c r="N18" s="468">
        <v>3.8530234459999999</v>
      </c>
      <c r="O18" s="468">
        <v>1.303177759</v>
      </c>
      <c r="P18" s="468">
        <v>1.5346401300000001</v>
      </c>
      <c r="Q18" s="468">
        <v>1.152477502</v>
      </c>
      <c r="R18" s="468">
        <v>1.108508112</v>
      </c>
      <c r="S18" s="468">
        <v>1.1525393660000001</v>
      </c>
      <c r="T18" s="468">
        <v>1.207780901</v>
      </c>
      <c r="U18" s="468">
        <v>1.5460876539999999</v>
      </c>
      <c r="V18" s="468">
        <v>1.544215288</v>
      </c>
      <c r="W18" s="468">
        <v>1.426652662</v>
      </c>
      <c r="X18" s="468">
        <v>1.22243345</v>
      </c>
      <c r="Y18" s="468">
        <v>1.0204422740000001</v>
      </c>
      <c r="Z18" s="468">
        <v>1.169415203</v>
      </c>
      <c r="AA18" s="468">
        <v>1.759434648</v>
      </c>
      <c r="AB18" s="468">
        <v>0.89025228499999998</v>
      </c>
      <c r="AC18" s="468">
        <v>0.93054904699999996</v>
      </c>
      <c r="AD18" s="468">
        <v>1.084084083</v>
      </c>
      <c r="AE18" s="468">
        <v>1.1042221679999999</v>
      </c>
      <c r="AF18" s="468">
        <v>1.2198587320000001</v>
      </c>
      <c r="AG18" s="468">
        <v>1.385104916</v>
      </c>
      <c r="AH18" s="468">
        <v>1.372943035</v>
      </c>
      <c r="AI18" s="468">
        <v>1.0298982130000001</v>
      </c>
      <c r="AJ18" s="468">
        <v>1.1106361680000001</v>
      </c>
      <c r="AK18" s="468">
        <v>1.042213726</v>
      </c>
      <c r="AL18" s="468">
        <v>1.465195751</v>
      </c>
      <c r="AM18" s="468">
        <v>3.1879191119999999</v>
      </c>
      <c r="AN18" s="468">
        <v>1.460470932</v>
      </c>
      <c r="AO18" s="468">
        <v>1.2010522610000001</v>
      </c>
      <c r="AP18" s="468">
        <v>1.122430993</v>
      </c>
      <c r="AQ18" s="468">
        <v>1.045631617</v>
      </c>
      <c r="AR18" s="468">
        <v>1.44969389</v>
      </c>
      <c r="AS18" s="468">
        <v>1.623875078</v>
      </c>
      <c r="AT18" s="468">
        <v>1.4275677529999999</v>
      </c>
      <c r="AU18" s="468">
        <v>1.240010608</v>
      </c>
      <c r="AV18" s="468">
        <v>1.312297531</v>
      </c>
      <c r="AW18" s="468">
        <v>1.258694057</v>
      </c>
      <c r="AX18" s="468">
        <v>2.1233467720000001</v>
      </c>
      <c r="AY18" s="468">
        <v>5.4375651229999997</v>
      </c>
      <c r="AZ18" s="892">
        <v>3.3511014139999999</v>
      </c>
      <c r="BA18" s="892">
        <v>1.201886969</v>
      </c>
      <c r="BB18" s="892">
        <v>1.1874869589999999</v>
      </c>
      <c r="BC18" s="892">
        <v>1.3732598060000001</v>
      </c>
      <c r="BD18" s="892">
        <v>1.273984601</v>
      </c>
      <c r="BE18" s="892">
        <v>1.4632540000000001</v>
      </c>
      <c r="BF18" s="892">
        <v>1.340076</v>
      </c>
      <c r="BG18" s="456">
        <v>1.1430720000000001</v>
      </c>
      <c r="BH18" s="456">
        <v>1.075091</v>
      </c>
      <c r="BI18" s="456">
        <v>0.96584579999999998</v>
      </c>
      <c r="BJ18" s="456">
        <v>1.4471020000000001</v>
      </c>
      <c r="BK18" s="456">
        <v>3.3430430000000002</v>
      </c>
      <c r="BL18" s="456">
        <v>1.8262689999999999</v>
      </c>
      <c r="BM18" s="456">
        <v>1.0008539999999999</v>
      </c>
      <c r="BN18" s="456">
        <v>0.98874229999999996</v>
      </c>
      <c r="BO18" s="456">
        <v>1.0649150000000001</v>
      </c>
      <c r="BP18" s="456">
        <v>1.1862429999999999</v>
      </c>
      <c r="BQ18" s="456">
        <v>1.413562</v>
      </c>
      <c r="BR18" s="456">
        <v>1.290313</v>
      </c>
      <c r="BS18" s="456">
        <v>1.0771770000000001</v>
      </c>
      <c r="BT18" s="456">
        <v>1.0801510000000001</v>
      </c>
      <c r="BU18" s="456">
        <v>1.003377</v>
      </c>
      <c r="BV18" s="456">
        <v>1.5830740000000001</v>
      </c>
    </row>
    <row r="19" spans="1:74" ht="11.1" customHeight="1" x14ac:dyDescent="0.2">
      <c r="A19" s="234" t="s">
        <v>647</v>
      </c>
      <c r="B19" s="478" t="s">
        <v>1534</v>
      </c>
      <c r="C19" s="468">
        <v>0.29161194200000001</v>
      </c>
      <c r="D19" s="468">
        <v>0.25126378300000002</v>
      </c>
      <c r="E19" s="468">
        <v>0.270395096</v>
      </c>
      <c r="F19" s="468">
        <v>0.29133490400000001</v>
      </c>
      <c r="G19" s="468">
        <v>0.36521351600000002</v>
      </c>
      <c r="H19" s="468">
        <v>0.28065564999999998</v>
      </c>
      <c r="I19" s="468">
        <v>0.34215333999999997</v>
      </c>
      <c r="J19" s="468">
        <v>0.27687559499999997</v>
      </c>
      <c r="K19" s="468">
        <v>0.30634179299999997</v>
      </c>
      <c r="L19" s="468">
        <v>0.27608252799999999</v>
      </c>
      <c r="M19" s="468">
        <v>0.235622153</v>
      </c>
      <c r="N19" s="468">
        <v>0.26363407700000002</v>
      </c>
      <c r="O19" s="468">
        <v>0.28537277300000002</v>
      </c>
      <c r="P19" s="468">
        <v>0.23757803699999999</v>
      </c>
      <c r="Q19" s="468">
        <v>0.28021892199999998</v>
      </c>
      <c r="R19" s="468">
        <v>0.201633803</v>
      </c>
      <c r="S19" s="468">
        <v>0.30845157699999998</v>
      </c>
      <c r="T19" s="468">
        <v>0.272863095</v>
      </c>
      <c r="U19" s="468">
        <v>0.30507399299999999</v>
      </c>
      <c r="V19" s="468">
        <v>0.33270513099999999</v>
      </c>
      <c r="W19" s="468">
        <v>0.28903578299999999</v>
      </c>
      <c r="X19" s="468">
        <v>0.248792031</v>
      </c>
      <c r="Y19" s="468">
        <v>0.261548273</v>
      </c>
      <c r="Z19" s="468">
        <v>0.316496746</v>
      </c>
      <c r="AA19" s="468">
        <v>0.29222527999999998</v>
      </c>
      <c r="AB19" s="468">
        <v>0.244235219</v>
      </c>
      <c r="AC19" s="468">
        <v>0.227141015</v>
      </c>
      <c r="AD19" s="468">
        <v>0.25619543500000003</v>
      </c>
      <c r="AE19" s="468">
        <v>0.20981217599999999</v>
      </c>
      <c r="AF19" s="468">
        <v>0.291473341</v>
      </c>
      <c r="AG19" s="468">
        <v>0.26515878599999998</v>
      </c>
      <c r="AH19" s="468">
        <v>0.22415518100000001</v>
      </c>
      <c r="AI19" s="468">
        <v>0.26399171500000002</v>
      </c>
      <c r="AJ19" s="468">
        <v>0.24620482499999999</v>
      </c>
      <c r="AK19" s="468">
        <v>0.21732848099999999</v>
      </c>
      <c r="AL19" s="468">
        <v>0.237583509</v>
      </c>
      <c r="AM19" s="468">
        <v>0.29910888800000002</v>
      </c>
      <c r="AN19" s="468">
        <v>0.320775967</v>
      </c>
      <c r="AO19" s="468">
        <v>0.15967662199999999</v>
      </c>
      <c r="AP19" s="468">
        <v>0.127623818</v>
      </c>
      <c r="AQ19" s="468">
        <v>0.120913971</v>
      </c>
      <c r="AR19" s="468">
        <v>0.25115013600000002</v>
      </c>
      <c r="AS19" s="468">
        <v>0.23506205199999999</v>
      </c>
      <c r="AT19" s="468">
        <v>0.14418187499999999</v>
      </c>
      <c r="AU19" s="468">
        <v>0.157754171</v>
      </c>
      <c r="AV19" s="468">
        <v>0.203790426</v>
      </c>
      <c r="AW19" s="468">
        <v>0.190975753</v>
      </c>
      <c r="AX19" s="468">
        <v>0.14608222300000001</v>
      </c>
      <c r="AY19" s="468">
        <v>0.185023461</v>
      </c>
      <c r="AZ19" s="892">
        <v>0.12949449499999999</v>
      </c>
      <c r="BA19" s="892">
        <v>0.15342508299999999</v>
      </c>
      <c r="BB19" s="892">
        <v>0.15836884800000001</v>
      </c>
      <c r="BC19" s="892">
        <v>8.9297275999999995E-2</v>
      </c>
      <c r="BD19" s="892">
        <v>0.106646676</v>
      </c>
      <c r="BE19" s="892">
        <v>0.26843159999999999</v>
      </c>
      <c r="BF19" s="892">
        <v>0.23368069999999999</v>
      </c>
      <c r="BG19" s="456">
        <v>0.2369272</v>
      </c>
      <c r="BH19" s="456">
        <v>0.2329291</v>
      </c>
      <c r="BI19" s="456">
        <v>0.22328419999999999</v>
      </c>
      <c r="BJ19" s="456">
        <v>0.2333875</v>
      </c>
      <c r="BK19" s="456">
        <v>0.25878590000000001</v>
      </c>
      <c r="BL19" s="456">
        <v>0.23010330000000001</v>
      </c>
      <c r="BM19" s="456">
        <v>0.18008089999999999</v>
      </c>
      <c r="BN19" s="456">
        <v>0.18072940000000001</v>
      </c>
      <c r="BO19" s="456">
        <v>0.14000779999999999</v>
      </c>
      <c r="BP19" s="456">
        <v>0.21642339999999999</v>
      </c>
      <c r="BQ19" s="456">
        <v>0.25621749999999999</v>
      </c>
      <c r="BR19" s="456">
        <v>0.20067260000000001</v>
      </c>
      <c r="BS19" s="456">
        <v>0.21955769999999999</v>
      </c>
      <c r="BT19" s="456">
        <v>0.22764139999999999</v>
      </c>
      <c r="BU19" s="456">
        <v>0.21052950000000001</v>
      </c>
      <c r="BV19" s="456">
        <v>0.20568439999999999</v>
      </c>
    </row>
    <row r="20" spans="1:74" ht="11.1" customHeight="1" x14ac:dyDescent="0.2">
      <c r="A20" s="234" t="s">
        <v>737</v>
      </c>
      <c r="B20" s="446" t="s">
        <v>1023</v>
      </c>
      <c r="C20" s="468">
        <v>0.39450876299999998</v>
      </c>
      <c r="D20" s="468">
        <v>0.32714090400000001</v>
      </c>
      <c r="E20" s="468">
        <v>0.361099952</v>
      </c>
      <c r="F20" s="468">
        <v>0.33895582299999999</v>
      </c>
      <c r="G20" s="468">
        <v>0.34173211799999997</v>
      </c>
      <c r="H20" s="468">
        <v>0.34901512499999998</v>
      </c>
      <c r="I20" s="468">
        <v>0.35201356700000003</v>
      </c>
      <c r="J20" s="468">
        <v>0.33408432999999998</v>
      </c>
      <c r="K20" s="468">
        <v>0.307954907</v>
      </c>
      <c r="L20" s="468">
        <v>0.30091672200000003</v>
      </c>
      <c r="M20" s="468">
        <v>0.29126634200000001</v>
      </c>
      <c r="N20" s="468">
        <v>0.32255017899999999</v>
      </c>
      <c r="O20" s="468">
        <v>0.32922210499999999</v>
      </c>
      <c r="P20" s="468">
        <v>0.26745550000000001</v>
      </c>
      <c r="Q20" s="468">
        <v>0.27407759500000001</v>
      </c>
      <c r="R20" s="468">
        <v>0.25766712400000003</v>
      </c>
      <c r="S20" s="468">
        <v>0.31381385099999998</v>
      </c>
      <c r="T20" s="468">
        <v>0.30365930400000002</v>
      </c>
      <c r="U20" s="468">
        <v>0.290734887</v>
      </c>
      <c r="V20" s="468">
        <v>0.29806524299999998</v>
      </c>
      <c r="W20" s="468">
        <v>0.24214708700000001</v>
      </c>
      <c r="X20" s="468">
        <v>0.26123630599999997</v>
      </c>
      <c r="Y20" s="468">
        <v>0.27428623400000002</v>
      </c>
      <c r="Z20" s="468">
        <v>0.29056717500000001</v>
      </c>
      <c r="AA20" s="468">
        <v>0.24868932499999999</v>
      </c>
      <c r="AB20" s="468">
        <v>0.22397323599999999</v>
      </c>
      <c r="AC20" s="468">
        <v>0.19649674</v>
      </c>
      <c r="AD20" s="468">
        <v>0.15778017599999999</v>
      </c>
      <c r="AE20" s="468">
        <v>0.191985567</v>
      </c>
      <c r="AF20" s="468">
        <v>0.13943417499999999</v>
      </c>
      <c r="AG20" s="468">
        <v>0.15107364600000001</v>
      </c>
      <c r="AH20" s="468">
        <v>0.13796086099999999</v>
      </c>
      <c r="AI20" s="468">
        <v>0.123420209</v>
      </c>
      <c r="AJ20" s="468">
        <v>9.4337696999999998E-2</v>
      </c>
      <c r="AK20" s="468">
        <v>0.13072324699999999</v>
      </c>
      <c r="AL20" s="468">
        <v>0.116882482</v>
      </c>
      <c r="AM20" s="468">
        <v>0.132365176</v>
      </c>
      <c r="AN20" s="468">
        <v>0.11608847999999999</v>
      </c>
      <c r="AO20" s="468">
        <v>9.3885495999999999E-2</v>
      </c>
      <c r="AP20" s="468">
        <v>8.7940984E-2</v>
      </c>
      <c r="AQ20" s="468">
        <v>5.0332457999999997E-2</v>
      </c>
      <c r="AR20" s="468">
        <v>4.6657463000000003E-2</v>
      </c>
      <c r="AS20" s="468">
        <v>5.6063246999999997E-2</v>
      </c>
      <c r="AT20" s="468">
        <v>-4.0554895000000001E-2</v>
      </c>
      <c r="AU20" s="468">
        <v>-2.5549579999999999E-2</v>
      </c>
      <c r="AV20" s="468">
        <v>-1.0273988E-2</v>
      </c>
      <c r="AW20" s="468">
        <v>6.1116627E-2</v>
      </c>
      <c r="AX20" s="468">
        <v>3.2969829999999999E-2</v>
      </c>
      <c r="AY20" s="468">
        <v>-2.2922221999999999E-2</v>
      </c>
      <c r="AZ20" s="892">
        <v>-5.2566175999999999E-2</v>
      </c>
      <c r="BA20" s="892">
        <v>-7.5002895999999999E-2</v>
      </c>
      <c r="BB20" s="892">
        <v>-0.138568303</v>
      </c>
      <c r="BC20" s="892">
        <v>-0.12866519900000001</v>
      </c>
      <c r="BD20" s="892">
        <v>-0.16288676199999999</v>
      </c>
      <c r="BE20" s="892">
        <v>-0.1091039</v>
      </c>
      <c r="BF20" s="892">
        <v>-0.15951019999999999</v>
      </c>
      <c r="BG20" s="456">
        <v>-0.26524930000000002</v>
      </c>
      <c r="BH20" s="456">
        <v>-0.27428550000000002</v>
      </c>
      <c r="BI20" s="456">
        <v>-0.1539991</v>
      </c>
      <c r="BJ20" s="456">
        <v>-0.15636340000000001</v>
      </c>
      <c r="BK20" s="456">
        <v>-0.18989239999999999</v>
      </c>
      <c r="BL20" s="456">
        <v>-0.2388778</v>
      </c>
      <c r="BM20" s="456">
        <v>-0.25743250000000001</v>
      </c>
      <c r="BN20" s="456">
        <v>-0.31881130000000002</v>
      </c>
      <c r="BO20" s="456">
        <v>-0.3400376</v>
      </c>
      <c r="BP20" s="456">
        <v>-0.36919869999999999</v>
      </c>
      <c r="BQ20" s="456">
        <v>-0.35949750000000003</v>
      </c>
      <c r="BR20" s="456">
        <v>-0.35699819999999999</v>
      </c>
      <c r="BS20" s="456">
        <v>-0.44487860000000001</v>
      </c>
      <c r="BT20" s="456">
        <v>-0.50360780000000005</v>
      </c>
      <c r="BU20" s="456">
        <v>-0.41283989999999998</v>
      </c>
      <c r="BV20" s="456">
        <v>-0.42635729999999999</v>
      </c>
    </row>
    <row r="21" spans="1:74" ht="11.1" customHeight="1" x14ac:dyDescent="0.2">
      <c r="A21" s="229"/>
      <c r="B21" s="67" t="s">
        <v>732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69"/>
      <c r="AY21" s="469"/>
      <c r="AZ21" s="921"/>
      <c r="BA21" s="921"/>
      <c r="BB21" s="921"/>
      <c r="BC21" s="921"/>
      <c r="BD21" s="921"/>
      <c r="BE21" s="921"/>
      <c r="BF21" s="921"/>
      <c r="BG21" s="474"/>
      <c r="BH21" s="474"/>
      <c r="BI21" s="474"/>
      <c r="BJ21" s="474"/>
      <c r="BK21" s="474"/>
      <c r="BL21" s="474"/>
      <c r="BM21" s="474"/>
      <c r="BN21" s="474"/>
      <c r="BO21" s="474"/>
      <c r="BP21" s="474"/>
      <c r="BQ21" s="474"/>
      <c r="BR21" s="474"/>
      <c r="BS21" s="474"/>
      <c r="BT21" s="474"/>
      <c r="BU21" s="474"/>
      <c r="BV21" s="474"/>
    </row>
    <row r="22" spans="1:74" s="285" customFormat="1" ht="11.1" customHeight="1" x14ac:dyDescent="0.2">
      <c r="A22" s="475" t="s">
        <v>654</v>
      </c>
      <c r="B22" s="449" t="s">
        <v>1024</v>
      </c>
      <c r="C22" s="301">
        <v>9.0252123839999996</v>
      </c>
      <c r="D22" s="301">
        <v>7.6632963920000003</v>
      </c>
      <c r="E22" s="301">
        <v>8.4395646089999996</v>
      </c>
      <c r="F22" s="301">
        <v>7.3439979209999997</v>
      </c>
      <c r="G22" s="301">
        <v>7.6384179559999996</v>
      </c>
      <c r="H22" s="301">
        <v>8.2731327889999999</v>
      </c>
      <c r="I22" s="301">
        <v>10.511845667999999</v>
      </c>
      <c r="J22" s="301">
        <v>10.360737996999999</v>
      </c>
      <c r="K22" s="301">
        <v>8.2616489410000007</v>
      </c>
      <c r="L22" s="301">
        <v>7.3231363229999999</v>
      </c>
      <c r="M22" s="301">
        <v>7.8742737590000003</v>
      </c>
      <c r="N22" s="301">
        <v>8.2735665199999993</v>
      </c>
      <c r="O22" s="301">
        <v>8.1611340059999993</v>
      </c>
      <c r="P22" s="301">
        <v>7.565238452</v>
      </c>
      <c r="Q22" s="301">
        <v>8.3029057060000007</v>
      </c>
      <c r="R22" s="301">
        <v>7.0904809809999998</v>
      </c>
      <c r="S22" s="301">
        <v>7.2040374109999998</v>
      </c>
      <c r="T22" s="301">
        <v>7.6503634229999999</v>
      </c>
      <c r="U22" s="301">
        <v>10.783315447</v>
      </c>
      <c r="V22" s="301">
        <v>9.3504736919999996</v>
      </c>
      <c r="W22" s="301">
        <v>8.7014958520000008</v>
      </c>
      <c r="X22" s="301">
        <v>8.0038992429999993</v>
      </c>
      <c r="Y22" s="301">
        <v>7.5118631709999999</v>
      </c>
      <c r="Z22" s="301">
        <v>8.2138161749999998</v>
      </c>
      <c r="AA22" s="301">
        <v>8.8957866909999996</v>
      </c>
      <c r="AB22" s="301">
        <v>7.7669106299999999</v>
      </c>
      <c r="AC22" s="301">
        <v>8.888343763</v>
      </c>
      <c r="AD22" s="301">
        <v>7.7752049239999996</v>
      </c>
      <c r="AE22" s="301">
        <v>8.059973609</v>
      </c>
      <c r="AF22" s="301">
        <v>9.1979264680000004</v>
      </c>
      <c r="AG22" s="301">
        <v>11.026777019000001</v>
      </c>
      <c r="AH22" s="301">
        <v>10.365392258</v>
      </c>
      <c r="AI22" s="301">
        <v>8.5294027030000006</v>
      </c>
      <c r="AJ22" s="301">
        <v>8.1056886380000002</v>
      </c>
      <c r="AK22" s="301">
        <v>8.2512455530000004</v>
      </c>
      <c r="AL22" s="301">
        <v>8.6103924749999994</v>
      </c>
      <c r="AM22" s="301">
        <v>9.1075924859999997</v>
      </c>
      <c r="AN22" s="301">
        <v>8.047106973</v>
      </c>
      <c r="AO22" s="301">
        <v>8.6038443119999997</v>
      </c>
      <c r="AP22" s="301">
        <v>7.4047471160000002</v>
      </c>
      <c r="AQ22" s="301">
        <v>7.5924445440000001</v>
      </c>
      <c r="AR22" s="301">
        <v>9.6398535439999993</v>
      </c>
      <c r="AS22" s="301">
        <v>11.469217484</v>
      </c>
      <c r="AT22" s="301">
        <v>10.179866133999999</v>
      </c>
      <c r="AU22" s="301">
        <v>8.9278973770000007</v>
      </c>
      <c r="AV22" s="301">
        <v>8.6675518260000004</v>
      </c>
      <c r="AW22" s="301">
        <v>9.1229558869999998</v>
      </c>
      <c r="AX22" s="301">
        <v>10.154046916</v>
      </c>
      <c r="AY22" s="301">
        <v>10.140251151999999</v>
      </c>
      <c r="AZ22" s="891">
        <v>8.8102546400000001</v>
      </c>
      <c r="BA22" s="891">
        <v>8.7112128129999995</v>
      </c>
      <c r="BB22" s="891">
        <v>7.1439754979999996</v>
      </c>
      <c r="BC22" s="891">
        <v>7.278816827</v>
      </c>
      <c r="BD22" s="891">
        <v>8.7667887859999993</v>
      </c>
      <c r="BE22" s="891">
        <v>10.636329999999999</v>
      </c>
      <c r="BF22" s="891">
        <v>10.704969999999999</v>
      </c>
      <c r="BG22" s="462">
        <v>8.6432190000000002</v>
      </c>
      <c r="BH22" s="462">
        <v>8.0065279999999994</v>
      </c>
      <c r="BI22" s="462">
        <v>7.8016639999999997</v>
      </c>
      <c r="BJ22" s="462">
        <v>8.8714759999999995</v>
      </c>
      <c r="BK22" s="462">
        <v>8.9647070000000006</v>
      </c>
      <c r="BL22" s="462">
        <v>7.8960619999999997</v>
      </c>
      <c r="BM22" s="462">
        <v>8.6630050000000001</v>
      </c>
      <c r="BN22" s="462">
        <v>7.778562</v>
      </c>
      <c r="BO22" s="462">
        <v>7.8352029999999999</v>
      </c>
      <c r="BP22" s="462">
        <v>9.0557879999999997</v>
      </c>
      <c r="BQ22" s="462">
        <v>10.998519999999999</v>
      </c>
      <c r="BR22" s="462">
        <v>10.59585</v>
      </c>
      <c r="BS22" s="462">
        <v>8.4018189999999997</v>
      </c>
      <c r="BT22" s="462">
        <v>7.6622399999999997</v>
      </c>
      <c r="BU22" s="462">
        <v>7.7306860000000004</v>
      </c>
      <c r="BV22" s="462">
        <v>8.8008310000000005</v>
      </c>
    </row>
    <row r="23" spans="1:74" ht="11.1" customHeight="1" x14ac:dyDescent="0.2">
      <c r="A23" s="234" t="s">
        <v>649</v>
      </c>
      <c r="B23" s="478" t="s">
        <v>1018</v>
      </c>
      <c r="C23" s="468">
        <v>3.939917957</v>
      </c>
      <c r="D23" s="468">
        <v>3.5889442699999998</v>
      </c>
      <c r="E23" s="468">
        <v>3.8894771869999998</v>
      </c>
      <c r="F23" s="468">
        <v>3.5339791479999998</v>
      </c>
      <c r="G23" s="468">
        <v>4.3209078449999998</v>
      </c>
      <c r="H23" s="468">
        <v>4.6405108940000002</v>
      </c>
      <c r="I23" s="468">
        <v>6.7065068849999996</v>
      </c>
      <c r="J23" s="468">
        <v>6.8012020360000003</v>
      </c>
      <c r="K23" s="468">
        <v>4.6609431160000003</v>
      </c>
      <c r="L23" s="468">
        <v>3.5988453310000001</v>
      </c>
      <c r="M23" s="468">
        <v>4.0187897379999997</v>
      </c>
      <c r="N23" s="468">
        <v>3.6339898179999999</v>
      </c>
      <c r="O23" s="468">
        <v>3.9874522190000001</v>
      </c>
      <c r="P23" s="468">
        <v>3.5278177070000001</v>
      </c>
      <c r="Q23" s="468">
        <v>4.0528060010000004</v>
      </c>
      <c r="R23" s="468">
        <v>4.24033807</v>
      </c>
      <c r="S23" s="468">
        <v>3.8364960419999998</v>
      </c>
      <c r="T23" s="468">
        <v>5.2840281759999996</v>
      </c>
      <c r="U23" s="468">
        <v>6.616514199</v>
      </c>
      <c r="V23" s="468">
        <v>5.351800334</v>
      </c>
      <c r="W23" s="468">
        <v>5.0974850549999999</v>
      </c>
      <c r="X23" s="468">
        <v>4.4334989150000004</v>
      </c>
      <c r="Y23" s="468">
        <v>4.3808034439999997</v>
      </c>
      <c r="Z23" s="468">
        <v>4.3836922889999999</v>
      </c>
      <c r="AA23" s="468">
        <v>4.9683504840000001</v>
      </c>
      <c r="AB23" s="468">
        <v>3.776053702</v>
      </c>
      <c r="AC23" s="468">
        <v>4.4389577710000001</v>
      </c>
      <c r="AD23" s="468">
        <v>3.4651499060000002</v>
      </c>
      <c r="AE23" s="468">
        <v>3.9221953169999999</v>
      </c>
      <c r="AF23" s="468">
        <v>5.2336902009999999</v>
      </c>
      <c r="AG23" s="468">
        <v>6.8832140190000004</v>
      </c>
      <c r="AH23" s="468">
        <v>6.3403160720000002</v>
      </c>
      <c r="AI23" s="468">
        <v>5.3091629349999998</v>
      </c>
      <c r="AJ23" s="468">
        <v>5.7701612359999999</v>
      </c>
      <c r="AK23" s="468">
        <v>5.0800340469999998</v>
      </c>
      <c r="AL23" s="468">
        <v>4.469341107</v>
      </c>
      <c r="AM23" s="468">
        <v>4.4206362029999999</v>
      </c>
      <c r="AN23" s="468">
        <v>4.1119539639999996</v>
      </c>
      <c r="AO23" s="468">
        <v>4.1969223089999996</v>
      </c>
      <c r="AP23" s="468">
        <v>3.8457082640000002</v>
      </c>
      <c r="AQ23" s="468">
        <v>3.7708791920000002</v>
      </c>
      <c r="AR23" s="468">
        <v>5.2747332250000003</v>
      </c>
      <c r="AS23" s="468">
        <v>7.0373225330000002</v>
      </c>
      <c r="AT23" s="468">
        <v>6.0635034059999997</v>
      </c>
      <c r="AU23" s="468">
        <v>4.9788262659999996</v>
      </c>
      <c r="AV23" s="468">
        <v>4.9409767999999996</v>
      </c>
      <c r="AW23" s="468">
        <v>5.1119411960000001</v>
      </c>
      <c r="AX23" s="468">
        <v>5.6554209100000001</v>
      </c>
      <c r="AY23" s="468">
        <v>4.9141118119999998</v>
      </c>
      <c r="AZ23" s="892">
        <v>4.2532072970000003</v>
      </c>
      <c r="BA23" s="892">
        <v>4.2064709980000003</v>
      </c>
      <c r="BB23" s="892">
        <v>4.1040767310000001</v>
      </c>
      <c r="BC23" s="892">
        <v>3.2975350429999999</v>
      </c>
      <c r="BD23" s="892">
        <v>4.6809648570000002</v>
      </c>
      <c r="BE23" s="892">
        <v>6.2654230000000002</v>
      </c>
      <c r="BF23" s="892">
        <v>6.6058450000000004</v>
      </c>
      <c r="BG23" s="456">
        <v>4.7746219999999999</v>
      </c>
      <c r="BH23" s="456">
        <v>4.4556310000000003</v>
      </c>
      <c r="BI23" s="456">
        <v>3.7975150000000002</v>
      </c>
      <c r="BJ23" s="456">
        <v>4.1747069999999997</v>
      </c>
      <c r="BK23" s="456">
        <v>3.8366289999999998</v>
      </c>
      <c r="BL23" s="456">
        <v>3.449392</v>
      </c>
      <c r="BM23" s="456">
        <v>3.6809889999999998</v>
      </c>
      <c r="BN23" s="456">
        <v>3.066872</v>
      </c>
      <c r="BO23" s="456">
        <v>3.111469</v>
      </c>
      <c r="BP23" s="456">
        <v>4.6014020000000002</v>
      </c>
      <c r="BQ23" s="456">
        <v>6.5151380000000003</v>
      </c>
      <c r="BR23" s="456">
        <v>6.3305040000000004</v>
      </c>
      <c r="BS23" s="456">
        <v>4.4044980000000002</v>
      </c>
      <c r="BT23" s="456">
        <v>4.5527090000000001</v>
      </c>
      <c r="BU23" s="456">
        <v>3.7013240000000001</v>
      </c>
      <c r="BV23" s="456">
        <v>4.0052709999999996</v>
      </c>
    </row>
    <row r="24" spans="1:74" ht="11.1" customHeight="1" x14ac:dyDescent="0.2">
      <c r="A24" s="234" t="s">
        <v>650</v>
      </c>
      <c r="B24" s="478" t="s">
        <v>472</v>
      </c>
      <c r="C24" s="468">
        <v>0.15433516799999999</v>
      </c>
      <c r="D24" s="468">
        <v>9.1760670000000003E-2</v>
      </c>
      <c r="E24" s="468">
        <v>1.3233144000000001E-2</v>
      </c>
      <c r="F24" s="468">
        <v>4.16885E-3</v>
      </c>
      <c r="G24" s="468">
        <v>6.7032029999999996E-3</v>
      </c>
      <c r="H24" s="468">
        <v>1.813217E-3</v>
      </c>
      <c r="I24" s="468">
        <v>1.3912753999999999E-2</v>
      </c>
      <c r="J24" s="468">
        <v>1.9949887999999999E-2</v>
      </c>
      <c r="K24" s="468">
        <v>1.9410149999999999E-3</v>
      </c>
      <c r="L24" s="468">
        <v>2.9320259999999999E-3</v>
      </c>
      <c r="M24" s="468">
        <v>4.3568460000000002E-3</v>
      </c>
      <c r="N24" s="468">
        <v>3.2791041E-2</v>
      </c>
      <c r="O24" s="468">
        <v>2.8954839E-2</v>
      </c>
      <c r="P24" s="468">
        <v>8.2918449000000005E-2</v>
      </c>
      <c r="Q24" s="468">
        <v>5.6058009999999997E-3</v>
      </c>
      <c r="R24" s="468">
        <v>2.5041709999999999E-3</v>
      </c>
      <c r="S24" s="468">
        <v>1.906982E-3</v>
      </c>
      <c r="T24" s="468">
        <v>1.8449510000000001E-3</v>
      </c>
      <c r="U24" s="468">
        <v>1.3886745000000001E-2</v>
      </c>
      <c r="V24" s="468">
        <v>2.073872E-3</v>
      </c>
      <c r="W24" s="468">
        <v>2.9886099999999998E-4</v>
      </c>
      <c r="X24" s="468">
        <v>2.7703756999999999E-2</v>
      </c>
      <c r="Y24" s="468">
        <v>8.8356690000000009E-3</v>
      </c>
      <c r="Z24" s="468">
        <v>2.6811232000000001E-2</v>
      </c>
      <c r="AA24" s="468">
        <v>3.0665102E-2</v>
      </c>
      <c r="AB24" s="468">
        <v>3.0678089999999999E-3</v>
      </c>
      <c r="AC24" s="468">
        <v>1.162532E-2</v>
      </c>
      <c r="AD24" s="468">
        <v>1.788607E-3</v>
      </c>
      <c r="AE24" s="468">
        <v>1.7261189999999999E-3</v>
      </c>
      <c r="AF24" s="468">
        <v>1.605963E-3</v>
      </c>
      <c r="AG24" s="468">
        <v>4.9509099000000001E-2</v>
      </c>
      <c r="AH24" s="468">
        <v>2.0788035E-2</v>
      </c>
      <c r="AI24" s="468">
        <v>2.6339689999999999E-3</v>
      </c>
      <c r="AJ24" s="468">
        <v>2.3831500000000001E-3</v>
      </c>
      <c r="AK24" s="468">
        <v>2.4496357999999999E-2</v>
      </c>
      <c r="AL24" s="468">
        <v>0.1035606</v>
      </c>
      <c r="AM24" s="468">
        <v>0.100862351</v>
      </c>
      <c r="AN24" s="468">
        <v>3.3500699000000002E-2</v>
      </c>
      <c r="AO24" s="468">
        <v>4.2489629999999997E-3</v>
      </c>
      <c r="AP24" s="468">
        <v>2.1624790000000001E-3</v>
      </c>
      <c r="AQ24" s="468">
        <v>2.3613940000000002E-3</v>
      </c>
      <c r="AR24" s="468">
        <v>2.2079906999999999E-2</v>
      </c>
      <c r="AS24" s="468">
        <v>6.5920135000000005E-2</v>
      </c>
      <c r="AT24" s="468">
        <v>3.1459899E-2</v>
      </c>
      <c r="AU24" s="468">
        <v>1.6689000000000001E-3</v>
      </c>
      <c r="AV24" s="468">
        <v>3.149495E-3</v>
      </c>
      <c r="AW24" s="468">
        <v>2.5787900000000001E-3</v>
      </c>
      <c r="AX24" s="468">
        <v>1.2121530000000001E-3</v>
      </c>
      <c r="AY24" s="468">
        <v>1.8944280000000001E-3</v>
      </c>
      <c r="AZ24" s="892">
        <v>3.1735819999999999E-3</v>
      </c>
      <c r="BA24" s="892">
        <v>1.830623E-3</v>
      </c>
      <c r="BB24" s="892">
        <v>1.4449039999999999E-3</v>
      </c>
      <c r="BC24" s="892">
        <v>1.1667170000000001E-3</v>
      </c>
      <c r="BD24" s="892">
        <v>1.1303070000000001E-3</v>
      </c>
      <c r="BE24" s="892">
        <v>6.5920099999999995E-2</v>
      </c>
      <c r="BF24" s="892">
        <v>3.1459899999999999E-2</v>
      </c>
      <c r="BG24" s="456">
        <v>1.6689000000000001E-3</v>
      </c>
      <c r="BH24" s="456">
        <v>3.1495E-3</v>
      </c>
      <c r="BI24" s="456">
        <v>2.5787900000000001E-3</v>
      </c>
      <c r="BJ24" s="456">
        <v>1.2121499999999999E-3</v>
      </c>
      <c r="BK24" s="456">
        <v>1.8944299999999999E-3</v>
      </c>
      <c r="BL24" s="456">
        <v>3.1735800000000001E-3</v>
      </c>
      <c r="BM24" s="456">
        <v>1.83062E-3</v>
      </c>
      <c r="BN24" s="456">
        <v>1.4449E-3</v>
      </c>
      <c r="BO24" s="456">
        <v>1.16672E-3</v>
      </c>
      <c r="BP24" s="456">
        <v>1.13031E-3</v>
      </c>
      <c r="BQ24" s="456">
        <v>6.6160099999999999E-2</v>
      </c>
      <c r="BR24" s="456">
        <v>3.1569899999999998E-2</v>
      </c>
      <c r="BS24" s="456">
        <v>1.6689000000000001E-3</v>
      </c>
      <c r="BT24" s="456">
        <v>3.1495E-3</v>
      </c>
      <c r="BU24" s="456">
        <v>2.5787900000000001E-3</v>
      </c>
      <c r="BV24" s="456">
        <v>1.2121499999999999E-3</v>
      </c>
    </row>
    <row r="25" spans="1:74" ht="11.1" customHeight="1" x14ac:dyDescent="0.2">
      <c r="A25" s="234" t="s">
        <v>651</v>
      </c>
      <c r="B25" s="446" t="s">
        <v>1019</v>
      </c>
      <c r="C25" s="468">
        <v>2.351677</v>
      </c>
      <c r="D25" s="468">
        <v>2.2473770000000002</v>
      </c>
      <c r="E25" s="468">
        <v>2.483851</v>
      </c>
      <c r="F25" s="468">
        <v>1.7011769999999999</v>
      </c>
      <c r="G25" s="468">
        <v>1.573663</v>
      </c>
      <c r="H25" s="468">
        <v>2.2830180000000002</v>
      </c>
      <c r="I25" s="468">
        <v>2.4790740000000002</v>
      </c>
      <c r="J25" s="468">
        <v>2.4692310000000002</v>
      </c>
      <c r="K25" s="468">
        <v>2.391289</v>
      </c>
      <c r="L25" s="468">
        <v>2.4850319999999999</v>
      </c>
      <c r="M25" s="468">
        <v>2.4198059999999999</v>
      </c>
      <c r="N25" s="468">
        <v>2.5005000000000002</v>
      </c>
      <c r="O25" s="468">
        <v>2.454634</v>
      </c>
      <c r="P25" s="468">
        <v>2.1987679999999998</v>
      </c>
      <c r="Q25" s="468">
        <v>2.4810859999999999</v>
      </c>
      <c r="R25" s="468">
        <v>0.999247</v>
      </c>
      <c r="S25" s="468">
        <v>1.4977579999999999</v>
      </c>
      <c r="T25" s="468">
        <v>0.924898</v>
      </c>
      <c r="U25" s="468">
        <v>2.3311120000000001</v>
      </c>
      <c r="V25" s="468">
        <v>2.3212760000000001</v>
      </c>
      <c r="W25" s="468">
        <v>2.2086800000000002</v>
      </c>
      <c r="X25" s="468">
        <v>2.0885129999999998</v>
      </c>
      <c r="Y25" s="468">
        <v>1.5202180000000001</v>
      </c>
      <c r="Z25" s="468">
        <v>2.1780490000000001</v>
      </c>
      <c r="AA25" s="468">
        <v>2.1924380000000001</v>
      </c>
      <c r="AB25" s="468">
        <v>2.3353359999999999</v>
      </c>
      <c r="AC25" s="468">
        <v>2.4955579999999999</v>
      </c>
      <c r="AD25" s="468">
        <v>2.4170400000000001</v>
      </c>
      <c r="AE25" s="468">
        <v>2.4621050000000002</v>
      </c>
      <c r="AF25" s="468">
        <v>2.407689</v>
      </c>
      <c r="AG25" s="468">
        <v>2.4765830000000002</v>
      </c>
      <c r="AH25" s="468">
        <v>2.4398930000000001</v>
      </c>
      <c r="AI25" s="468">
        <v>1.9673879999999999</v>
      </c>
      <c r="AJ25" s="468">
        <v>1.088438</v>
      </c>
      <c r="AK25" s="468">
        <v>1.836929</v>
      </c>
      <c r="AL25" s="468">
        <v>2.4277700000000002</v>
      </c>
      <c r="AM25" s="468">
        <v>2.498367</v>
      </c>
      <c r="AN25" s="468">
        <v>2.2483200000000001</v>
      </c>
      <c r="AO25" s="468">
        <v>2.4948709999999998</v>
      </c>
      <c r="AP25" s="468">
        <v>1.801188</v>
      </c>
      <c r="AQ25" s="468">
        <v>1.9286620000000001</v>
      </c>
      <c r="AR25" s="468">
        <v>2.4112969999999998</v>
      </c>
      <c r="AS25" s="468">
        <v>2.4785699999999999</v>
      </c>
      <c r="AT25" s="468">
        <v>2.324951</v>
      </c>
      <c r="AU25" s="468">
        <v>2.383381</v>
      </c>
      <c r="AV25" s="468">
        <v>2.1408719999999999</v>
      </c>
      <c r="AW25" s="468">
        <v>2.408239</v>
      </c>
      <c r="AX25" s="468">
        <v>2.5001639999999998</v>
      </c>
      <c r="AY25" s="468">
        <v>2.5008840000000001</v>
      </c>
      <c r="AZ25" s="892">
        <v>2.2575590000000001</v>
      </c>
      <c r="BA25" s="892">
        <v>2.4902410000000001</v>
      </c>
      <c r="BB25" s="892">
        <v>1.2007749999999999</v>
      </c>
      <c r="BC25" s="892">
        <v>1.9574659999999999</v>
      </c>
      <c r="BD25" s="892">
        <v>2.1494430000000002</v>
      </c>
      <c r="BE25" s="892">
        <v>2.4457</v>
      </c>
      <c r="BF25" s="892">
        <v>2.3918499999999998</v>
      </c>
      <c r="BG25" s="456">
        <v>2.3384399999999999</v>
      </c>
      <c r="BH25" s="456">
        <v>1.7950200000000001</v>
      </c>
      <c r="BI25" s="456">
        <v>1.94147</v>
      </c>
      <c r="BJ25" s="456">
        <v>2.4163899999999998</v>
      </c>
      <c r="BK25" s="456">
        <v>2.4163899999999998</v>
      </c>
      <c r="BL25" s="456">
        <v>2.1825399999999999</v>
      </c>
      <c r="BM25" s="456">
        <v>2.4163899999999998</v>
      </c>
      <c r="BN25" s="456">
        <v>2.3384399999999999</v>
      </c>
      <c r="BO25" s="456">
        <v>2.4163899999999998</v>
      </c>
      <c r="BP25" s="456">
        <v>2.3384399999999999</v>
      </c>
      <c r="BQ25" s="456">
        <v>2.4163899999999998</v>
      </c>
      <c r="BR25" s="456">
        <v>2.4163899999999998</v>
      </c>
      <c r="BS25" s="456">
        <v>2.3384399999999999</v>
      </c>
      <c r="BT25" s="456">
        <v>1.1676800000000001</v>
      </c>
      <c r="BU25" s="456">
        <v>1.93712</v>
      </c>
      <c r="BV25" s="456">
        <v>2.4163899999999998</v>
      </c>
    </row>
    <row r="26" spans="1:74" ht="11.1" customHeight="1" x14ac:dyDescent="0.2">
      <c r="A26" s="234" t="s">
        <v>652</v>
      </c>
      <c r="B26" s="446" t="s">
        <v>1012</v>
      </c>
      <c r="C26" s="468">
        <v>0.50072918300000002</v>
      </c>
      <c r="D26" s="468">
        <v>0.61926938799999998</v>
      </c>
      <c r="E26" s="468">
        <v>0.90835944999999996</v>
      </c>
      <c r="F26" s="468">
        <v>1.040137264</v>
      </c>
      <c r="G26" s="468">
        <v>0.75784167800000002</v>
      </c>
      <c r="H26" s="468">
        <v>0.35747368800000001</v>
      </c>
      <c r="I26" s="468">
        <v>0.20358311800000001</v>
      </c>
      <c r="J26" s="468">
        <v>0.178426736</v>
      </c>
      <c r="K26" s="468">
        <v>0.33314761199999998</v>
      </c>
      <c r="L26" s="468">
        <v>0.43662063600000001</v>
      </c>
      <c r="M26" s="468">
        <v>0.48507423700000002</v>
      </c>
      <c r="N26" s="468">
        <v>0.70199537000000001</v>
      </c>
      <c r="O26" s="468">
        <v>0.89396942000000001</v>
      </c>
      <c r="P26" s="468">
        <v>0.67737340999999995</v>
      </c>
      <c r="Q26" s="468">
        <v>0.70040243000000002</v>
      </c>
      <c r="R26" s="468">
        <v>0.83645356999999998</v>
      </c>
      <c r="S26" s="468">
        <v>0.66906761999999997</v>
      </c>
      <c r="T26" s="468">
        <v>0.56193472</v>
      </c>
      <c r="U26" s="468">
        <v>0.85382696000000002</v>
      </c>
      <c r="V26" s="468">
        <v>0.71515010999999995</v>
      </c>
      <c r="W26" s="468">
        <v>0.58289924999999998</v>
      </c>
      <c r="X26" s="468">
        <v>0.63139234</v>
      </c>
      <c r="Y26" s="468">
        <v>0.61253972999999995</v>
      </c>
      <c r="Z26" s="468">
        <v>0.77504640000000002</v>
      </c>
      <c r="AA26" s="468">
        <v>0.79697415500000002</v>
      </c>
      <c r="AB26" s="468">
        <v>0.63880530599999996</v>
      </c>
      <c r="AC26" s="468">
        <v>0.85748878799999995</v>
      </c>
      <c r="AD26" s="468">
        <v>0.86780387400000003</v>
      </c>
      <c r="AE26" s="468">
        <v>0.72694927200000004</v>
      </c>
      <c r="AF26" s="468">
        <v>0.44158014899999998</v>
      </c>
      <c r="AG26" s="468">
        <v>0.54046530000000004</v>
      </c>
      <c r="AH26" s="468">
        <v>0.548805404</v>
      </c>
      <c r="AI26" s="468">
        <v>0.28417219900000001</v>
      </c>
      <c r="AJ26" s="468">
        <v>0.25004115399999999</v>
      </c>
      <c r="AK26" s="468">
        <v>0.257273843</v>
      </c>
      <c r="AL26" s="468">
        <v>0.54520675900000004</v>
      </c>
      <c r="AM26" s="468">
        <v>0.53377942700000003</v>
      </c>
      <c r="AN26" s="468">
        <v>0.537076883</v>
      </c>
      <c r="AO26" s="468">
        <v>0.60953778800000002</v>
      </c>
      <c r="AP26" s="468">
        <v>0.52931865099999997</v>
      </c>
      <c r="AQ26" s="468">
        <v>0.65937670199999998</v>
      </c>
      <c r="AR26" s="468">
        <v>0.59301747100000002</v>
      </c>
      <c r="AS26" s="468">
        <v>0.52990499800000002</v>
      </c>
      <c r="AT26" s="468">
        <v>0.496432441</v>
      </c>
      <c r="AU26" s="468">
        <v>0.42729488399999999</v>
      </c>
      <c r="AV26" s="468">
        <v>0.440267299</v>
      </c>
      <c r="AW26" s="468">
        <v>0.478756821</v>
      </c>
      <c r="AX26" s="468">
        <v>0.49488998899999997</v>
      </c>
      <c r="AY26" s="468">
        <v>0.50342493799999999</v>
      </c>
      <c r="AZ26" s="892">
        <v>0.436339223</v>
      </c>
      <c r="BA26" s="892">
        <v>0.59585732400000002</v>
      </c>
      <c r="BB26" s="892">
        <v>0.52048672600000001</v>
      </c>
      <c r="BC26" s="892">
        <v>0.54349570700000005</v>
      </c>
      <c r="BD26" s="892">
        <v>0.512893084</v>
      </c>
      <c r="BE26" s="892">
        <v>0.4724913</v>
      </c>
      <c r="BF26" s="892">
        <v>0.38888279999999997</v>
      </c>
      <c r="BG26" s="456">
        <v>0.3560933</v>
      </c>
      <c r="BH26" s="456">
        <v>0.48015170000000001</v>
      </c>
      <c r="BI26" s="456">
        <v>0.54718560000000005</v>
      </c>
      <c r="BJ26" s="456">
        <v>0.6713886</v>
      </c>
      <c r="BK26" s="456">
        <v>0.68234479999999997</v>
      </c>
      <c r="BL26" s="456">
        <v>0.59712319999999997</v>
      </c>
      <c r="BM26" s="456">
        <v>0.74202630000000003</v>
      </c>
      <c r="BN26" s="456">
        <v>0.8557437</v>
      </c>
      <c r="BO26" s="456">
        <v>0.77939040000000004</v>
      </c>
      <c r="BP26" s="456">
        <v>0.55506699999999998</v>
      </c>
      <c r="BQ26" s="456">
        <v>0.49656329999999999</v>
      </c>
      <c r="BR26" s="456">
        <v>0.40230169999999998</v>
      </c>
      <c r="BS26" s="456">
        <v>0.36364659999999999</v>
      </c>
      <c r="BT26" s="456">
        <v>0.485427</v>
      </c>
      <c r="BU26" s="456">
        <v>0.55107360000000005</v>
      </c>
      <c r="BV26" s="456">
        <v>0.67236929999999995</v>
      </c>
    </row>
    <row r="27" spans="1:74" ht="11.1" customHeight="1" x14ac:dyDescent="0.2">
      <c r="A27" s="234" t="s">
        <v>1553</v>
      </c>
      <c r="B27" s="446" t="s">
        <v>1013</v>
      </c>
      <c r="C27" s="468">
        <v>0.42399894100000002</v>
      </c>
      <c r="D27" s="468">
        <v>0.400686651</v>
      </c>
      <c r="E27" s="468">
        <v>0.45066539900000002</v>
      </c>
      <c r="F27" s="468">
        <v>0.41379280299999999</v>
      </c>
      <c r="G27" s="468">
        <v>0.26362746799999998</v>
      </c>
      <c r="H27" s="468">
        <v>0.25479177200000003</v>
      </c>
      <c r="I27" s="468">
        <v>0.266606122</v>
      </c>
      <c r="J27" s="468">
        <v>0.15849137299999999</v>
      </c>
      <c r="K27" s="468">
        <v>0.25428525899999999</v>
      </c>
      <c r="L27" s="468">
        <v>0.26885080900000002</v>
      </c>
      <c r="M27" s="468">
        <v>0.42690075999999999</v>
      </c>
      <c r="N27" s="468">
        <v>0.43096772300000002</v>
      </c>
      <c r="O27" s="468">
        <v>0.30410737799999998</v>
      </c>
      <c r="P27" s="468">
        <v>0.30187255200000002</v>
      </c>
      <c r="Q27" s="468">
        <v>0.40074828899999998</v>
      </c>
      <c r="R27" s="468">
        <v>0.33991504700000003</v>
      </c>
      <c r="S27" s="468">
        <v>0.383071891</v>
      </c>
      <c r="T27" s="468">
        <v>0.175184651</v>
      </c>
      <c r="U27" s="468">
        <v>0.13821296999999999</v>
      </c>
      <c r="V27" s="468">
        <v>0.23802705499999999</v>
      </c>
      <c r="W27" s="468">
        <v>0.18856055099999999</v>
      </c>
      <c r="X27" s="468">
        <v>0.26497938300000001</v>
      </c>
      <c r="Y27" s="468">
        <v>0.363194925</v>
      </c>
      <c r="Z27" s="468">
        <v>0.32707280399999999</v>
      </c>
      <c r="AA27" s="468">
        <v>0.33697820899999997</v>
      </c>
      <c r="AB27" s="468">
        <v>0.35479248800000002</v>
      </c>
      <c r="AC27" s="468">
        <v>0.406606672</v>
      </c>
      <c r="AD27" s="468">
        <v>0.353917343</v>
      </c>
      <c r="AE27" s="468">
        <v>0.19319303500000001</v>
      </c>
      <c r="AF27" s="468">
        <v>0.236091367</v>
      </c>
      <c r="AG27" s="468">
        <v>0.17357389600000001</v>
      </c>
      <c r="AH27" s="468">
        <v>0.173590041</v>
      </c>
      <c r="AI27" s="468">
        <v>0.18837662799999999</v>
      </c>
      <c r="AJ27" s="468">
        <v>0.35142934599999998</v>
      </c>
      <c r="AK27" s="468">
        <v>0.47200651100000002</v>
      </c>
      <c r="AL27" s="468">
        <v>0.34011302100000002</v>
      </c>
      <c r="AM27" s="468">
        <v>0.46318837699999998</v>
      </c>
      <c r="AN27" s="468">
        <v>0.37684155499999999</v>
      </c>
      <c r="AO27" s="468">
        <v>0.436281745</v>
      </c>
      <c r="AP27" s="468">
        <v>0.37533353800000002</v>
      </c>
      <c r="AQ27" s="468">
        <v>0.30128980500000002</v>
      </c>
      <c r="AR27" s="468">
        <v>0.26009238000000001</v>
      </c>
      <c r="AS27" s="468">
        <v>0.224160047</v>
      </c>
      <c r="AT27" s="468">
        <v>0.184278571</v>
      </c>
      <c r="AU27" s="468">
        <v>0.20440948</v>
      </c>
      <c r="AV27" s="468">
        <v>0.36802515600000002</v>
      </c>
      <c r="AW27" s="468">
        <v>0.42431523700000001</v>
      </c>
      <c r="AX27" s="468">
        <v>0.49472379399999999</v>
      </c>
      <c r="AY27" s="468">
        <v>0.43133021500000002</v>
      </c>
      <c r="AZ27" s="892">
        <v>0.365365263</v>
      </c>
      <c r="BA27" s="892">
        <v>0.56799354099999999</v>
      </c>
      <c r="BB27" s="892">
        <v>0.47544076099999999</v>
      </c>
      <c r="BC27" s="892">
        <v>0.47645055600000003</v>
      </c>
      <c r="BD27" s="892">
        <v>0.34957001799999998</v>
      </c>
      <c r="BE27" s="892">
        <v>0.30378070000000001</v>
      </c>
      <c r="BF27" s="892">
        <v>0.28517150000000002</v>
      </c>
      <c r="BG27" s="456">
        <v>0.30195949999999999</v>
      </c>
      <c r="BH27" s="456">
        <v>0.53750319999999996</v>
      </c>
      <c r="BI27" s="456">
        <v>0.8483503</v>
      </c>
      <c r="BJ27" s="456">
        <v>0.83757740000000003</v>
      </c>
      <c r="BK27" s="456">
        <v>0.82390300000000005</v>
      </c>
      <c r="BL27" s="456">
        <v>0.7008453</v>
      </c>
      <c r="BM27" s="456">
        <v>0.9763442</v>
      </c>
      <c r="BN27" s="456">
        <v>0.65762520000000002</v>
      </c>
      <c r="BO27" s="456">
        <v>0.58178110000000005</v>
      </c>
      <c r="BP27" s="456">
        <v>0.4641517</v>
      </c>
      <c r="BQ27" s="456">
        <v>0.39569799999999999</v>
      </c>
      <c r="BR27" s="456">
        <v>0.3590161</v>
      </c>
      <c r="BS27" s="456">
        <v>0.38631450000000001</v>
      </c>
      <c r="BT27" s="456">
        <v>0.69336710000000001</v>
      </c>
      <c r="BU27" s="456">
        <v>0.84581019999999996</v>
      </c>
      <c r="BV27" s="456">
        <v>0.85153699999999999</v>
      </c>
    </row>
    <row r="28" spans="1:74" ht="11.1" customHeight="1" x14ac:dyDescent="0.2">
      <c r="A28" s="234" t="s">
        <v>1554</v>
      </c>
      <c r="B28" s="446" t="s">
        <v>1014</v>
      </c>
      <c r="C28" s="468">
        <v>0.194543511</v>
      </c>
      <c r="D28" s="468">
        <v>0.16620300900000001</v>
      </c>
      <c r="E28" s="468">
        <v>0.27518367500000002</v>
      </c>
      <c r="F28" s="468">
        <v>0.33540501299999997</v>
      </c>
      <c r="G28" s="468">
        <v>0.38830035099999999</v>
      </c>
      <c r="H28" s="468">
        <v>0.38929855299999999</v>
      </c>
      <c r="I28" s="468">
        <v>0.42779225199999998</v>
      </c>
      <c r="J28" s="468">
        <v>0.38303163400000001</v>
      </c>
      <c r="K28" s="468">
        <v>0.31569912700000002</v>
      </c>
      <c r="L28" s="468">
        <v>0.26304682800000001</v>
      </c>
      <c r="M28" s="468">
        <v>0.20302168400000001</v>
      </c>
      <c r="N28" s="468">
        <v>0.13565596799999999</v>
      </c>
      <c r="O28" s="468">
        <v>0.12861283900000001</v>
      </c>
      <c r="P28" s="468">
        <v>0.21768636599999999</v>
      </c>
      <c r="Q28" s="468">
        <v>0.31678531700000001</v>
      </c>
      <c r="R28" s="468">
        <v>0.36911491600000002</v>
      </c>
      <c r="S28" s="468">
        <v>0.49713638700000001</v>
      </c>
      <c r="T28" s="468">
        <v>0.37717124200000002</v>
      </c>
      <c r="U28" s="468">
        <v>0.40534815400000002</v>
      </c>
      <c r="V28" s="468">
        <v>0.38147527199999998</v>
      </c>
      <c r="W28" s="468">
        <v>0.33148525400000001</v>
      </c>
      <c r="X28" s="468">
        <v>0.278252163</v>
      </c>
      <c r="Y28" s="468">
        <v>0.246610581</v>
      </c>
      <c r="Z28" s="468">
        <v>0.160837217</v>
      </c>
      <c r="AA28" s="468">
        <v>0.114738875</v>
      </c>
      <c r="AB28" s="468">
        <v>0.30746287</v>
      </c>
      <c r="AC28" s="468">
        <v>0.36490913400000002</v>
      </c>
      <c r="AD28" s="468">
        <v>0.40819291400000002</v>
      </c>
      <c r="AE28" s="468">
        <v>0.49019834400000001</v>
      </c>
      <c r="AF28" s="468">
        <v>0.51865122600000002</v>
      </c>
      <c r="AG28" s="468">
        <v>0.52862920099999999</v>
      </c>
      <c r="AH28" s="468">
        <v>0.48559511799999999</v>
      </c>
      <c r="AI28" s="468">
        <v>0.44950327899999998</v>
      </c>
      <c r="AJ28" s="468">
        <v>0.41711993600000002</v>
      </c>
      <c r="AK28" s="468">
        <v>0.28363145099999998</v>
      </c>
      <c r="AL28" s="468">
        <v>0.185801675</v>
      </c>
      <c r="AM28" s="468">
        <v>0.31536587900000002</v>
      </c>
      <c r="AN28" s="468">
        <v>0.32830178500000001</v>
      </c>
      <c r="AO28" s="468">
        <v>0.50141826899999997</v>
      </c>
      <c r="AP28" s="468">
        <v>0.55654633799999997</v>
      </c>
      <c r="AQ28" s="468">
        <v>0.59986429299999999</v>
      </c>
      <c r="AR28" s="468">
        <v>0.65959844700000003</v>
      </c>
      <c r="AS28" s="468">
        <v>0.69168931099999997</v>
      </c>
      <c r="AT28" s="468">
        <v>0.67892294799999997</v>
      </c>
      <c r="AU28" s="468">
        <v>0.58939680999999999</v>
      </c>
      <c r="AV28" s="468">
        <v>0.49088499099999999</v>
      </c>
      <c r="AW28" s="468">
        <v>0.37415609399999999</v>
      </c>
      <c r="AX28" s="468">
        <v>0.28378435200000002</v>
      </c>
      <c r="AY28" s="468">
        <v>0.31751908499999998</v>
      </c>
      <c r="AZ28" s="892">
        <v>0.37940796700000001</v>
      </c>
      <c r="BA28" s="892">
        <v>0.53820332400000004</v>
      </c>
      <c r="BB28" s="892">
        <v>0.59365381399999995</v>
      </c>
      <c r="BC28" s="892">
        <v>0.67773338000000005</v>
      </c>
      <c r="BD28" s="892">
        <v>0.72393974699999997</v>
      </c>
      <c r="BE28" s="892">
        <v>0.67986290000000005</v>
      </c>
      <c r="BF28" s="892">
        <v>0.65321209999999996</v>
      </c>
      <c r="BG28" s="456">
        <v>0.57428979999999996</v>
      </c>
      <c r="BH28" s="456">
        <v>0.49277169999999998</v>
      </c>
      <c r="BI28" s="456">
        <v>0.36472850000000001</v>
      </c>
      <c r="BJ28" s="456">
        <v>0.26436510000000002</v>
      </c>
      <c r="BK28" s="456">
        <v>0.3202275</v>
      </c>
      <c r="BL28" s="456">
        <v>0.38304959999999999</v>
      </c>
      <c r="BM28" s="456">
        <v>0.54806359999999998</v>
      </c>
      <c r="BN28" s="456">
        <v>0.60497860000000003</v>
      </c>
      <c r="BO28" s="456">
        <v>0.68146249999999997</v>
      </c>
      <c r="BP28" s="456">
        <v>0.73170610000000003</v>
      </c>
      <c r="BQ28" s="456">
        <v>0.71672449999999999</v>
      </c>
      <c r="BR28" s="456">
        <v>0.68840210000000002</v>
      </c>
      <c r="BS28" s="456">
        <v>0.60728610000000005</v>
      </c>
      <c r="BT28" s="456">
        <v>0.52910610000000002</v>
      </c>
      <c r="BU28" s="456">
        <v>0.39038840000000002</v>
      </c>
      <c r="BV28" s="456">
        <v>0.2796671</v>
      </c>
    </row>
    <row r="29" spans="1:74" ht="11.1" customHeight="1" x14ac:dyDescent="0.2">
      <c r="A29" s="234" t="s">
        <v>653</v>
      </c>
      <c r="B29" s="478" t="s">
        <v>1555</v>
      </c>
      <c r="C29" s="468">
        <v>1.4600106239999999</v>
      </c>
      <c r="D29" s="468">
        <v>0.54905540399999997</v>
      </c>
      <c r="E29" s="468">
        <v>0.41879475399999999</v>
      </c>
      <c r="F29" s="468">
        <v>0.31533784300000001</v>
      </c>
      <c r="G29" s="468">
        <v>0.32737441099999998</v>
      </c>
      <c r="H29" s="468">
        <v>0.34622666499999999</v>
      </c>
      <c r="I29" s="468">
        <v>0.41437053699999998</v>
      </c>
      <c r="J29" s="468">
        <v>0.35040533000000001</v>
      </c>
      <c r="K29" s="468">
        <v>0.30434381199999999</v>
      </c>
      <c r="L29" s="468">
        <v>0.26780869299999999</v>
      </c>
      <c r="M29" s="468">
        <v>0.31632449400000001</v>
      </c>
      <c r="N29" s="468">
        <v>0.83766660000000004</v>
      </c>
      <c r="O29" s="468">
        <v>0.36340331100000001</v>
      </c>
      <c r="P29" s="468">
        <v>0.55880196800000004</v>
      </c>
      <c r="Q29" s="468">
        <v>0.34547186800000002</v>
      </c>
      <c r="R29" s="468">
        <v>0.30290820699999998</v>
      </c>
      <c r="S29" s="468">
        <v>0.31860048899999999</v>
      </c>
      <c r="T29" s="468">
        <v>0.32530168300000001</v>
      </c>
      <c r="U29" s="468">
        <v>0.42441441899999999</v>
      </c>
      <c r="V29" s="468">
        <v>0.340671049</v>
      </c>
      <c r="W29" s="468">
        <v>0.29208688100000002</v>
      </c>
      <c r="X29" s="468">
        <v>0.279559685</v>
      </c>
      <c r="Y29" s="468">
        <v>0.37966082200000001</v>
      </c>
      <c r="Z29" s="468">
        <v>0.36230723300000001</v>
      </c>
      <c r="AA29" s="468">
        <v>0.45564186600000001</v>
      </c>
      <c r="AB29" s="468">
        <v>0.35139245499999999</v>
      </c>
      <c r="AC29" s="468">
        <v>0.31319807799999999</v>
      </c>
      <c r="AD29" s="468">
        <v>0.26131228000000001</v>
      </c>
      <c r="AE29" s="468">
        <v>0.26360652200000001</v>
      </c>
      <c r="AF29" s="468">
        <v>0.35861856199999997</v>
      </c>
      <c r="AG29" s="468">
        <v>0.37480250399999998</v>
      </c>
      <c r="AH29" s="468">
        <v>0.35640458800000002</v>
      </c>
      <c r="AI29" s="468">
        <v>0.32816569299999998</v>
      </c>
      <c r="AJ29" s="468">
        <v>0.226115816</v>
      </c>
      <c r="AK29" s="468">
        <v>0.29687434299999998</v>
      </c>
      <c r="AL29" s="468">
        <v>0.53859931299999997</v>
      </c>
      <c r="AM29" s="468">
        <v>0.77539324899999995</v>
      </c>
      <c r="AN29" s="468">
        <v>0.41111208700000001</v>
      </c>
      <c r="AO29" s="468">
        <v>0.36056423799999998</v>
      </c>
      <c r="AP29" s="468">
        <v>0.294489846</v>
      </c>
      <c r="AQ29" s="468">
        <v>0.33001115800000003</v>
      </c>
      <c r="AR29" s="468">
        <v>0.41903511399999999</v>
      </c>
      <c r="AS29" s="468">
        <v>0.44165046000000002</v>
      </c>
      <c r="AT29" s="468">
        <v>0.40031786899999999</v>
      </c>
      <c r="AU29" s="468">
        <v>0.34292003700000001</v>
      </c>
      <c r="AV29" s="468">
        <v>0.283376085</v>
      </c>
      <c r="AW29" s="468">
        <v>0.322968749</v>
      </c>
      <c r="AX29" s="468">
        <v>0.72385171800000003</v>
      </c>
      <c r="AY29" s="468">
        <v>1.4710866739999999</v>
      </c>
      <c r="AZ29" s="892">
        <v>1.115202308</v>
      </c>
      <c r="BA29" s="892">
        <v>0.31061600299999997</v>
      </c>
      <c r="BB29" s="892">
        <v>0.24809756199999999</v>
      </c>
      <c r="BC29" s="892">
        <v>0.32496942400000001</v>
      </c>
      <c r="BD29" s="892">
        <v>0.34884777300000003</v>
      </c>
      <c r="BE29" s="892">
        <v>0.40315119999999999</v>
      </c>
      <c r="BF29" s="892">
        <v>0.34855390000000003</v>
      </c>
      <c r="BG29" s="456">
        <v>0.29614499999999999</v>
      </c>
      <c r="BH29" s="456">
        <v>0.24230019999999999</v>
      </c>
      <c r="BI29" s="456">
        <v>0.29983569999999998</v>
      </c>
      <c r="BJ29" s="456">
        <v>0.50583619999999996</v>
      </c>
      <c r="BK29" s="456">
        <v>0.88331769999999998</v>
      </c>
      <c r="BL29" s="456">
        <v>0.5799377</v>
      </c>
      <c r="BM29" s="456">
        <v>0.29736069999999998</v>
      </c>
      <c r="BN29" s="456">
        <v>0.25345790000000001</v>
      </c>
      <c r="BO29" s="456">
        <v>0.26354319999999998</v>
      </c>
      <c r="BP29" s="456">
        <v>0.36389070000000001</v>
      </c>
      <c r="BQ29" s="456">
        <v>0.39184409999999997</v>
      </c>
      <c r="BR29" s="456">
        <v>0.3676662</v>
      </c>
      <c r="BS29" s="456">
        <v>0.29996529999999999</v>
      </c>
      <c r="BT29" s="456">
        <v>0.23080120000000001</v>
      </c>
      <c r="BU29" s="456">
        <v>0.30239149999999998</v>
      </c>
      <c r="BV29" s="456">
        <v>0.57438460000000002</v>
      </c>
    </row>
    <row r="30" spans="1:74" ht="11.1" customHeight="1" x14ac:dyDescent="0.2">
      <c r="A30" s="234" t="s">
        <v>655</v>
      </c>
      <c r="B30" s="476" t="s">
        <v>1556</v>
      </c>
      <c r="C30" s="468">
        <v>11.299628</v>
      </c>
      <c r="D30" s="468">
        <v>9.6485289999999999</v>
      </c>
      <c r="E30" s="468">
        <v>9.6124460000000003</v>
      </c>
      <c r="F30" s="468">
        <v>8.3066110000000002</v>
      </c>
      <c r="G30" s="468">
        <v>8.9601790000000001</v>
      </c>
      <c r="H30" s="468">
        <v>9.5019259999999992</v>
      </c>
      <c r="I30" s="468">
        <v>12.135505999999999</v>
      </c>
      <c r="J30" s="468">
        <v>12.238972</v>
      </c>
      <c r="K30" s="468">
        <v>9.1390849999999997</v>
      </c>
      <c r="L30" s="468">
        <v>8.6590919999999993</v>
      </c>
      <c r="M30" s="468">
        <v>8.983136</v>
      </c>
      <c r="N30" s="468">
        <v>10.402118</v>
      </c>
      <c r="O30" s="468">
        <v>10.232981000000001</v>
      </c>
      <c r="P30" s="468">
        <v>9.3235729999999997</v>
      </c>
      <c r="Q30" s="468">
        <v>9.4446864999999995</v>
      </c>
      <c r="R30" s="468">
        <v>8.1304850000000002</v>
      </c>
      <c r="S30" s="468">
        <v>8.2165090000000003</v>
      </c>
      <c r="T30" s="468">
        <v>9.2209900000000005</v>
      </c>
      <c r="U30" s="468">
        <v>12.031221</v>
      </c>
      <c r="V30" s="468">
        <v>10.530988000000001</v>
      </c>
      <c r="W30" s="468">
        <v>9.6730160000000005</v>
      </c>
      <c r="X30" s="468">
        <v>8.7112350000000003</v>
      </c>
      <c r="Y30" s="468">
        <v>9.1774944999999999</v>
      </c>
      <c r="Z30" s="468">
        <v>10.021229999999999</v>
      </c>
      <c r="AA30" s="468">
        <v>10.88109</v>
      </c>
      <c r="AB30" s="468">
        <v>9.4984599999999997</v>
      </c>
      <c r="AC30" s="468">
        <v>9.2684189999999997</v>
      </c>
      <c r="AD30" s="468">
        <v>8.2959340000000008</v>
      </c>
      <c r="AE30" s="468">
        <v>8.6333260000000003</v>
      </c>
      <c r="AF30" s="468">
        <v>10.116960000000001</v>
      </c>
      <c r="AG30" s="468">
        <v>12.311949</v>
      </c>
      <c r="AH30" s="468">
        <v>10.875717</v>
      </c>
      <c r="AI30" s="468">
        <v>8.8129390000000001</v>
      </c>
      <c r="AJ30" s="468">
        <v>8.5663119999999999</v>
      </c>
      <c r="AK30" s="468">
        <v>8.8414839999999995</v>
      </c>
      <c r="AL30" s="468">
        <v>10.713865</v>
      </c>
      <c r="AM30" s="468">
        <v>11.389412999999999</v>
      </c>
      <c r="AN30" s="468">
        <v>9.9601539999999993</v>
      </c>
      <c r="AO30" s="468">
        <v>9.3421979999999998</v>
      </c>
      <c r="AP30" s="468">
        <v>8.2557299999999998</v>
      </c>
      <c r="AQ30" s="468">
        <v>8.4221959999999996</v>
      </c>
      <c r="AR30" s="468">
        <v>9.9760729999999995</v>
      </c>
      <c r="AS30" s="468">
        <v>12.180866999999999</v>
      </c>
      <c r="AT30" s="468">
        <v>10.322217</v>
      </c>
      <c r="AU30" s="468">
        <v>8.8241230000000002</v>
      </c>
      <c r="AV30" s="468">
        <v>8.6494859999999996</v>
      </c>
      <c r="AW30" s="468">
        <v>9.1889000000000003</v>
      </c>
      <c r="AX30" s="468">
        <v>11.229142</v>
      </c>
      <c r="AY30" s="468">
        <v>11.629422</v>
      </c>
      <c r="AZ30" s="892">
        <v>10.371185000000001</v>
      </c>
      <c r="BA30" s="892">
        <v>9.7222880000000007</v>
      </c>
      <c r="BB30" s="892">
        <v>8.2871220000000001</v>
      </c>
      <c r="BC30" s="892">
        <v>8.547955</v>
      </c>
      <c r="BD30" s="892">
        <v>9.9236120000000003</v>
      </c>
      <c r="BE30" s="892">
        <v>11.436356</v>
      </c>
      <c r="BF30" s="892">
        <v>11.35492</v>
      </c>
      <c r="BG30" s="456">
        <v>9.2046749999999999</v>
      </c>
      <c r="BH30" s="456">
        <v>8.8442070000000008</v>
      </c>
      <c r="BI30" s="456">
        <v>8.8383260000000003</v>
      </c>
      <c r="BJ30" s="456">
        <v>10.51751</v>
      </c>
      <c r="BK30" s="456">
        <v>10.678140000000001</v>
      </c>
      <c r="BL30" s="456">
        <v>9.3972149999999992</v>
      </c>
      <c r="BM30" s="456">
        <v>9.6581910000000004</v>
      </c>
      <c r="BN30" s="456">
        <v>8.3191419999999994</v>
      </c>
      <c r="BO30" s="456">
        <v>8.5130119999999998</v>
      </c>
      <c r="BP30" s="456">
        <v>9.9659619999999993</v>
      </c>
      <c r="BQ30" s="456">
        <v>12.258699999999999</v>
      </c>
      <c r="BR30" s="456">
        <v>11.877370000000001</v>
      </c>
      <c r="BS30" s="456">
        <v>9.1949310000000004</v>
      </c>
      <c r="BT30" s="456">
        <v>8.7703369999999996</v>
      </c>
      <c r="BU30" s="456">
        <v>8.7428620000000006</v>
      </c>
      <c r="BV30" s="456">
        <v>10.39522</v>
      </c>
    </row>
    <row r="31" spans="1:74" ht="11.1" customHeight="1" x14ac:dyDescent="0.2">
      <c r="A31" s="229"/>
      <c r="B31" s="67" t="s">
        <v>733</v>
      </c>
      <c r="C31" s="469"/>
      <c r="D31" s="469"/>
      <c r="E31" s="469"/>
      <c r="F31" s="469"/>
      <c r="G31" s="469"/>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c r="AZ31" s="921"/>
      <c r="BA31" s="921"/>
      <c r="BB31" s="921"/>
      <c r="BC31" s="921"/>
      <c r="BD31" s="921"/>
      <c r="BE31" s="921"/>
      <c r="BF31" s="921"/>
      <c r="BG31" s="474"/>
      <c r="BH31" s="474"/>
      <c r="BI31" s="474"/>
      <c r="BJ31" s="474"/>
      <c r="BK31" s="474"/>
      <c r="BL31" s="474"/>
      <c r="BM31" s="474"/>
      <c r="BN31" s="474"/>
      <c r="BO31" s="474"/>
      <c r="BP31" s="474"/>
      <c r="BQ31" s="474"/>
      <c r="BR31" s="474"/>
      <c r="BS31" s="474"/>
      <c r="BT31" s="474"/>
      <c r="BU31" s="474"/>
      <c r="BV31" s="474"/>
    </row>
    <row r="32" spans="1:74" s="285" customFormat="1" ht="11.1" customHeight="1" x14ac:dyDescent="0.2">
      <c r="A32" s="475" t="s">
        <v>661</v>
      </c>
      <c r="B32" s="449" t="s">
        <v>1024</v>
      </c>
      <c r="C32" s="301">
        <v>11.471596527999999</v>
      </c>
      <c r="D32" s="301">
        <v>9.7971022740000002</v>
      </c>
      <c r="E32" s="301">
        <v>9.4900946410000007</v>
      </c>
      <c r="F32" s="301">
        <v>9.6430764090000007</v>
      </c>
      <c r="G32" s="301">
        <v>10.703377851999999</v>
      </c>
      <c r="H32" s="301">
        <v>10.927987337999999</v>
      </c>
      <c r="I32" s="301">
        <v>13.360115044</v>
      </c>
      <c r="J32" s="301">
        <v>12.992623326</v>
      </c>
      <c r="K32" s="301">
        <v>9.5407692470000001</v>
      </c>
      <c r="L32" s="301">
        <v>9.5246497380000008</v>
      </c>
      <c r="M32" s="301">
        <v>9.9995475989999996</v>
      </c>
      <c r="N32" s="301">
        <v>10.880164683</v>
      </c>
      <c r="O32" s="301">
        <v>10.431373736999999</v>
      </c>
      <c r="P32" s="301">
        <v>9.8595006810000001</v>
      </c>
      <c r="Q32" s="301">
        <v>9.7405963169999996</v>
      </c>
      <c r="R32" s="301">
        <v>8.7364389710000001</v>
      </c>
      <c r="S32" s="301">
        <v>9.7725103739999994</v>
      </c>
      <c r="T32" s="301">
        <v>10.592674685</v>
      </c>
      <c r="U32" s="301">
        <v>13.680152701000001</v>
      </c>
      <c r="V32" s="301">
        <v>12.029524542000001</v>
      </c>
      <c r="W32" s="301">
        <v>10.683968882</v>
      </c>
      <c r="X32" s="301">
        <v>9.9713899000000001</v>
      </c>
      <c r="Y32" s="301">
        <v>10.836388444000001</v>
      </c>
      <c r="Z32" s="301">
        <v>10.988857383999999</v>
      </c>
      <c r="AA32" s="301">
        <v>11.504579937999999</v>
      </c>
      <c r="AB32" s="301">
        <v>10.684686289</v>
      </c>
      <c r="AC32" s="301">
        <v>10.281996306</v>
      </c>
      <c r="AD32" s="301">
        <v>9.9273645300000002</v>
      </c>
      <c r="AE32" s="301">
        <v>10.520569075999999</v>
      </c>
      <c r="AF32" s="301">
        <v>11.590718224</v>
      </c>
      <c r="AG32" s="301">
        <v>13.532510084</v>
      </c>
      <c r="AH32" s="301">
        <v>12.240123935</v>
      </c>
      <c r="AI32" s="301">
        <v>10.170747559</v>
      </c>
      <c r="AJ32" s="301">
        <v>9.9835385619999997</v>
      </c>
      <c r="AK32" s="301">
        <v>10.272024821</v>
      </c>
      <c r="AL32" s="301">
        <v>11.662063966</v>
      </c>
      <c r="AM32" s="301">
        <v>11.882180443999999</v>
      </c>
      <c r="AN32" s="301">
        <v>10.329608611999999</v>
      </c>
      <c r="AO32" s="301">
        <v>10.412700682000001</v>
      </c>
      <c r="AP32" s="301">
        <v>9.8398918040000005</v>
      </c>
      <c r="AQ32" s="301">
        <v>10.095306829</v>
      </c>
      <c r="AR32" s="301">
        <v>12.058236483</v>
      </c>
      <c r="AS32" s="301">
        <v>14.596904059</v>
      </c>
      <c r="AT32" s="301">
        <v>12.42882168</v>
      </c>
      <c r="AU32" s="301">
        <v>10.503138545000001</v>
      </c>
      <c r="AV32" s="301">
        <v>10.361503295</v>
      </c>
      <c r="AW32" s="301">
        <v>10.598249449000001</v>
      </c>
      <c r="AX32" s="301">
        <v>12.110793505</v>
      </c>
      <c r="AY32" s="301">
        <v>12.651777289</v>
      </c>
      <c r="AZ32" s="891">
        <v>11.073892445</v>
      </c>
      <c r="BA32" s="891">
        <v>10.473299803</v>
      </c>
      <c r="BB32" s="891">
        <v>10.407355963000001</v>
      </c>
      <c r="BC32" s="891">
        <v>10.779928855</v>
      </c>
      <c r="BD32" s="891">
        <v>11.755663857</v>
      </c>
      <c r="BE32" s="891">
        <v>13.102779999999999</v>
      </c>
      <c r="BF32" s="891">
        <v>13.088889999999999</v>
      </c>
      <c r="BG32" s="462">
        <v>10.639099999999999</v>
      </c>
      <c r="BH32" s="462">
        <v>10.54214</v>
      </c>
      <c r="BI32" s="462">
        <v>10.49193</v>
      </c>
      <c r="BJ32" s="462">
        <v>11.51601</v>
      </c>
      <c r="BK32" s="462">
        <v>11.65471</v>
      </c>
      <c r="BL32" s="462">
        <v>10.080590000000001</v>
      </c>
      <c r="BM32" s="462">
        <v>10.833119999999999</v>
      </c>
      <c r="BN32" s="462">
        <v>9.9993569999999998</v>
      </c>
      <c r="BO32" s="462">
        <v>10.64879</v>
      </c>
      <c r="BP32" s="462">
        <v>12.16685</v>
      </c>
      <c r="BQ32" s="462">
        <v>14.350860000000001</v>
      </c>
      <c r="BR32" s="462">
        <v>13.946529999999999</v>
      </c>
      <c r="BS32" s="462">
        <v>11.46035</v>
      </c>
      <c r="BT32" s="462">
        <v>10.857150000000001</v>
      </c>
      <c r="BU32" s="462">
        <v>11.01627</v>
      </c>
      <c r="BV32" s="462">
        <v>11.940950000000001</v>
      </c>
    </row>
    <row r="33" spans="1:74" ht="11.1" customHeight="1" x14ac:dyDescent="0.2">
      <c r="A33" s="234" t="s">
        <v>656</v>
      </c>
      <c r="B33" s="478" t="s">
        <v>1018</v>
      </c>
      <c r="C33" s="468">
        <v>5.078028786</v>
      </c>
      <c r="D33" s="468">
        <v>4.7311718989999996</v>
      </c>
      <c r="E33" s="468">
        <v>4.4750605830000003</v>
      </c>
      <c r="F33" s="468">
        <v>4.5520362519999997</v>
      </c>
      <c r="G33" s="468">
        <v>5.4151973189999998</v>
      </c>
      <c r="H33" s="468">
        <v>5.678253572</v>
      </c>
      <c r="I33" s="468">
        <v>7.992725321</v>
      </c>
      <c r="J33" s="468">
        <v>7.894759605</v>
      </c>
      <c r="K33" s="468">
        <v>5.2105133480000001</v>
      </c>
      <c r="L33" s="468">
        <v>4.6602065049999997</v>
      </c>
      <c r="M33" s="468">
        <v>4.7720984680000003</v>
      </c>
      <c r="N33" s="468">
        <v>4.8532388400000004</v>
      </c>
      <c r="O33" s="468">
        <v>4.8536049769999998</v>
      </c>
      <c r="P33" s="468">
        <v>4.4984045750000003</v>
      </c>
      <c r="Q33" s="468">
        <v>4.3811130409999999</v>
      </c>
      <c r="R33" s="468">
        <v>3.8645380070000002</v>
      </c>
      <c r="S33" s="468">
        <v>4.2047855040000002</v>
      </c>
      <c r="T33" s="468">
        <v>5.6276529630000001</v>
      </c>
      <c r="U33" s="468">
        <v>8.3408768290000008</v>
      </c>
      <c r="V33" s="468">
        <v>6.5660943710000002</v>
      </c>
      <c r="W33" s="468">
        <v>5.917990402</v>
      </c>
      <c r="X33" s="468">
        <v>4.5959554310000001</v>
      </c>
      <c r="Y33" s="468">
        <v>5.3366509339999997</v>
      </c>
      <c r="Z33" s="468">
        <v>5.2679133030000003</v>
      </c>
      <c r="AA33" s="468">
        <v>5.6614663930000004</v>
      </c>
      <c r="AB33" s="468">
        <v>5.0927015779999998</v>
      </c>
      <c r="AC33" s="468">
        <v>4.9238279079999998</v>
      </c>
      <c r="AD33" s="468">
        <v>4.1224818049999996</v>
      </c>
      <c r="AE33" s="468">
        <v>4.9413186759999999</v>
      </c>
      <c r="AF33" s="468">
        <v>6.1989629270000002</v>
      </c>
      <c r="AG33" s="468">
        <v>8.0120340779999992</v>
      </c>
      <c r="AH33" s="468">
        <v>7.0362779250000003</v>
      </c>
      <c r="AI33" s="468">
        <v>5.7025878460000001</v>
      </c>
      <c r="AJ33" s="468">
        <v>4.9442366890000002</v>
      </c>
      <c r="AK33" s="468">
        <v>4.9375482929999999</v>
      </c>
      <c r="AL33" s="468">
        <v>6.0115371379999996</v>
      </c>
      <c r="AM33" s="468">
        <v>5.5969589239999999</v>
      </c>
      <c r="AN33" s="468">
        <v>5.1225209869999997</v>
      </c>
      <c r="AO33" s="468">
        <v>4.5327286090000003</v>
      </c>
      <c r="AP33" s="468">
        <v>4.2256502319999996</v>
      </c>
      <c r="AQ33" s="468">
        <v>4.1408447600000002</v>
      </c>
      <c r="AR33" s="468">
        <v>6.2972379639999998</v>
      </c>
      <c r="AS33" s="468">
        <v>8.9569341849999997</v>
      </c>
      <c r="AT33" s="468">
        <v>6.9709992620000003</v>
      </c>
      <c r="AU33" s="468">
        <v>5.4278259860000002</v>
      </c>
      <c r="AV33" s="468">
        <v>5.0159084600000003</v>
      </c>
      <c r="AW33" s="468">
        <v>5.0903893</v>
      </c>
      <c r="AX33" s="468">
        <v>6.031983329</v>
      </c>
      <c r="AY33" s="468">
        <v>5.7326677530000003</v>
      </c>
      <c r="AZ33" s="892">
        <v>5.5725552990000002</v>
      </c>
      <c r="BA33" s="892">
        <v>5.3797236860000002</v>
      </c>
      <c r="BB33" s="892">
        <v>5.0667208830000003</v>
      </c>
      <c r="BC33" s="892">
        <v>4.7459564099999998</v>
      </c>
      <c r="BD33" s="892">
        <v>5.9876613169999997</v>
      </c>
      <c r="BE33" s="892">
        <v>7.3828199999999997</v>
      </c>
      <c r="BF33" s="892">
        <v>7.5020230000000003</v>
      </c>
      <c r="BG33" s="456">
        <v>5.5987790000000004</v>
      </c>
      <c r="BH33" s="456">
        <v>4.8500059999999996</v>
      </c>
      <c r="BI33" s="456">
        <v>4.696504</v>
      </c>
      <c r="BJ33" s="456">
        <v>5.3924399999999997</v>
      </c>
      <c r="BK33" s="456">
        <v>5.1403210000000001</v>
      </c>
      <c r="BL33" s="456">
        <v>4.5410380000000004</v>
      </c>
      <c r="BM33" s="456">
        <v>4.7927359999999997</v>
      </c>
      <c r="BN33" s="456">
        <v>4.1122759999999996</v>
      </c>
      <c r="BO33" s="456">
        <v>4.4976799999999999</v>
      </c>
      <c r="BP33" s="456">
        <v>6.1367789999999998</v>
      </c>
      <c r="BQ33" s="456">
        <v>8.2169749999999997</v>
      </c>
      <c r="BR33" s="456">
        <v>7.9533160000000001</v>
      </c>
      <c r="BS33" s="456">
        <v>5.8275220000000001</v>
      </c>
      <c r="BT33" s="456">
        <v>5.0266919999999997</v>
      </c>
      <c r="BU33" s="456">
        <v>4.6677150000000003</v>
      </c>
      <c r="BV33" s="456">
        <v>5.1720360000000003</v>
      </c>
    </row>
    <row r="34" spans="1:74" ht="11.1" customHeight="1" x14ac:dyDescent="0.2">
      <c r="A34" s="234" t="s">
        <v>657</v>
      </c>
      <c r="B34" s="446" t="s">
        <v>472</v>
      </c>
      <c r="C34" s="468">
        <v>0</v>
      </c>
      <c r="D34" s="468">
        <v>0</v>
      </c>
      <c r="E34" s="468">
        <v>0</v>
      </c>
      <c r="F34" s="468">
        <v>0</v>
      </c>
      <c r="G34" s="468">
        <v>0</v>
      </c>
      <c r="H34" s="468">
        <v>0</v>
      </c>
      <c r="I34" s="468">
        <v>0</v>
      </c>
      <c r="J34" s="468">
        <v>0</v>
      </c>
      <c r="K34" s="468">
        <v>0</v>
      </c>
      <c r="L34" s="468">
        <v>0</v>
      </c>
      <c r="M34" s="468">
        <v>0</v>
      </c>
      <c r="N34" s="468">
        <v>0</v>
      </c>
      <c r="O34" s="468">
        <v>0</v>
      </c>
      <c r="P34" s="468">
        <v>0</v>
      </c>
      <c r="Q34" s="468">
        <v>0</v>
      </c>
      <c r="R34" s="468">
        <v>0</v>
      </c>
      <c r="S34" s="468">
        <v>0</v>
      </c>
      <c r="T34" s="468">
        <v>0</v>
      </c>
      <c r="U34" s="468">
        <v>0</v>
      </c>
      <c r="V34" s="468">
        <v>0</v>
      </c>
      <c r="W34" s="468">
        <v>0</v>
      </c>
      <c r="X34" s="468">
        <v>0</v>
      </c>
      <c r="Y34" s="468">
        <v>0</v>
      </c>
      <c r="Z34" s="468">
        <v>0</v>
      </c>
      <c r="AA34" s="468">
        <v>0</v>
      </c>
      <c r="AB34" s="468">
        <v>0</v>
      </c>
      <c r="AC34" s="468">
        <v>0</v>
      </c>
      <c r="AD34" s="468">
        <v>0</v>
      </c>
      <c r="AE34" s="468">
        <v>0</v>
      </c>
      <c r="AF34" s="468">
        <v>0</v>
      </c>
      <c r="AG34" s="468">
        <v>0</v>
      </c>
      <c r="AH34" s="468">
        <v>0</v>
      </c>
      <c r="AI34" s="468">
        <v>0</v>
      </c>
      <c r="AJ34" s="468">
        <v>0</v>
      </c>
      <c r="AK34" s="468">
        <v>0</v>
      </c>
      <c r="AL34" s="468">
        <v>0</v>
      </c>
      <c r="AM34" s="468">
        <v>0</v>
      </c>
      <c r="AN34" s="468">
        <v>0</v>
      </c>
      <c r="AO34" s="468">
        <v>0</v>
      </c>
      <c r="AP34" s="468">
        <v>0</v>
      </c>
      <c r="AQ34" s="468">
        <v>0</v>
      </c>
      <c r="AR34" s="468">
        <v>0</v>
      </c>
      <c r="AS34" s="468">
        <v>0</v>
      </c>
      <c r="AT34" s="468">
        <v>0</v>
      </c>
      <c r="AU34" s="468">
        <v>0</v>
      </c>
      <c r="AV34" s="468">
        <v>0</v>
      </c>
      <c r="AW34" s="468">
        <v>0</v>
      </c>
      <c r="AX34" s="468">
        <v>0</v>
      </c>
      <c r="AY34" s="468">
        <v>0</v>
      </c>
      <c r="AZ34" s="892">
        <v>0</v>
      </c>
      <c r="BA34" s="892">
        <v>0</v>
      </c>
      <c r="BB34" s="892">
        <v>0</v>
      </c>
      <c r="BC34" s="892">
        <v>0</v>
      </c>
      <c r="BD34" s="892">
        <v>0</v>
      </c>
      <c r="BE34" s="892">
        <v>0</v>
      </c>
      <c r="BF34" s="892">
        <v>0</v>
      </c>
      <c r="BG34" s="456">
        <v>0</v>
      </c>
      <c r="BH34" s="456">
        <v>0</v>
      </c>
      <c r="BI34" s="456">
        <v>0</v>
      </c>
      <c r="BJ34" s="456">
        <v>0</v>
      </c>
      <c r="BK34" s="456">
        <v>0</v>
      </c>
      <c r="BL34" s="456">
        <v>0</v>
      </c>
      <c r="BM34" s="456">
        <v>0</v>
      </c>
      <c r="BN34" s="456">
        <v>0</v>
      </c>
      <c r="BO34" s="456">
        <v>0</v>
      </c>
      <c r="BP34" s="456">
        <v>0</v>
      </c>
      <c r="BQ34" s="456">
        <v>0</v>
      </c>
      <c r="BR34" s="456">
        <v>0</v>
      </c>
      <c r="BS34" s="456">
        <v>0</v>
      </c>
      <c r="BT34" s="456">
        <v>0</v>
      </c>
      <c r="BU34" s="456">
        <v>0</v>
      </c>
      <c r="BV34" s="456">
        <v>0</v>
      </c>
    </row>
    <row r="35" spans="1:74" ht="11.1" customHeight="1" x14ac:dyDescent="0.2">
      <c r="A35" s="234" t="s">
        <v>658</v>
      </c>
      <c r="B35" s="446" t="s">
        <v>1019</v>
      </c>
      <c r="C35" s="468">
        <v>2.4766319999999999</v>
      </c>
      <c r="D35" s="468">
        <v>2.129934</v>
      </c>
      <c r="E35" s="468">
        <v>1.759827</v>
      </c>
      <c r="F35" s="468">
        <v>2.2480720000000001</v>
      </c>
      <c r="G35" s="468">
        <v>2.449576</v>
      </c>
      <c r="H35" s="468">
        <v>2.3463850000000002</v>
      </c>
      <c r="I35" s="468">
        <v>2.3799920000000001</v>
      </c>
      <c r="J35" s="468">
        <v>2.2978160000000001</v>
      </c>
      <c r="K35" s="468">
        <v>1.7285269999999999</v>
      </c>
      <c r="L35" s="468">
        <v>2.1130990000000001</v>
      </c>
      <c r="M35" s="468">
        <v>2.3962590000000001</v>
      </c>
      <c r="N35" s="468">
        <v>2.4860449999999998</v>
      </c>
      <c r="O35" s="468">
        <v>2.4696549999999999</v>
      </c>
      <c r="P35" s="468">
        <v>2.1856100000000001</v>
      </c>
      <c r="Q35" s="468">
        <v>2.139999</v>
      </c>
      <c r="R35" s="468">
        <v>1.771711</v>
      </c>
      <c r="S35" s="468">
        <v>2.4506009999999998</v>
      </c>
      <c r="T35" s="468">
        <v>2.3679579999999998</v>
      </c>
      <c r="U35" s="468">
        <v>2.386361</v>
      </c>
      <c r="V35" s="468">
        <v>2.409554</v>
      </c>
      <c r="W35" s="468">
        <v>2.113712</v>
      </c>
      <c r="X35" s="468">
        <v>2.4000720000000002</v>
      </c>
      <c r="Y35" s="468">
        <v>2.3780320000000001</v>
      </c>
      <c r="Z35" s="468">
        <v>2.4516580000000001</v>
      </c>
      <c r="AA35" s="468">
        <v>2.4607730000000001</v>
      </c>
      <c r="AB35" s="468">
        <v>2.2955570000000001</v>
      </c>
      <c r="AC35" s="468">
        <v>1.715265</v>
      </c>
      <c r="AD35" s="468">
        <v>2.3959790000000001</v>
      </c>
      <c r="AE35" s="468">
        <v>2.4605579999999998</v>
      </c>
      <c r="AF35" s="468">
        <v>2.355766</v>
      </c>
      <c r="AG35" s="468">
        <v>2.4017089999999999</v>
      </c>
      <c r="AH35" s="468">
        <v>2.1936550000000001</v>
      </c>
      <c r="AI35" s="468">
        <v>1.791663</v>
      </c>
      <c r="AJ35" s="468">
        <v>2.2305860000000002</v>
      </c>
      <c r="AK35" s="468">
        <v>2.3420489999999998</v>
      </c>
      <c r="AL35" s="468">
        <v>2.4297599999999999</v>
      </c>
      <c r="AM35" s="468">
        <v>2.4254199999999999</v>
      </c>
      <c r="AN35" s="468">
        <v>2.1831119999999999</v>
      </c>
      <c r="AO35" s="468">
        <v>2.1934140000000002</v>
      </c>
      <c r="AP35" s="468">
        <v>2.2993739999999998</v>
      </c>
      <c r="AQ35" s="468">
        <v>2.4763090000000001</v>
      </c>
      <c r="AR35" s="468">
        <v>2.3784010000000002</v>
      </c>
      <c r="AS35" s="468">
        <v>2.4059620000000002</v>
      </c>
      <c r="AT35" s="468">
        <v>2.4299200000000001</v>
      </c>
      <c r="AU35" s="468">
        <v>2.352846</v>
      </c>
      <c r="AV35" s="468">
        <v>2.4464130000000002</v>
      </c>
      <c r="AW35" s="468">
        <v>2.3346849999999999</v>
      </c>
      <c r="AX35" s="468">
        <v>2.4817239999999998</v>
      </c>
      <c r="AY35" s="468">
        <v>2.4797009999999999</v>
      </c>
      <c r="AZ35" s="892">
        <v>2.1967219999999998</v>
      </c>
      <c r="BA35" s="892">
        <v>1.665143</v>
      </c>
      <c r="BB35" s="892">
        <v>2.015272</v>
      </c>
      <c r="BC35" s="892">
        <v>2.4680049999999998</v>
      </c>
      <c r="BD35" s="892">
        <v>2.357119</v>
      </c>
      <c r="BE35" s="892">
        <v>2.4237500000000001</v>
      </c>
      <c r="BF35" s="892">
        <v>2.37982</v>
      </c>
      <c r="BG35" s="456">
        <v>2.0299700000000001</v>
      </c>
      <c r="BH35" s="456">
        <v>2.42388</v>
      </c>
      <c r="BI35" s="456">
        <v>2.3456899999999998</v>
      </c>
      <c r="BJ35" s="456">
        <v>2.42388</v>
      </c>
      <c r="BK35" s="456">
        <v>2.42388</v>
      </c>
      <c r="BL35" s="456">
        <v>2.1893099999999999</v>
      </c>
      <c r="BM35" s="456">
        <v>2.1701100000000002</v>
      </c>
      <c r="BN35" s="456">
        <v>2.27189</v>
      </c>
      <c r="BO35" s="456">
        <v>2.42388</v>
      </c>
      <c r="BP35" s="456">
        <v>2.3456899999999998</v>
      </c>
      <c r="BQ35" s="456">
        <v>2.42388</v>
      </c>
      <c r="BR35" s="456">
        <v>2.42388</v>
      </c>
      <c r="BS35" s="456">
        <v>2.3456899999999998</v>
      </c>
      <c r="BT35" s="456">
        <v>2.1412800000000001</v>
      </c>
      <c r="BU35" s="456">
        <v>2.3456899999999998</v>
      </c>
      <c r="BV35" s="456">
        <v>2.42388</v>
      </c>
    </row>
    <row r="36" spans="1:74" ht="11.1" customHeight="1" x14ac:dyDescent="0.2">
      <c r="A36" s="234" t="s">
        <v>659</v>
      </c>
      <c r="B36" s="446" t="s">
        <v>1012</v>
      </c>
      <c r="C36" s="468">
        <v>2.4115053469999999</v>
      </c>
      <c r="D36" s="468">
        <v>2.2091782919999998</v>
      </c>
      <c r="E36" s="468">
        <v>2.51748605</v>
      </c>
      <c r="F36" s="468">
        <v>2.1814047269999999</v>
      </c>
      <c r="G36" s="468">
        <v>2.2980127619999999</v>
      </c>
      <c r="H36" s="468">
        <v>2.333229373</v>
      </c>
      <c r="I36" s="468">
        <v>2.3903478069999999</v>
      </c>
      <c r="J36" s="468">
        <v>2.2928776530000001</v>
      </c>
      <c r="K36" s="468">
        <v>2.1509347860000001</v>
      </c>
      <c r="L36" s="468">
        <v>2.1189708970000001</v>
      </c>
      <c r="M36" s="468">
        <v>2.1497675209999998</v>
      </c>
      <c r="N36" s="468">
        <v>2.3276987849999999</v>
      </c>
      <c r="O36" s="468">
        <v>2.6601176660000001</v>
      </c>
      <c r="P36" s="468">
        <v>2.2579637109999999</v>
      </c>
      <c r="Q36" s="468">
        <v>2.446587895</v>
      </c>
      <c r="R36" s="468">
        <v>2.3587562000000002</v>
      </c>
      <c r="S36" s="468">
        <v>2.4140065169999998</v>
      </c>
      <c r="T36" s="468">
        <v>2.0787795550000001</v>
      </c>
      <c r="U36" s="468">
        <v>2.382581155</v>
      </c>
      <c r="V36" s="468">
        <v>2.4592847760000001</v>
      </c>
      <c r="W36" s="468">
        <v>2.1632538129999999</v>
      </c>
      <c r="X36" s="468">
        <v>2.238708398</v>
      </c>
      <c r="Y36" s="468">
        <v>2.3115044770000002</v>
      </c>
      <c r="Z36" s="468">
        <v>2.584885528</v>
      </c>
      <c r="AA36" s="468">
        <v>2.6313599129999998</v>
      </c>
      <c r="AB36" s="468">
        <v>2.5293123660000001</v>
      </c>
      <c r="AC36" s="468">
        <v>2.7132380459999998</v>
      </c>
      <c r="AD36" s="468">
        <v>2.5327358379999998</v>
      </c>
      <c r="AE36" s="468">
        <v>2.3750123909999998</v>
      </c>
      <c r="AF36" s="468">
        <v>2.1857835720000001</v>
      </c>
      <c r="AG36" s="468">
        <v>2.3956602020000002</v>
      </c>
      <c r="AH36" s="468">
        <v>2.2841576799999999</v>
      </c>
      <c r="AI36" s="468">
        <v>1.9510217860000001</v>
      </c>
      <c r="AJ36" s="468">
        <v>1.9159018729999999</v>
      </c>
      <c r="AK36" s="468">
        <v>2.0241223289999999</v>
      </c>
      <c r="AL36" s="468">
        <v>2.3320207439999998</v>
      </c>
      <c r="AM36" s="468">
        <v>2.231360225</v>
      </c>
      <c r="AN36" s="468">
        <v>1.926351938</v>
      </c>
      <c r="AO36" s="468">
        <v>2.3189758679999999</v>
      </c>
      <c r="AP36" s="468">
        <v>2.1161626670000002</v>
      </c>
      <c r="AQ36" s="468">
        <v>2.3960622329999999</v>
      </c>
      <c r="AR36" s="468">
        <v>2.2535777289999999</v>
      </c>
      <c r="AS36" s="468">
        <v>2.2201087209999999</v>
      </c>
      <c r="AT36" s="468">
        <v>2.1166491980000002</v>
      </c>
      <c r="AU36" s="468">
        <v>1.9259794640000001</v>
      </c>
      <c r="AV36" s="468">
        <v>1.9512843339999999</v>
      </c>
      <c r="AW36" s="468">
        <v>2.1207903899999998</v>
      </c>
      <c r="AX36" s="468">
        <v>2.1943648759999999</v>
      </c>
      <c r="AY36" s="468">
        <v>2.0897001030000002</v>
      </c>
      <c r="AZ36" s="892">
        <v>1.80047556</v>
      </c>
      <c r="BA36" s="892">
        <v>2.23392356</v>
      </c>
      <c r="BB36" s="892">
        <v>2.1398785560000002</v>
      </c>
      <c r="BC36" s="892">
        <v>2.2967671909999998</v>
      </c>
      <c r="BD36" s="892">
        <v>2.2543728719999998</v>
      </c>
      <c r="BE36" s="892">
        <v>2.365078</v>
      </c>
      <c r="BF36" s="892">
        <v>2.308891</v>
      </c>
      <c r="BG36" s="456">
        <v>2.1348389999999999</v>
      </c>
      <c r="BH36" s="456">
        <v>2.175719</v>
      </c>
      <c r="BI36" s="456">
        <v>2.3210869999999999</v>
      </c>
      <c r="BJ36" s="456">
        <v>2.444928</v>
      </c>
      <c r="BK36" s="456">
        <v>2.3552569999999999</v>
      </c>
      <c r="BL36" s="456">
        <v>2.1124540000000001</v>
      </c>
      <c r="BM36" s="456">
        <v>2.4335650000000002</v>
      </c>
      <c r="BN36" s="456">
        <v>2.2442410000000002</v>
      </c>
      <c r="BO36" s="456">
        <v>2.357221</v>
      </c>
      <c r="BP36" s="456">
        <v>2.270044</v>
      </c>
      <c r="BQ36" s="456">
        <v>2.3788649999999998</v>
      </c>
      <c r="BR36" s="456">
        <v>2.3204449999999999</v>
      </c>
      <c r="BS36" s="456">
        <v>2.144209</v>
      </c>
      <c r="BT36" s="456">
        <v>2.1838329999999999</v>
      </c>
      <c r="BU36" s="456">
        <v>2.3276680000000001</v>
      </c>
      <c r="BV36" s="456">
        <v>2.4506269999999999</v>
      </c>
    </row>
    <row r="37" spans="1:74" ht="11.1" customHeight="1" x14ac:dyDescent="0.2">
      <c r="A37" s="234" t="s">
        <v>1557</v>
      </c>
      <c r="B37" s="446" t="s">
        <v>1013</v>
      </c>
      <c r="C37" s="468">
        <v>0.35950033399999998</v>
      </c>
      <c r="D37" s="468">
        <v>0.460614774</v>
      </c>
      <c r="E37" s="468">
        <v>0.50287992199999998</v>
      </c>
      <c r="F37" s="468">
        <v>0.44302254200000002</v>
      </c>
      <c r="G37" s="468">
        <v>0.296001652</v>
      </c>
      <c r="H37" s="468">
        <v>0.33133503800000003</v>
      </c>
      <c r="I37" s="468">
        <v>0.30882066600000002</v>
      </c>
      <c r="J37" s="468">
        <v>0.21812315700000001</v>
      </c>
      <c r="K37" s="468">
        <v>0.23170238500000001</v>
      </c>
      <c r="L37" s="468">
        <v>0.39959687500000002</v>
      </c>
      <c r="M37" s="468">
        <v>0.49172422500000001</v>
      </c>
      <c r="N37" s="468">
        <v>0.51960543000000003</v>
      </c>
      <c r="O37" s="468">
        <v>0.29780800000000002</v>
      </c>
      <c r="P37" s="468">
        <v>0.54399399999999998</v>
      </c>
      <c r="Q37" s="468">
        <v>0.52563400000000005</v>
      </c>
      <c r="R37" s="468">
        <v>0.464335</v>
      </c>
      <c r="S37" s="468">
        <v>0.34866599999999998</v>
      </c>
      <c r="T37" s="468">
        <v>0.22574269</v>
      </c>
      <c r="U37" s="468">
        <v>0.23742780999999999</v>
      </c>
      <c r="V37" s="468">
        <v>0.30180400000000002</v>
      </c>
      <c r="W37" s="468">
        <v>0.212032</v>
      </c>
      <c r="X37" s="468">
        <v>0.46562648600000001</v>
      </c>
      <c r="Y37" s="468">
        <v>0.62556500000000004</v>
      </c>
      <c r="Z37" s="468">
        <v>0.54662299999999997</v>
      </c>
      <c r="AA37" s="468">
        <v>0.52337900000000004</v>
      </c>
      <c r="AB37" s="468">
        <v>0.54367399999999999</v>
      </c>
      <c r="AC37" s="468">
        <v>0.65854299999999999</v>
      </c>
      <c r="AD37" s="468">
        <v>0.587036</v>
      </c>
      <c r="AE37" s="468">
        <v>0.35769800000000002</v>
      </c>
      <c r="AF37" s="468">
        <v>0.43879876000000001</v>
      </c>
      <c r="AG37" s="468">
        <v>0.27505299999999999</v>
      </c>
      <c r="AH37" s="468">
        <v>0.34132499999999999</v>
      </c>
      <c r="AI37" s="468">
        <v>0.34917599999999999</v>
      </c>
      <c r="AJ37" s="468">
        <v>0.54407700000000003</v>
      </c>
      <c r="AK37" s="468">
        <v>0.73170500000000005</v>
      </c>
      <c r="AL37" s="468">
        <v>0.67617499999999997</v>
      </c>
      <c r="AM37" s="468">
        <v>0.78690131799999996</v>
      </c>
      <c r="AN37" s="468">
        <v>0.60781078499999996</v>
      </c>
      <c r="AO37" s="468">
        <v>0.88612623899999998</v>
      </c>
      <c r="AP37" s="468">
        <v>0.67920061200000004</v>
      </c>
      <c r="AQ37" s="468">
        <v>0.54731352799999999</v>
      </c>
      <c r="AR37" s="468">
        <v>0.49188545700000003</v>
      </c>
      <c r="AS37" s="468">
        <v>0.33909845700000002</v>
      </c>
      <c r="AT37" s="468">
        <v>0.31672524499999999</v>
      </c>
      <c r="AU37" s="468">
        <v>0.27125353000000002</v>
      </c>
      <c r="AV37" s="468">
        <v>0.508910635</v>
      </c>
      <c r="AW37" s="468">
        <v>0.67899398799999999</v>
      </c>
      <c r="AX37" s="468">
        <v>0.78307085899999995</v>
      </c>
      <c r="AY37" s="468">
        <v>0.73328474700000001</v>
      </c>
      <c r="AZ37" s="892">
        <v>0.49194421199999999</v>
      </c>
      <c r="BA37" s="892">
        <v>0.68664966400000005</v>
      </c>
      <c r="BB37" s="892">
        <v>0.632828736</v>
      </c>
      <c r="BC37" s="892">
        <v>0.63387459000000002</v>
      </c>
      <c r="BD37" s="892">
        <v>0.48339464700000001</v>
      </c>
      <c r="BE37" s="892">
        <v>0.32531640000000001</v>
      </c>
      <c r="BF37" s="892">
        <v>0.33963120000000002</v>
      </c>
      <c r="BG37" s="456">
        <v>0.30311729999999998</v>
      </c>
      <c r="BH37" s="456">
        <v>0.53974080000000002</v>
      </c>
      <c r="BI37" s="456">
        <v>0.72242280000000003</v>
      </c>
      <c r="BJ37" s="456">
        <v>0.84532180000000001</v>
      </c>
      <c r="BK37" s="456">
        <v>0.84653699999999998</v>
      </c>
      <c r="BL37" s="456">
        <v>0.61677329999999997</v>
      </c>
      <c r="BM37" s="456">
        <v>0.86500619999999995</v>
      </c>
      <c r="BN37" s="456">
        <v>0.74702449999999998</v>
      </c>
      <c r="BO37" s="456">
        <v>0.65734510000000002</v>
      </c>
      <c r="BP37" s="456">
        <v>0.68098789999999998</v>
      </c>
      <c r="BQ37" s="456">
        <v>0.55965770000000004</v>
      </c>
      <c r="BR37" s="456">
        <v>0.57409480000000002</v>
      </c>
      <c r="BS37" s="456">
        <v>0.51418960000000002</v>
      </c>
      <c r="BT37" s="456">
        <v>0.91559120000000005</v>
      </c>
      <c r="BU37" s="456">
        <v>1.224952</v>
      </c>
      <c r="BV37" s="456">
        <v>1.3338909999999999</v>
      </c>
    </row>
    <row r="38" spans="1:74" ht="11.1" customHeight="1" x14ac:dyDescent="0.2">
      <c r="A38" s="234" t="s">
        <v>1558</v>
      </c>
      <c r="B38" s="446" t="s">
        <v>1014</v>
      </c>
      <c r="C38" s="468">
        <v>7.1079969000000007E-2</v>
      </c>
      <c r="D38" s="468">
        <v>8.9607258999999995E-2</v>
      </c>
      <c r="E38" s="468">
        <v>0.12864691</v>
      </c>
      <c r="F38" s="468">
        <v>0.15102990499999999</v>
      </c>
      <c r="G38" s="468">
        <v>0.15212226400000001</v>
      </c>
      <c r="H38" s="468">
        <v>0.165943163</v>
      </c>
      <c r="I38" s="468">
        <v>0.17242570500000001</v>
      </c>
      <c r="J38" s="468">
        <v>0.177668782</v>
      </c>
      <c r="K38" s="468">
        <v>0.15157236299999999</v>
      </c>
      <c r="L38" s="468">
        <v>0.15366218200000001</v>
      </c>
      <c r="M38" s="468">
        <v>0.11061156799999999</v>
      </c>
      <c r="N38" s="468">
        <v>8.9150434000000001E-2</v>
      </c>
      <c r="O38" s="468">
        <v>5.6858603000000001E-2</v>
      </c>
      <c r="P38" s="468">
        <v>0.107945003</v>
      </c>
      <c r="Q38" s="468">
        <v>0.159751481</v>
      </c>
      <c r="R38" s="468">
        <v>0.21138262599999999</v>
      </c>
      <c r="S38" s="468">
        <v>0.28910918400000002</v>
      </c>
      <c r="T38" s="468">
        <v>0.22760630800000001</v>
      </c>
      <c r="U38" s="468">
        <v>0.243819288</v>
      </c>
      <c r="V38" s="468">
        <v>0.22596707199999999</v>
      </c>
      <c r="W38" s="468">
        <v>0.206430532</v>
      </c>
      <c r="X38" s="468">
        <v>0.14960981100000001</v>
      </c>
      <c r="Y38" s="468">
        <v>0.117669194</v>
      </c>
      <c r="Z38" s="468">
        <v>6.9679501000000005E-2</v>
      </c>
      <c r="AA38" s="468">
        <v>5.8014913000000001E-2</v>
      </c>
      <c r="AB38" s="468">
        <v>0.16777545799999999</v>
      </c>
      <c r="AC38" s="468">
        <v>0.20514411099999999</v>
      </c>
      <c r="AD38" s="468">
        <v>0.23549413999999999</v>
      </c>
      <c r="AE38" s="468">
        <v>0.328293681</v>
      </c>
      <c r="AF38" s="468">
        <v>0.33264081400000001</v>
      </c>
      <c r="AG38" s="468">
        <v>0.36176018500000001</v>
      </c>
      <c r="AH38" s="468">
        <v>0.31980282199999999</v>
      </c>
      <c r="AI38" s="468">
        <v>0.32498147300000002</v>
      </c>
      <c r="AJ38" s="468">
        <v>0.28896089800000002</v>
      </c>
      <c r="AK38" s="468">
        <v>0.18523292699999999</v>
      </c>
      <c r="AL38" s="468">
        <v>0.102297599</v>
      </c>
      <c r="AM38" s="468">
        <v>0.249104827</v>
      </c>
      <c r="AN38" s="468">
        <v>0.26197765200000001</v>
      </c>
      <c r="AO38" s="468">
        <v>0.39566422600000001</v>
      </c>
      <c r="AP38" s="468">
        <v>0.45050915200000002</v>
      </c>
      <c r="AQ38" s="468">
        <v>0.484549432</v>
      </c>
      <c r="AR38" s="468">
        <v>0.53387206300000001</v>
      </c>
      <c r="AS38" s="468">
        <v>0.57316299400000004</v>
      </c>
      <c r="AT38" s="468">
        <v>0.54342063699999998</v>
      </c>
      <c r="AU38" s="468">
        <v>0.482266949</v>
      </c>
      <c r="AV38" s="468">
        <v>0.40340529000000003</v>
      </c>
      <c r="AW38" s="468">
        <v>0.30816570700000001</v>
      </c>
      <c r="AX38" s="468">
        <v>0.24438921699999999</v>
      </c>
      <c r="AY38" s="468">
        <v>0.27526018400000002</v>
      </c>
      <c r="AZ38" s="892">
        <v>0.33147236299999999</v>
      </c>
      <c r="BA38" s="892">
        <v>0.462637256</v>
      </c>
      <c r="BB38" s="892">
        <v>0.50214112300000002</v>
      </c>
      <c r="BC38" s="892">
        <v>0.57280774400000001</v>
      </c>
      <c r="BD38" s="892">
        <v>0.60948464300000005</v>
      </c>
      <c r="BE38" s="892">
        <v>0.59553080000000003</v>
      </c>
      <c r="BF38" s="892">
        <v>0.54260900000000001</v>
      </c>
      <c r="BG38" s="456">
        <v>0.49991679999999999</v>
      </c>
      <c r="BH38" s="456">
        <v>0.4550283</v>
      </c>
      <c r="BI38" s="456">
        <v>0.33433930000000001</v>
      </c>
      <c r="BJ38" s="456">
        <v>0.2328191</v>
      </c>
      <c r="BK38" s="456">
        <v>0.31114819999999999</v>
      </c>
      <c r="BL38" s="456">
        <v>0.37677709999999998</v>
      </c>
      <c r="BM38" s="456">
        <v>0.53087839999999997</v>
      </c>
      <c r="BN38" s="456">
        <v>0.58796570000000004</v>
      </c>
      <c r="BO38" s="456">
        <v>0.66668229999999995</v>
      </c>
      <c r="BP38" s="456">
        <v>0.72957159999999999</v>
      </c>
      <c r="BQ38" s="456">
        <v>0.75434840000000003</v>
      </c>
      <c r="BR38" s="456">
        <v>0.68802560000000001</v>
      </c>
      <c r="BS38" s="456">
        <v>0.64216209999999996</v>
      </c>
      <c r="BT38" s="456">
        <v>0.53741070000000002</v>
      </c>
      <c r="BU38" s="456">
        <v>0.4081496</v>
      </c>
      <c r="BV38" s="456">
        <v>0.32206030000000002</v>
      </c>
    </row>
    <row r="39" spans="1:74" ht="11.1" customHeight="1" x14ac:dyDescent="0.2">
      <c r="A39" s="234" t="s">
        <v>660</v>
      </c>
      <c r="B39" s="478" t="s">
        <v>1555</v>
      </c>
      <c r="C39" s="468">
        <v>1.0748500919999999</v>
      </c>
      <c r="D39" s="468">
        <v>0.17659605</v>
      </c>
      <c r="E39" s="468">
        <v>0.106194176</v>
      </c>
      <c r="F39" s="468">
        <v>6.7510982999999997E-2</v>
      </c>
      <c r="G39" s="468">
        <v>9.2467855000000002E-2</v>
      </c>
      <c r="H39" s="468">
        <v>7.2841191999999999E-2</v>
      </c>
      <c r="I39" s="468">
        <v>0.11580354499999999</v>
      </c>
      <c r="J39" s="468">
        <v>0.11137812900000001</v>
      </c>
      <c r="K39" s="468">
        <v>6.7519364999999998E-2</v>
      </c>
      <c r="L39" s="468">
        <v>7.9114278999999996E-2</v>
      </c>
      <c r="M39" s="468">
        <v>7.9086817000000004E-2</v>
      </c>
      <c r="N39" s="468">
        <v>0.60442619399999997</v>
      </c>
      <c r="O39" s="468">
        <v>9.3329491000000001E-2</v>
      </c>
      <c r="P39" s="468">
        <v>0.26558339199999997</v>
      </c>
      <c r="Q39" s="468">
        <v>8.7510900000000003E-2</v>
      </c>
      <c r="R39" s="468">
        <v>6.5716137999999993E-2</v>
      </c>
      <c r="S39" s="468">
        <v>6.5342169000000005E-2</v>
      </c>
      <c r="T39" s="468">
        <v>6.4935169000000001E-2</v>
      </c>
      <c r="U39" s="468">
        <v>8.9086619000000006E-2</v>
      </c>
      <c r="V39" s="468">
        <v>6.6820323000000001E-2</v>
      </c>
      <c r="W39" s="468">
        <v>7.0550135E-2</v>
      </c>
      <c r="X39" s="468">
        <v>0.12141777400000001</v>
      </c>
      <c r="Y39" s="468">
        <v>6.6966839E-2</v>
      </c>
      <c r="Z39" s="468">
        <v>6.8098052000000006E-2</v>
      </c>
      <c r="AA39" s="468">
        <v>0.169586719</v>
      </c>
      <c r="AB39" s="468">
        <v>5.5665886999999997E-2</v>
      </c>
      <c r="AC39" s="468">
        <v>6.5978241000000007E-2</v>
      </c>
      <c r="AD39" s="468">
        <v>5.3637747E-2</v>
      </c>
      <c r="AE39" s="468">
        <v>5.7688327999999997E-2</v>
      </c>
      <c r="AF39" s="468">
        <v>7.8766151000000006E-2</v>
      </c>
      <c r="AG39" s="468">
        <v>8.6293619000000002E-2</v>
      </c>
      <c r="AH39" s="468">
        <v>6.4905508000000001E-2</v>
      </c>
      <c r="AI39" s="468">
        <v>5.1317453999999998E-2</v>
      </c>
      <c r="AJ39" s="468">
        <v>5.9776101999999998E-2</v>
      </c>
      <c r="AK39" s="468">
        <v>5.1367271999999999E-2</v>
      </c>
      <c r="AL39" s="468">
        <v>0.110273485</v>
      </c>
      <c r="AM39" s="468">
        <v>0.59243515000000002</v>
      </c>
      <c r="AN39" s="468">
        <v>0.22783524999999999</v>
      </c>
      <c r="AO39" s="468">
        <v>8.5791740000000005E-2</v>
      </c>
      <c r="AP39" s="468">
        <v>6.8995140999999996E-2</v>
      </c>
      <c r="AQ39" s="468">
        <v>5.0227875999999998E-2</v>
      </c>
      <c r="AR39" s="468">
        <v>0.10326227</v>
      </c>
      <c r="AS39" s="468">
        <v>0.101637702</v>
      </c>
      <c r="AT39" s="468">
        <v>5.1107338000000002E-2</v>
      </c>
      <c r="AU39" s="468">
        <v>4.2966615999999999E-2</v>
      </c>
      <c r="AV39" s="468">
        <v>3.5581575999999997E-2</v>
      </c>
      <c r="AW39" s="468">
        <v>6.5225063999999999E-2</v>
      </c>
      <c r="AX39" s="468">
        <v>0.375261224</v>
      </c>
      <c r="AY39" s="468">
        <v>1.3411635019999999</v>
      </c>
      <c r="AZ39" s="892">
        <v>0.68072301099999999</v>
      </c>
      <c r="BA39" s="892">
        <v>4.5222637000000003E-2</v>
      </c>
      <c r="BB39" s="892">
        <v>5.0514665E-2</v>
      </c>
      <c r="BC39" s="892">
        <v>6.2517920000000005E-2</v>
      </c>
      <c r="BD39" s="892">
        <v>6.3631378000000002E-2</v>
      </c>
      <c r="BE39" s="892">
        <v>1.0279999999999999E-2</v>
      </c>
      <c r="BF39" s="892">
        <v>1.5917400000000002E-2</v>
      </c>
      <c r="BG39" s="456">
        <v>7.2481400000000001E-2</v>
      </c>
      <c r="BH39" s="456">
        <v>9.7762799999999997E-2</v>
      </c>
      <c r="BI39" s="456">
        <v>7.1891800000000006E-2</v>
      </c>
      <c r="BJ39" s="456">
        <v>0.17662539999999999</v>
      </c>
      <c r="BK39" s="456">
        <v>0.57756909999999995</v>
      </c>
      <c r="BL39" s="456">
        <v>0.24423819999999999</v>
      </c>
      <c r="BM39" s="456">
        <v>4.0825800000000002E-2</v>
      </c>
      <c r="BN39" s="456">
        <v>3.5959999999999999E-2</v>
      </c>
      <c r="BO39" s="456">
        <v>4.598E-2</v>
      </c>
      <c r="BP39" s="456">
        <v>3.7775199999999999E-3</v>
      </c>
      <c r="BQ39" s="456">
        <v>1.7135000000000001E-2</v>
      </c>
      <c r="BR39" s="456">
        <v>-1.32275E-2</v>
      </c>
      <c r="BS39" s="456">
        <v>-1.34228E-2</v>
      </c>
      <c r="BT39" s="456">
        <v>5.2338099999999999E-2</v>
      </c>
      <c r="BU39" s="456">
        <v>4.2092499999999998E-2</v>
      </c>
      <c r="BV39" s="456">
        <v>0.23846039999999999</v>
      </c>
    </row>
    <row r="40" spans="1:74" ht="11.1" customHeight="1" x14ac:dyDescent="0.2">
      <c r="A40" s="234" t="s">
        <v>662</v>
      </c>
      <c r="B40" s="476" t="s">
        <v>1556</v>
      </c>
      <c r="C40" s="468">
        <v>13.97039</v>
      </c>
      <c r="D40" s="468">
        <v>12.007031</v>
      </c>
      <c r="E40" s="468">
        <v>12.109356</v>
      </c>
      <c r="F40" s="468">
        <v>10.768197000000001</v>
      </c>
      <c r="G40" s="468">
        <v>11.532183</v>
      </c>
      <c r="H40" s="468">
        <v>12.668996</v>
      </c>
      <c r="I40" s="468">
        <v>15.766400000000001</v>
      </c>
      <c r="J40" s="468">
        <v>15.922114000000001</v>
      </c>
      <c r="K40" s="468">
        <v>12.336512000000001</v>
      </c>
      <c r="L40" s="468">
        <v>11.119448999999999</v>
      </c>
      <c r="M40" s="468">
        <v>11.434576</v>
      </c>
      <c r="N40" s="468">
        <v>13.046155000000001</v>
      </c>
      <c r="O40" s="468">
        <v>12.699878999999999</v>
      </c>
      <c r="P40" s="468">
        <v>11.432169999999999</v>
      </c>
      <c r="Q40" s="468">
        <v>12.006843999999999</v>
      </c>
      <c r="R40" s="468">
        <v>10.478032000000001</v>
      </c>
      <c r="S40" s="468">
        <v>10.839790000000001</v>
      </c>
      <c r="T40" s="468">
        <v>12.018212999999999</v>
      </c>
      <c r="U40" s="468">
        <v>15.607754999999999</v>
      </c>
      <c r="V40" s="468">
        <v>13.951835000000001</v>
      </c>
      <c r="W40" s="468">
        <v>12.559091</v>
      </c>
      <c r="X40" s="468">
        <v>11.366149</v>
      </c>
      <c r="Y40" s="468">
        <v>11.584643</v>
      </c>
      <c r="Z40" s="468">
        <v>12.505335006999999</v>
      </c>
      <c r="AA40" s="468">
        <v>13.447781000000001</v>
      </c>
      <c r="AB40" s="468">
        <v>11.872809999999999</v>
      </c>
      <c r="AC40" s="468">
        <v>11.655115</v>
      </c>
      <c r="AD40" s="468">
        <v>10.659670999999999</v>
      </c>
      <c r="AE40" s="468">
        <v>11.366106</v>
      </c>
      <c r="AF40" s="468">
        <v>13.643476</v>
      </c>
      <c r="AG40" s="468">
        <v>16.019259999999999</v>
      </c>
      <c r="AH40" s="468">
        <v>14.508747</v>
      </c>
      <c r="AI40" s="468">
        <v>11.894012</v>
      </c>
      <c r="AJ40" s="468">
        <v>11.185245999999999</v>
      </c>
      <c r="AK40" s="468">
        <v>11.306058</v>
      </c>
      <c r="AL40" s="468">
        <v>13.37975</v>
      </c>
      <c r="AM40" s="468">
        <v>14.178055000000001</v>
      </c>
      <c r="AN40" s="468">
        <v>12.330371</v>
      </c>
      <c r="AO40" s="468">
        <v>11.699904</v>
      </c>
      <c r="AP40" s="468">
        <v>10.725705</v>
      </c>
      <c r="AQ40" s="468">
        <v>11.024865999999999</v>
      </c>
      <c r="AR40" s="468">
        <v>13.230293</v>
      </c>
      <c r="AS40" s="468">
        <v>16.270030999999999</v>
      </c>
      <c r="AT40" s="468">
        <v>13.681792</v>
      </c>
      <c r="AU40" s="468">
        <v>11.761621</v>
      </c>
      <c r="AV40" s="468">
        <v>11.135540000000001</v>
      </c>
      <c r="AW40" s="468">
        <v>11.629655</v>
      </c>
      <c r="AX40" s="468">
        <v>13.925901</v>
      </c>
      <c r="AY40" s="468">
        <v>14.385501</v>
      </c>
      <c r="AZ40" s="892">
        <v>12.786443999999999</v>
      </c>
      <c r="BA40" s="892">
        <v>11.978706000000001</v>
      </c>
      <c r="BB40" s="892">
        <v>10.499995</v>
      </c>
      <c r="BC40" s="892">
        <v>10.934911</v>
      </c>
      <c r="BD40" s="892">
        <v>12.773944999999999</v>
      </c>
      <c r="BE40" s="892">
        <v>14.970302999999999</v>
      </c>
      <c r="BF40" s="892">
        <v>15.19679</v>
      </c>
      <c r="BG40" s="456">
        <v>12.574159999999999</v>
      </c>
      <c r="BH40" s="456">
        <v>11.67801</v>
      </c>
      <c r="BI40" s="456">
        <v>11.69031</v>
      </c>
      <c r="BJ40" s="456">
        <v>13.34319</v>
      </c>
      <c r="BK40" s="456">
        <v>13.80945</v>
      </c>
      <c r="BL40" s="456">
        <v>12.07633</v>
      </c>
      <c r="BM40" s="456">
        <v>12.65701</v>
      </c>
      <c r="BN40" s="456">
        <v>11.24206</v>
      </c>
      <c r="BO40" s="456">
        <v>11.79142</v>
      </c>
      <c r="BP40" s="456">
        <v>13.96381</v>
      </c>
      <c r="BQ40" s="456">
        <v>16.649940000000001</v>
      </c>
      <c r="BR40" s="456">
        <v>16.13026</v>
      </c>
      <c r="BS40" s="456">
        <v>13.08628</v>
      </c>
      <c r="BT40" s="456">
        <v>12.032999999999999</v>
      </c>
      <c r="BU40" s="456">
        <v>11.96217</v>
      </c>
      <c r="BV40" s="456">
        <v>13.54753</v>
      </c>
    </row>
    <row r="41" spans="1:74" ht="11.1" customHeight="1" x14ac:dyDescent="0.2">
      <c r="A41" s="229"/>
      <c r="B41" s="67" t="s">
        <v>734</v>
      </c>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c r="AZ41" s="921"/>
      <c r="BA41" s="921"/>
      <c r="BB41" s="921"/>
      <c r="BC41" s="921"/>
      <c r="BD41" s="921"/>
      <c r="BE41" s="921"/>
      <c r="BF41" s="921"/>
      <c r="BG41" s="474"/>
      <c r="BH41" s="474"/>
      <c r="BI41" s="474"/>
      <c r="BJ41" s="474"/>
      <c r="BK41" s="474"/>
      <c r="BL41" s="474"/>
      <c r="BM41" s="474"/>
      <c r="BN41" s="474"/>
      <c r="BO41" s="474"/>
      <c r="BP41" s="474"/>
      <c r="BQ41" s="474"/>
      <c r="BR41" s="474"/>
      <c r="BS41" s="474"/>
      <c r="BT41" s="474"/>
      <c r="BU41" s="474"/>
      <c r="BV41" s="474"/>
    </row>
    <row r="42" spans="1:74" s="285" customFormat="1" ht="11.1" customHeight="1" x14ac:dyDescent="0.2">
      <c r="A42" s="475" t="s">
        <v>668</v>
      </c>
      <c r="B42" s="449" t="s">
        <v>1024</v>
      </c>
      <c r="C42" s="301">
        <v>81.805861011999994</v>
      </c>
      <c r="D42" s="301">
        <v>69.174548702999999</v>
      </c>
      <c r="E42" s="301">
        <v>68.017681647000003</v>
      </c>
      <c r="F42" s="301">
        <v>59.174351147000003</v>
      </c>
      <c r="G42" s="301">
        <v>65.437802590999993</v>
      </c>
      <c r="H42" s="301">
        <v>73.198368613</v>
      </c>
      <c r="I42" s="301">
        <v>83.176610875999998</v>
      </c>
      <c r="J42" s="301">
        <v>82.809029881000001</v>
      </c>
      <c r="K42" s="301">
        <v>68.908996502999997</v>
      </c>
      <c r="L42" s="301">
        <v>61.427862691000001</v>
      </c>
      <c r="M42" s="301">
        <v>64.387994925000001</v>
      </c>
      <c r="N42" s="301">
        <v>75.256463867999997</v>
      </c>
      <c r="O42" s="301">
        <v>72.661075897000003</v>
      </c>
      <c r="P42" s="301">
        <v>64.744193107000001</v>
      </c>
      <c r="Q42" s="301">
        <v>68.971341210999995</v>
      </c>
      <c r="R42" s="301">
        <v>58.813815247000001</v>
      </c>
      <c r="S42" s="301">
        <v>62.542214127000001</v>
      </c>
      <c r="T42" s="301">
        <v>70.389971051000003</v>
      </c>
      <c r="U42" s="301">
        <v>85.269367758000001</v>
      </c>
      <c r="V42" s="301">
        <v>82.762851717999993</v>
      </c>
      <c r="W42" s="301">
        <v>70.809999739000006</v>
      </c>
      <c r="X42" s="301">
        <v>62.869972990000001</v>
      </c>
      <c r="Y42" s="301">
        <v>66.826761137999995</v>
      </c>
      <c r="Z42" s="301">
        <v>73.641700994000004</v>
      </c>
      <c r="AA42" s="301">
        <v>81.641390795999996</v>
      </c>
      <c r="AB42" s="301">
        <v>69.426931612000004</v>
      </c>
      <c r="AC42" s="301">
        <v>67.768017749999999</v>
      </c>
      <c r="AD42" s="301">
        <v>61.737323609999997</v>
      </c>
      <c r="AE42" s="301">
        <v>66.681700638999999</v>
      </c>
      <c r="AF42" s="301">
        <v>79.444759340999994</v>
      </c>
      <c r="AG42" s="301">
        <v>86.524766358999997</v>
      </c>
      <c r="AH42" s="301">
        <v>83.283143628000005</v>
      </c>
      <c r="AI42" s="301">
        <v>69.216624624999994</v>
      </c>
      <c r="AJ42" s="301">
        <v>62.878979180000002</v>
      </c>
      <c r="AK42" s="301">
        <v>64.008424968</v>
      </c>
      <c r="AL42" s="301">
        <v>77.501153536000004</v>
      </c>
      <c r="AM42" s="301">
        <v>87.991355882999997</v>
      </c>
      <c r="AN42" s="301">
        <v>73.486107578000002</v>
      </c>
      <c r="AO42" s="301">
        <v>68.856421767000001</v>
      </c>
      <c r="AP42" s="301">
        <v>62.502675787000001</v>
      </c>
      <c r="AQ42" s="301">
        <v>65.909087760999995</v>
      </c>
      <c r="AR42" s="301">
        <v>80.660035532999999</v>
      </c>
      <c r="AS42" s="301">
        <v>93.869233653999999</v>
      </c>
      <c r="AT42" s="301">
        <v>83.419800163999994</v>
      </c>
      <c r="AU42" s="301">
        <v>71.619621651000003</v>
      </c>
      <c r="AV42" s="301">
        <v>65.508833361000001</v>
      </c>
      <c r="AW42" s="301">
        <v>66.539958497000001</v>
      </c>
      <c r="AX42" s="301">
        <v>82.489705499999999</v>
      </c>
      <c r="AY42" s="301">
        <v>87.631159353000001</v>
      </c>
      <c r="AZ42" s="891">
        <v>75.826450879000006</v>
      </c>
      <c r="BA42" s="891">
        <v>70.038406109999997</v>
      </c>
      <c r="BB42" s="891">
        <v>64.074487622000007</v>
      </c>
      <c r="BC42" s="891">
        <v>67.966022018999993</v>
      </c>
      <c r="BD42" s="891">
        <v>79.294228472</v>
      </c>
      <c r="BE42" s="891">
        <v>92.479905477000003</v>
      </c>
      <c r="BF42" s="891">
        <v>89.003352509999999</v>
      </c>
      <c r="BG42" s="462">
        <v>75.88006</v>
      </c>
      <c r="BH42" s="462">
        <v>69.280500000000004</v>
      </c>
      <c r="BI42" s="462">
        <v>71.460769999999997</v>
      </c>
      <c r="BJ42" s="462">
        <v>83.38261</v>
      </c>
      <c r="BK42" s="462">
        <v>87.903170000000003</v>
      </c>
      <c r="BL42" s="462">
        <v>75.099019999999996</v>
      </c>
      <c r="BM42" s="462">
        <v>77.285640000000001</v>
      </c>
      <c r="BN42" s="462">
        <v>67.812600000000003</v>
      </c>
      <c r="BO42" s="462">
        <v>72.681510000000003</v>
      </c>
      <c r="BP42" s="462">
        <v>85.830299999999994</v>
      </c>
      <c r="BQ42" s="462">
        <v>97.309719999999999</v>
      </c>
      <c r="BR42" s="462">
        <v>95.87594</v>
      </c>
      <c r="BS42" s="462">
        <v>80.189310000000006</v>
      </c>
      <c r="BT42" s="462">
        <v>73.537409999999994</v>
      </c>
      <c r="BU42" s="462">
        <v>74.707269999999994</v>
      </c>
      <c r="BV42" s="462">
        <v>87.225629999999995</v>
      </c>
    </row>
    <row r="43" spans="1:74" ht="11.1" customHeight="1" x14ac:dyDescent="0.2">
      <c r="A43" s="234" t="s">
        <v>663</v>
      </c>
      <c r="B43" s="478" t="s">
        <v>1018</v>
      </c>
      <c r="C43" s="468">
        <v>27.728312468999999</v>
      </c>
      <c r="D43" s="468">
        <v>24.459084074</v>
      </c>
      <c r="E43" s="468">
        <v>25.947734256</v>
      </c>
      <c r="F43" s="468">
        <v>20.330661221</v>
      </c>
      <c r="G43" s="468">
        <v>23.696620188000001</v>
      </c>
      <c r="H43" s="468">
        <v>30.392852474000001</v>
      </c>
      <c r="I43" s="468">
        <v>37.149022737000003</v>
      </c>
      <c r="J43" s="468">
        <v>36.533886088000003</v>
      </c>
      <c r="K43" s="468">
        <v>30.684391844</v>
      </c>
      <c r="L43" s="468">
        <v>27.083527145000001</v>
      </c>
      <c r="M43" s="468">
        <v>25.713037833000001</v>
      </c>
      <c r="N43" s="468">
        <v>28.249464356000001</v>
      </c>
      <c r="O43" s="468">
        <v>30.782929652</v>
      </c>
      <c r="P43" s="468">
        <v>27.426842646000001</v>
      </c>
      <c r="Q43" s="468">
        <v>29.269513014000001</v>
      </c>
      <c r="R43" s="468">
        <v>23.262649640999999</v>
      </c>
      <c r="S43" s="468">
        <v>26.641716963</v>
      </c>
      <c r="T43" s="468">
        <v>32.830453843999997</v>
      </c>
      <c r="U43" s="468">
        <v>41.444078554000001</v>
      </c>
      <c r="V43" s="468">
        <v>39.117751210999998</v>
      </c>
      <c r="W43" s="468">
        <v>33.266736880000003</v>
      </c>
      <c r="X43" s="468">
        <v>27.330453453000001</v>
      </c>
      <c r="Y43" s="468">
        <v>28.750641673000001</v>
      </c>
      <c r="Z43" s="468">
        <v>31.788569683999999</v>
      </c>
      <c r="AA43" s="468">
        <v>33.628866344999999</v>
      </c>
      <c r="AB43" s="468">
        <v>31.599347645000002</v>
      </c>
      <c r="AC43" s="468">
        <v>30.569849872999999</v>
      </c>
      <c r="AD43" s="468">
        <v>27.069030924</v>
      </c>
      <c r="AE43" s="468">
        <v>28.358852127999999</v>
      </c>
      <c r="AF43" s="468">
        <v>35.552680604999999</v>
      </c>
      <c r="AG43" s="468">
        <v>42.313867758999997</v>
      </c>
      <c r="AH43" s="468">
        <v>39.758246583000002</v>
      </c>
      <c r="AI43" s="468">
        <v>33.998024622999999</v>
      </c>
      <c r="AJ43" s="468">
        <v>27.354696844999999</v>
      </c>
      <c r="AK43" s="468">
        <v>28.450632573</v>
      </c>
      <c r="AL43" s="468">
        <v>32.484031684999998</v>
      </c>
      <c r="AM43" s="468">
        <v>35.141928010000001</v>
      </c>
      <c r="AN43" s="468">
        <v>31.404438895999998</v>
      </c>
      <c r="AO43" s="468">
        <v>28.550559795000002</v>
      </c>
      <c r="AP43" s="468">
        <v>24.260751164999999</v>
      </c>
      <c r="AQ43" s="468">
        <v>26.952649901000001</v>
      </c>
      <c r="AR43" s="468">
        <v>35.515167894000001</v>
      </c>
      <c r="AS43" s="468">
        <v>44.494572765000001</v>
      </c>
      <c r="AT43" s="468">
        <v>39.083263901999999</v>
      </c>
      <c r="AU43" s="468">
        <v>34.080862750999998</v>
      </c>
      <c r="AV43" s="468">
        <v>28.549476331000001</v>
      </c>
      <c r="AW43" s="468">
        <v>27.314323866999999</v>
      </c>
      <c r="AX43" s="468">
        <v>35.450976050999998</v>
      </c>
      <c r="AY43" s="468">
        <v>36.181013884999999</v>
      </c>
      <c r="AZ43" s="892">
        <v>32.877717150000002</v>
      </c>
      <c r="BA43" s="892">
        <v>29.398552933000001</v>
      </c>
      <c r="BB43" s="892">
        <v>25.379294180999999</v>
      </c>
      <c r="BC43" s="892">
        <v>27.057350311</v>
      </c>
      <c r="BD43" s="892">
        <v>35.563084172000003</v>
      </c>
      <c r="BE43" s="892">
        <v>43.345549910999999</v>
      </c>
      <c r="BF43" s="892">
        <v>42.978928945</v>
      </c>
      <c r="BG43" s="456">
        <v>36.252450000000003</v>
      </c>
      <c r="BH43" s="456">
        <v>29.59226</v>
      </c>
      <c r="BI43" s="456">
        <v>29.5564</v>
      </c>
      <c r="BJ43" s="456">
        <v>36.266080000000002</v>
      </c>
      <c r="BK43" s="456">
        <v>37.577800000000003</v>
      </c>
      <c r="BL43" s="456">
        <v>32.011800000000001</v>
      </c>
      <c r="BM43" s="456">
        <v>32.193049999999999</v>
      </c>
      <c r="BN43" s="456">
        <v>26.899280000000001</v>
      </c>
      <c r="BO43" s="456">
        <v>28.432089999999999</v>
      </c>
      <c r="BP43" s="456">
        <v>38.3474</v>
      </c>
      <c r="BQ43" s="456">
        <v>46.756210000000003</v>
      </c>
      <c r="BR43" s="456">
        <v>44.979680000000002</v>
      </c>
      <c r="BS43" s="456">
        <v>37.742820000000002</v>
      </c>
      <c r="BT43" s="456">
        <v>31.021350000000002</v>
      </c>
      <c r="BU43" s="456">
        <v>30.406639999999999</v>
      </c>
      <c r="BV43" s="456">
        <v>37.851480000000002</v>
      </c>
    </row>
    <row r="44" spans="1:74" ht="11.1" customHeight="1" x14ac:dyDescent="0.2">
      <c r="A44" s="234" t="s">
        <v>664</v>
      </c>
      <c r="B44" s="446" t="s">
        <v>472</v>
      </c>
      <c r="C44" s="468">
        <v>23.865950931</v>
      </c>
      <c r="D44" s="468">
        <v>17.659593537999999</v>
      </c>
      <c r="E44" s="468">
        <v>13.717796140000001</v>
      </c>
      <c r="F44" s="468">
        <v>13.464845146</v>
      </c>
      <c r="G44" s="468">
        <v>13.798435320999999</v>
      </c>
      <c r="H44" s="468">
        <v>15.287973982</v>
      </c>
      <c r="I44" s="468">
        <v>18.171483153</v>
      </c>
      <c r="J44" s="468">
        <v>19.092617079</v>
      </c>
      <c r="K44" s="468">
        <v>12.376879213</v>
      </c>
      <c r="L44" s="468">
        <v>9.0460841829999996</v>
      </c>
      <c r="M44" s="468">
        <v>11.387858517</v>
      </c>
      <c r="N44" s="468">
        <v>17.032377150999999</v>
      </c>
      <c r="O44" s="468">
        <v>12.451085295</v>
      </c>
      <c r="P44" s="468">
        <v>10.585938820999999</v>
      </c>
      <c r="Q44" s="468">
        <v>11.673125347999999</v>
      </c>
      <c r="R44" s="468">
        <v>10.139908514</v>
      </c>
      <c r="S44" s="468">
        <v>8.7695523830000006</v>
      </c>
      <c r="T44" s="468">
        <v>10.213133951</v>
      </c>
      <c r="U44" s="468">
        <v>16.118471666000001</v>
      </c>
      <c r="V44" s="468">
        <v>15.812427497</v>
      </c>
      <c r="W44" s="468">
        <v>11.52792051</v>
      </c>
      <c r="X44" s="468">
        <v>8.8704651820000002</v>
      </c>
      <c r="Y44" s="468">
        <v>10.361991740000001</v>
      </c>
      <c r="Z44" s="468">
        <v>12.319769561999999</v>
      </c>
      <c r="AA44" s="468">
        <v>17.825246712999999</v>
      </c>
      <c r="AB44" s="468">
        <v>9.9803839819999993</v>
      </c>
      <c r="AC44" s="468">
        <v>8.4780931390000003</v>
      </c>
      <c r="AD44" s="468">
        <v>8.9465954799999992</v>
      </c>
      <c r="AE44" s="468">
        <v>10.713961773999999</v>
      </c>
      <c r="AF44" s="468">
        <v>15.099990681</v>
      </c>
      <c r="AG44" s="468">
        <v>16.230771788999999</v>
      </c>
      <c r="AH44" s="468">
        <v>14.880342936</v>
      </c>
      <c r="AI44" s="468">
        <v>8.7406147149999995</v>
      </c>
      <c r="AJ44" s="468">
        <v>8.1719782050000003</v>
      </c>
      <c r="AK44" s="468">
        <v>8.3904683930000008</v>
      </c>
      <c r="AL44" s="468">
        <v>14.337762468999999</v>
      </c>
      <c r="AM44" s="468">
        <v>21.032432010000001</v>
      </c>
      <c r="AN44" s="468">
        <v>14.593541292999999</v>
      </c>
      <c r="AO44" s="468">
        <v>10.981750857</v>
      </c>
      <c r="AP44" s="468">
        <v>10.94221789</v>
      </c>
      <c r="AQ44" s="468">
        <v>9.8962419659999998</v>
      </c>
      <c r="AR44" s="468">
        <v>15.272228266000001</v>
      </c>
      <c r="AS44" s="468">
        <v>19.723482507</v>
      </c>
      <c r="AT44" s="468">
        <v>14.83938324</v>
      </c>
      <c r="AU44" s="468">
        <v>10.401937813</v>
      </c>
      <c r="AV44" s="468">
        <v>10.685049529</v>
      </c>
      <c r="AW44" s="468">
        <v>11.603065392</v>
      </c>
      <c r="AX44" s="468">
        <v>16.589783805</v>
      </c>
      <c r="AY44" s="468">
        <v>19.049990465</v>
      </c>
      <c r="AZ44" s="892">
        <v>15.271756222</v>
      </c>
      <c r="BA44" s="892">
        <v>10.571602358</v>
      </c>
      <c r="BB44" s="892">
        <v>10.412102509</v>
      </c>
      <c r="BC44" s="892">
        <v>10.791196872</v>
      </c>
      <c r="BD44" s="892">
        <v>13.013033691</v>
      </c>
      <c r="BE44" s="892">
        <v>19.365549999999999</v>
      </c>
      <c r="BF44" s="892">
        <v>16.30585</v>
      </c>
      <c r="BG44" s="456">
        <v>11.70148</v>
      </c>
      <c r="BH44" s="456">
        <v>11.15544</v>
      </c>
      <c r="BI44" s="456">
        <v>13.03829</v>
      </c>
      <c r="BJ44" s="456">
        <v>16.080970000000001</v>
      </c>
      <c r="BK44" s="456">
        <v>17.493010000000002</v>
      </c>
      <c r="BL44" s="456">
        <v>14.420210000000001</v>
      </c>
      <c r="BM44" s="456">
        <v>14.284470000000001</v>
      </c>
      <c r="BN44" s="456">
        <v>12.3223</v>
      </c>
      <c r="BO44" s="456">
        <v>12.433680000000001</v>
      </c>
      <c r="BP44" s="456">
        <v>15.514430000000001</v>
      </c>
      <c r="BQ44" s="456">
        <v>19.051459999999999</v>
      </c>
      <c r="BR44" s="456">
        <v>19.607520000000001</v>
      </c>
      <c r="BS44" s="456">
        <v>13.36706</v>
      </c>
      <c r="BT44" s="456">
        <v>13.10966</v>
      </c>
      <c r="BU44" s="456">
        <v>14.122070000000001</v>
      </c>
      <c r="BV44" s="456">
        <v>16.930599999999998</v>
      </c>
    </row>
    <row r="45" spans="1:74" ht="11.1" customHeight="1" x14ac:dyDescent="0.2">
      <c r="A45" s="234" t="s">
        <v>665</v>
      </c>
      <c r="B45" s="446" t="s">
        <v>1019</v>
      </c>
      <c r="C45" s="468">
        <v>24.976103999999999</v>
      </c>
      <c r="D45" s="468">
        <v>21.677513999999999</v>
      </c>
      <c r="E45" s="468">
        <v>22.356406</v>
      </c>
      <c r="F45" s="468">
        <v>19.338346000000001</v>
      </c>
      <c r="G45" s="468">
        <v>22.62135</v>
      </c>
      <c r="H45" s="468">
        <v>23.104254000000001</v>
      </c>
      <c r="I45" s="468">
        <v>23.994440999999998</v>
      </c>
      <c r="J45" s="468">
        <v>23.605253999999999</v>
      </c>
      <c r="K45" s="468">
        <v>22.09065</v>
      </c>
      <c r="L45" s="468">
        <v>20.431763</v>
      </c>
      <c r="M45" s="468">
        <v>22.007086000000001</v>
      </c>
      <c r="N45" s="468">
        <v>24.383047000000001</v>
      </c>
      <c r="O45" s="468">
        <v>24.382957999999999</v>
      </c>
      <c r="P45" s="468">
        <v>21.35632</v>
      </c>
      <c r="Q45" s="468">
        <v>21.878081000000002</v>
      </c>
      <c r="R45" s="468">
        <v>20.077632000000001</v>
      </c>
      <c r="S45" s="468">
        <v>22.207439000000001</v>
      </c>
      <c r="T45" s="468">
        <v>23.373743000000001</v>
      </c>
      <c r="U45" s="468">
        <v>24.054993</v>
      </c>
      <c r="V45" s="468">
        <v>23.876401000000001</v>
      </c>
      <c r="W45" s="468">
        <v>22.623988000000001</v>
      </c>
      <c r="X45" s="468">
        <v>21.732585</v>
      </c>
      <c r="Y45" s="468">
        <v>22.630302</v>
      </c>
      <c r="Z45" s="468">
        <v>24.396889000000002</v>
      </c>
      <c r="AA45" s="468">
        <v>24.642478000000001</v>
      </c>
      <c r="AB45" s="468">
        <v>22.390941999999999</v>
      </c>
      <c r="AC45" s="468">
        <v>21.840306000000002</v>
      </c>
      <c r="AD45" s="468">
        <v>18.979800000000001</v>
      </c>
      <c r="AE45" s="468">
        <v>22.118300000000001</v>
      </c>
      <c r="AF45" s="468">
        <v>23.234210999999998</v>
      </c>
      <c r="AG45" s="468">
        <v>23.685130000000001</v>
      </c>
      <c r="AH45" s="468">
        <v>24.107386999999999</v>
      </c>
      <c r="AI45" s="468">
        <v>22.608529000000001</v>
      </c>
      <c r="AJ45" s="468">
        <v>21.983473</v>
      </c>
      <c r="AK45" s="468">
        <v>21.857797999999999</v>
      </c>
      <c r="AL45" s="468">
        <v>24.910430999999999</v>
      </c>
      <c r="AM45" s="468">
        <v>24.967769000000001</v>
      </c>
      <c r="AN45" s="468">
        <v>21.686121</v>
      </c>
      <c r="AO45" s="468">
        <v>21.511257000000001</v>
      </c>
      <c r="AP45" s="468">
        <v>20.215267000000001</v>
      </c>
      <c r="AQ45" s="468">
        <v>22.085408999999999</v>
      </c>
      <c r="AR45" s="468">
        <v>23.355685000000001</v>
      </c>
      <c r="AS45" s="468">
        <v>23.793851</v>
      </c>
      <c r="AT45" s="468">
        <v>23.904906</v>
      </c>
      <c r="AU45" s="468">
        <v>22.213543000000001</v>
      </c>
      <c r="AV45" s="468">
        <v>20.132553000000001</v>
      </c>
      <c r="AW45" s="468">
        <v>21.798164</v>
      </c>
      <c r="AX45" s="468">
        <v>24.372347999999999</v>
      </c>
      <c r="AY45" s="468">
        <v>24.911684999999999</v>
      </c>
      <c r="AZ45" s="892">
        <v>21.483196</v>
      </c>
      <c r="BA45" s="892">
        <v>22.227875999999998</v>
      </c>
      <c r="BB45" s="892">
        <v>19.964527</v>
      </c>
      <c r="BC45" s="892">
        <v>22.499255000000002</v>
      </c>
      <c r="BD45" s="892">
        <v>23.465199999999999</v>
      </c>
      <c r="BE45" s="892">
        <v>23.712240000000001</v>
      </c>
      <c r="BF45" s="892">
        <v>23.702680000000001</v>
      </c>
      <c r="BG45" s="456">
        <v>22.58492</v>
      </c>
      <c r="BH45" s="456">
        <v>21.719570000000001</v>
      </c>
      <c r="BI45" s="456">
        <v>22.459779999999999</v>
      </c>
      <c r="BJ45" s="456">
        <v>24.352519999999998</v>
      </c>
      <c r="BK45" s="456">
        <v>24.352519999999998</v>
      </c>
      <c r="BL45" s="456">
        <v>21.307569999999998</v>
      </c>
      <c r="BM45" s="456">
        <v>21.27647</v>
      </c>
      <c r="BN45" s="456">
        <v>18.81306</v>
      </c>
      <c r="BO45" s="456">
        <v>23.024920000000002</v>
      </c>
      <c r="BP45" s="456">
        <v>23.566949999999999</v>
      </c>
      <c r="BQ45" s="456">
        <v>24.352519999999998</v>
      </c>
      <c r="BR45" s="456">
        <v>24.352519999999998</v>
      </c>
      <c r="BS45" s="456">
        <v>22.981780000000001</v>
      </c>
      <c r="BT45" s="456">
        <v>21.32442</v>
      </c>
      <c r="BU45" s="456">
        <v>22.471029999999999</v>
      </c>
      <c r="BV45" s="456">
        <v>24.352519999999998</v>
      </c>
    </row>
    <row r="46" spans="1:74" ht="11.1" customHeight="1" x14ac:dyDescent="0.2">
      <c r="A46" s="234" t="s">
        <v>666</v>
      </c>
      <c r="B46" s="446" t="s">
        <v>1012</v>
      </c>
      <c r="C46" s="468">
        <v>0.75367160899999996</v>
      </c>
      <c r="D46" s="468">
        <v>0.81267897600000005</v>
      </c>
      <c r="E46" s="468">
        <v>1.0552259749999999</v>
      </c>
      <c r="F46" s="468">
        <v>0.92378893100000004</v>
      </c>
      <c r="G46" s="468">
        <v>0.80008991500000004</v>
      </c>
      <c r="H46" s="468">
        <v>0.65950751399999996</v>
      </c>
      <c r="I46" s="468">
        <v>0.56647437899999997</v>
      </c>
      <c r="J46" s="468">
        <v>0.56591977699999996</v>
      </c>
      <c r="K46" s="468">
        <v>0.56700199799999995</v>
      </c>
      <c r="L46" s="468">
        <v>0.50966255100000002</v>
      </c>
      <c r="M46" s="468">
        <v>0.61831661400000004</v>
      </c>
      <c r="N46" s="468">
        <v>0.86450828099999999</v>
      </c>
      <c r="O46" s="468">
        <v>1.0809196430000001</v>
      </c>
      <c r="P46" s="468">
        <v>0.74634627899999995</v>
      </c>
      <c r="Q46" s="468">
        <v>0.95171629800000002</v>
      </c>
      <c r="R46" s="468">
        <v>0.77694200499999999</v>
      </c>
      <c r="S46" s="468">
        <v>0.82517121699999996</v>
      </c>
      <c r="T46" s="468">
        <v>0.44462737200000002</v>
      </c>
      <c r="U46" s="468">
        <v>0.65481561300000002</v>
      </c>
      <c r="V46" s="468">
        <v>0.62451416999999998</v>
      </c>
      <c r="W46" s="468">
        <v>0.463388725</v>
      </c>
      <c r="X46" s="468">
        <v>0.691531389</v>
      </c>
      <c r="Y46" s="468">
        <v>0.58626582299999996</v>
      </c>
      <c r="Z46" s="468">
        <v>1.0245862910000001</v>
      </c>
      <c r="AA46" s="468">
        <v>1.173946427</v>
      </c>
      <c r="AB46" s="468">
        <v>0.90960729799999995</v>
      </c>
      <c r="AC46" s="468">
        <v>1.116542422</v>
      </c>
      <c r="AD46" s="468">
        <v>0.97843566400000004</v>
      </c>
      <c r="AE46" s="468">
        <v>0.97132109499999997</v>
      </c>
      <c r="AF46" s="468">
        <v>0.488708376</v>
      </c>
      <c r="AG46" s="468">
        <v>0.40760487400000001</v>
      </c>
      <c r="AH46" s="468">
        <v>0.69327499400000003</v>
      </c>
      <c r="AI46" s="468">
        <v>0.35785293899999998</v>
      </c>
      <c r="AJ46" s="468">
        <v>0.43060219700000002</v>
      </c>
      <c r="AK46" s="468">
        <v>0.383944112</v>
      </c>
      <c r="AL46" s="468">
        <v>0.81318402300000003</v>
      </c>
      <c r="AM46" s="468">
        <v>0.63286345700000002</v>
      </c>
      <c r="AN46" s="468">
        <v>0.72888220100000001</v>
      </c>
      <c r="AO46" s="468">
        <v>0.911313394</v>
      </c>
      <c r="AP46" s="468">
        <v>0.72150722099999998</v>
      </c>
      <c r="AQ46" s="468">
        <v>1.0047409940000001</v>
      </c>
      <c r="AR46" s="468">
        <v>0.88297508999999996</v>
      </c>
      <c r="AS46" s="468">
        <v>0.695425285</v>
      </c>
      <c r="AT46" s="468">
        <v>0.56674059399999999</v>
      </c>
      <c r="AU46" s="468">
        <v>0.46372503399999998</v>
      </c>
      <c r="AV46" s="468">
        <v>0.48182557999999998</v>
      </c>
      <c r="AW46" s="468">
        <v>0.50950243299999998</v>
      </c>
      <c r="AX46" s="468">
        <v>0.56884732100000002</v>
      </c>
      <c r="AY46" s="468">
        <v>0.61417451700000003</v>
      </c>
      <c r="AZ46" s="892">
        <v>0.51856258099999997</v>
      </c>
      <c r="BA46" s="892">
        <v>0.92662814599999999</v>
      </c>
      <c r="BB46" s="892">
        <v>0.79244964200000001</v>
      </c>
      <c r="BC46" s="892">
        <v>0.73266921299999999</v>
      </c>
      <c r="BD46" s="892">
        <v>0.57140897400000001</v>
      </c>
      <c r="BE46" s="892">
        <v>0.57312030000000003</v>
      </c>
      <c r="BF46" s="892">
        <v>0.53347299999999997</v>
      </c>
      <c r="BG46" s="456">
        <v>0.49763940000000001</v>
      </c>
      <c r="BH46" s="456">
        <v>0.61259710000000001</v>
      </c>
      <c r="BI46" s="456">
        <v>0.649698</v>
      </c>
      <c r="BJ46" s="456">
        <v>0.86080630000000002</v>
      </c>
      <c r="BK46" s="456">
        <v>0.90347710000000003</v>
      </c>
      <c r="BL46" s="456">
        <v>0.78289699999999995</v>
      </c>
      <c r="BM46" s="456">
        <v>1.0015289999999999</v>
      </c>
      <c r="BN46" s="456">
        <v>0.96911179999999997</v>
      </c>
      <c r="BO46" s="456">
        <v>0.93627000000000005</v>
      </c>
      <c r="BP46" s="456">
        <v>0.70025610000000005</v>
      </c>
      <c r="BQ46" s="456">
        <v>0.64574310000000001</v>
      </c>
      <c r="BR46" s="456">
        <v>0.57365540000000004</v>
      </c>
      <c r="BS46" s="456">
        <v>0.51964460000000001</v>
      </c>
      <c r="BT46" s="456">
        <v>0.62648599999999999</v>
      </c>
      <c r="BU46" s="456">
        <v>0.65911339999999996</v>
      </c>
      <c r="BV46" s="456">
        <v>0.86866310000000002</v>
      </c>
    </row>
    <row r="47" spans="1:74" ht="11.1" customHeight="1" x14ac:dyDescent="0.2">
      <c r="A47" s="234" t="s">
        <v>1559</v>
      </c>
      <c r="B47" s="446" t="s">
        <v>1013</v>
      </c>
      <c r="C47" s="468">
        <v>3.1754932579999999</v>
      </c>
      <c r="D47" s="468">
        <v>3.3159954709999999</v>
      </c>
      <c r="E47" s="468">
        <v>3.4678138249999999</v>
      </c>
      <c r="F47" s="468">
        <v>3.3945489860000002</v>
      </c>
      <c r="G47" s="468">
        <v>2.866042808</v>
      </c>
      <c r="H47" s="468">
        <v>1.842679661</v>
      </c>
      <c r="I47" s="468">
        <v>1.511474414</v>
      </c>
      <c r="J47" s="468">
        <v>1.2564065609999999</v>
      </c>
      <c r="K47" s="468">
        <v>1.6589717740000001</v>
      </c>
      <c r="L47" s="468">
        <v>2.930881088</v>
      </c>
      <c r="M47" s="468">
        <v>3.5238862360000001</v>
      </c>
      <c r="N47" s="468">
        <v>3.0356424579999999</v>
      </c>
      <c r="O47" s="468">
        <v>2.9385349999999999</v>
      </c>
      <c r="P47" s="468">
        <v>3.3849429999999998</v>
      </c>
      <c r="Q47" s="468">
        <v>3.5931150000000001</v>
      </c>
      <c r="R47" s="468">
        <v>2.8232699999999999</v>
      </c>
      <c r="S47" s="468">
        <v>2.0822319999999999</v>
      </c>
      <c r="T47" s="468">
        <v>1.6667510000000001</v>
      </c>
      <c r="U47" s="468">
        <v>0.99516199999999999</v>
      </c>
      <c r="V47" s="468">
        <v>1.4389609999999999</v>
      </c>
      <c r="W47" s="468">
        <v>1.2864709999999999</v>
      </c>
      <c r="X47" s="468">
        <v>2.6787339999999999</v>
      </c>
      <c r="Y47" s="468">
        <v>3.1645590000000001</v>
      </c>
      <c r="Z47" s="468">
        <v>2.9228839999999998</v>
      </c>
      <c r="AA47" s="468">
        <v>3.0681780000000001</v>
      </c>
      <c r="AB47" s="468">
        <v>2.9218519999999999</v>
      </c>
      <c r="AC47" s="468">
        <v>3.8300519999999998</v>
      </c>
      <c r="AD47" s="468">
        <v>3.514135</v>
      </c>
      <c r="AE47" s="468">
        <v>2.101440873</v>
      </c>
      <c r="AF47" s="468">
        <v>2.1909200000000002</v>
      </c>
      <c r="AG47" s="468">
        <v>1.1278539999999999</v>
      </c>
      <c r="AH47" s="468">
        <v>1.16842</v>
      </c>
      <c r="AI47" s="468">
        <v>1.4684790000000001</v>
      </c>
      <c r="AJ47" s="468">
        <v>2.5862669999999999</v>
      </c>
      <c r="AK47" s="468">
        <v>3.3571339999999998</v>
      </c>
      <c r="AL47" s="468">
        <v>3.4061840000000001</v>
      </c>
      <c r="AM47" s="468">
        <v>3.6511357289999999</v>
      </c>
      <c r="AN47" s="468">
        <v>2.981007908</v>
      </c>
      <c r="AO47" s="468">
        <v>3.966244374</v>
      </c>
      <c r="AP47" s="468">
        <v>3.1096517289999999</v>
      </c>
      <c r="AQ47" s="468">
        <v>2.5723691949999998</v>
      </c>
      <c r="AR47" s="468">
        <v>1.8579935350000001</v>
      </c>
      <c r="AS47" s="468">
        <v>1.2765433049999999</v>
      </c>
      <c r="AT47" s="468">
        <v>1.2433154609999999</v>
      </c>
      <c r="AU47" s="468">
        <v>1.194066182</v>
      </c>
      <c r="AV47" s="468">
        <v>2.7419350929999999</v>
      </c>
      <c r="AW47" s="468">
        <v>3.1857096239999998</v>
      </c>
      <c r="AX47" s="468">
        <v>3.6168079949999998</v>
      </c>
      <c r="AY47" s="468">
        <v>3.6338490029999999</v>
      </c>
      <c r="AZ47" s="892">
        <v>2.7815871969999999</v>
      </c>
      <c r="BA47" s="892">
        <v>3.6458593760000002</v>
      </c>
      <c r="BB47" s="892">
        <v>3.5695319670000001</v>
      </c>
      <c r="BC47" s="892">
        <v>2.5121591799999998</v>
      </c>
      <c r="BD47" s="892">
        <v>2.1883058960000001</v>
      </c>
      <c r="BE47" s="892">
        <v>1.2654559999999999</v>
      </c>
      <c r="BF47" s="892">
        <v>1.313806</v>
      </c>
      <c r="BG47" s="456">
        <v>1.3612789999999999</v>
      </c>
      <c r="BH47" s="456">
        <v>2.8408470000000001</v>
      </c>
      <c r="BI47" s="456">
        <v>3.4193280000000001</v>
      </c>
      <c r="BJ47" s="456">
        <v>3.8518750000000002</v>
      </c>
      <c r="BK47" s="456">
        <v>4.780932</v>
      </c>
      <c r="BL47" s="456">
        <v>3.800036</v>
      </c>
      <c r="BM47" s="456">
        <v>5.0238779999999998</v>
      </c>
      <c r="BN47" s="456">
        <v>4.6606670000000001</v>
      </c>
      <c r="BO47" s="456">
        <v>3.3575179999999998</v>
      </c>
      <c r="BP47" s="456">
        <v>2.8015659999999998</v>
      </c>
      <c r="BQ47" s="456">
        <v>1.6831879999999999</v>
      </c>
      <c r="BR47" s="456">
        <v>1.7066889999999999</v>
      </c>
      <c r="BS47" s="456">
        <v>1.7657609999999999</v>
      </c>
      <c r="BT47" s="456">
        <v>3.7207439999999998</v>
      </c>
      <c r="BU47" s="456">
        <v>4.4655139999999998</v>
      </c>
      <c r="BV47" s="456">
        <v>4.9158609999999996</v>
      </c>
    </row>
    <row r="48" spans="1:74" ht="11.1" customHeight="1" x14ac:dyDescent="0.2">
      <c r="A48" s="234" t="s">
        <v>1560</v>
      </c>
      <c r="B48" s="446" t="s">
        <v>1014</v>
      </c>
      <c r="C48" s="468">
        <v>0.58123115800000003</v>
      </c>
      <c r="D48" s="468">
        <v>0.73642898400000001</v>
      </c>
      <c r="E48" s="468">
        <v>0.98136876200000001</v>
      </c>
      <c r="F48" s="468">
        <v>1.2287159590000001</v>
      </c>
      <c r="G48" s="468">
        <v>1.211356095</v>
      </c>
      <c r="H48" s="468">
        <v>1.444485019</v>
      </c>
      <c r="I48" s="468">
        <v>1.308847345</v>
      </c>
      <c r="J48" s="468">
        <v>1.2939160700000001</v>
      </c>
      <c r="K48" s="468">
        <v>1.1465369999999999</v>
      </c>
      <c r="L48" s="468">
        <v>0.92577344699999997</v>
      </c>
      <c r="M48" s="468">
        <v>0.67551397499999999</v>
      </c>
      <c r="N48" s="468">
        <v>0.53359855499999997</v>
      </c>
      <c r="O48" s="468">
        <v>0.55173135500000003</v>
      </c>
      <c r="P48" s="468">
        <v>0.79053521500000001</v>
      </c>
      <c r="Q48" s="468">
        <v>1.1780259099999999</v>
      </c>
      <c r="R48" s="468">
        <v>1.344942614</v>
      </c>
      <c r="S48" s="468">
        <v>1.5340038499999999</v>
      </c>
      <c r="T48" s="468">
        <v>1.502223197</v>
      </c>
      <c r="U48" s="468">
        <v>1.642350403</v>
      </c>
      <c r="V48" s="468">
        <v>1.5217039210000001</v>
      </c>
      <c r="W48" s="468">
        <v>1.2957350949999999</v>
      </c>
      <c r="X48" s="468">
        <v>1.167672335</v>
      </c>
      <c r="Y48" s="468">
        <v>0.953921193</v>
      </c>
      <c r="Z48" s="468">
        <v>0.70700042600000002</v>
      </c>
      <c r="AA48" s="468">
        <v>0.72039708300000005</v>
      </c>
      <c r="AB48" s="468">
        <v>1.2634041389999999</v>
      </c>
      <c r="AC48" s="468">
        <v>1.5431502530000001</v>
      </c>
      <c r="AD48" s="468">
        <v>1.7926403689999999</v>
      </c>
      <c r="AE48" s="468">
        <v>1.9879156520000001</v>
      </c>
      <c r="AF48" s="468">
        <v>2.5180390730000002</v>
      </c>
      <c r="AG48" s="468">
        <v>2.3648142019999998</v>
      </c>
      <c r="AH48" s="468">
        <v>2.2891962669999999</v>
      </c>
      <c r="AI48" s="468">
        <v>1.7773131010000001</v>
      </c>
      <c r="AJ48" s="468">
        <v>1.9997050009999999</v>
      </c>
      <c r="AK48" s="468">
        <v>1.186258866</v>
      </c>
      <c r="AL48" s="468">
        <v>1.052374795</v>
      </c>
      <c r="AM48" s="468">
        <v>1.5253763869999999</v>
      </c>
      <c r="AN48" s="468">
        <v>1.5656864150000001</v>
      </c>
      <c r="AO48" s="468">
        <v>2.5129626690000002</v>
      </c>
      <c r="AP48" s="468">
        <v>2.8705058550000002</v>
      </c>
      <c r="AQ48" s="468">
        <v>2.9749937179999999</v>
      </c>
      <c r="AR48" s="468">
        <v>3.3776491019999999</v>
      </c>
      <c r="AS48" s="468">
        <v>3.510765261</v>
      </c>
      <c r="AT48" s="468">
        <v>3.3666862169999998</v>
      </c>
      <c r="AU48" s="468">
        <v>2.8535955390000001</v>
      </c>
      <c r="AV48" s="468">
        <v>2.4479762570000001</v>
      </c>
      <c r="AW48" s="468">
        <v>1.689282256</v>
      </c>
      <c r="AX48" s="468">
        <v>1.2636658460000001</v>
      </c>
      <c r="AY48" s="468">
        <v>1.6277428780000001</v>
      </c>
      <c r="AZ48" s="892">
        <v>2.0358693790000002</v>
      </c>
      <c r="BA48" s="892">
        <v>2.8901773930000001</v>
      </c>
      <c r="BB48" s="892">
        <v>3.4990731949999998</v>
      </c>
      <c r="BC48" s="892">
        <v>3.8588164589999998</v>
      </c>
      <c r="BD48" s="892">
        <v>4.15580047</v>
      </c>
      <c r="BE48" s="892">
        <v>3.941497</v>
      </c>
      <c r="BF48" s="892">
        <v>3.8443399999999999</v>
      </c>
      <c r="BG48" s="456">
        <v>3.1957170000000001</v>
      </c>
      <c r="BH48" s="456">
        <v>2.9873319999999999</v>
      </c>
      <c r="BI48" s="456">
        <v>1.9582459999999999</v>
      </c>
      <c r="BJ48" s="456">
        <v>1.4504410000000001</v>
      </c>
      <c r="BK48" s="456">
        <v>1.8699239999999999</v>
      </c>
      <c r="BL48" s="456">
        <v>2.2510319999999999</v>
      </c>
      <c r="BM48" s="456">
        <v>3.2565620000000002</v>
      </c>
      <c r="BN48" s="456">
        <v>3.8506290000000001</v>
      </c>
      <c r="BO48" s="456">
        <v>4.1462490000000001</v>
      </c>
      <c r="BP48" s="456">
        <v>4.6269799999999996</v>
      </c>
      <c r="BQ48" s="456">
        <v>4.4932090000000002</v>
      </c>
      <c r="BR48" s="456">
        <v>4.3402649999999996</v>
      </c>
      <c r="BS48" s="456">
        <v>3.5826449999999999</v>
      </c>
      <c r="BT48" s="456">
        <v>3.3864000000000001</v>
      </c>
      <c r="BU48" s="456">
        <v>2.2182360000000001</v>
      </c>
      <c r="BV48" s="456">
        <v>1.760756</v>
      </c>
    </row>
    <row r="49" spans="1:74" ht="11.1" customHeight="1" x14ac:dyDescent="0.2">
      <c r="A49" s="234" t="s">
        <v>667</v>
      </c>
      <c r="B49" s="478" t="s">
        <v>1555</v>
      </c>
      <c r="C49" s="468">
        <v>0.72509758700000004</v>
      </c>
      <c r="D49" s="468">
        <v>0.51325365999999994</v>
      </c>
      <c r="E49" s="468">
        <v>0.49133668899999999</v>
      </c>
      <c r="F49" s="468">
        <v>0.49344490400000002</v>
      </c>
      <c r="G49" s="468">
        <v>0.443908264</v>
      </c>
      <c r="H49" s="468">
        <v>0.46661596300000002</v>
      </c>
      <c r="I49" s="468">
        <v>0.47486784799999998</v>
      </c>
      <c r="J49" s="468">
        <v>0.461030306</v>
      </c>
      <c r="K49" s="468">
        <v>0.384564674</v>
      </c>
      <c r="L49" s="468">
        <v>0.50017127699999997</v>
      </c>
      <c r="M49" s="468">
        <v>0.46229575000000001</v>
      </c>
      <c r="N49" s="468">
        <v>1.157826067</v>
      </c>
      <c r="O49" s="468">
        <v>0.472916952</v>
      </c>
      <c r="P49" s="468">
        <v>0.45326714600000001</v>
      </c>
      <c r="Q49" s="468">
        <v>0.427764641</v>
      </c>
      <c r="R49" s="468">
        <v>0.38847047299999998</v>
      </c>
      <c r="S49" s="468">
        <v>0.48209871399999998</v>
      </c>
      <c r="T49" s="468">
        <v>0.35903868700000002</v>
      </c>
      <c r="U49" s="468">
        <v>0.35949652199999999</v>
      </c>
      <c r="V49" s="468">
        <v>0.37109291900000002</v>
      </c>
      <c r="W49" s="468">
        <v>0.34575952900000001</v>
      </c>
      <c r="X49" s="468">
        <v>0.398531631</v>
      </c>
      <c r="Y49" s="468">
        <v>0.37907970899999999</v>
      </c>
      <c r="Z49" s="468">
        <v>0.482002031</v>
      </c>
      <c r="AA49" s="468">
        <v>0.58227822799999995</v>
      </c>
      <c r="AB49" s="468">
        <v>0.36139454799999998</v>
      </c>
      <c r="AC49" s="468">
        <v>0.39002406299999998</v>
      </c>
      <c r="AD49" s="468">
        <v>0.45668617299999997</v>
      </c>
      <c r="AE49" s="468">
        <v>0.42990911700000001</v>
      </c>
      <c r="AF49" s="468">
        <v>0.36020960600000002</v>
      </c>
      <c r="AG49" s="468">
        <v>0.39472373500000002</v>
      </c>
      <c r="AH49" s="468">
        <v>0.38627584799999998</v>
      </c>
      <c r="AI49" s="468">
        <v>0.26581124699999997</v>
      </c>
      <c r="AJ49" s="468">
        <v>0.35225693200000002</v>
      </c>
      <c r="AK49" s="468">
        <v>0.38218902399999999</v>
      </c>
      <c r="AL49" s="468">
        <v>0.49718556400000002</v>
      </c>
      <c r="AM49" s="468">
        <v>1.0398512900000001</v>
      </c>
      <c r="AN49" s="468">
        <v>0.526429865</v>
      </c>
      <c r="AO49" s="468">
        <v>0.42233367799999999</v>
      </c>
      <c r="AP49" s="468">
        <v>0.38277492699999999</v>
      </c>
      <c r="AQ49" s="468">
        <v>0.42268298700000001</v>
      </c>
      <c r="AR49" s="468">
        <v>0.39833664600000002</v>
      </c>
      <c r="AS49" s="468">
        <v>0.37459353099999998</v>
      </c>
      <c r="AT49" s="468">
        <v>0.41550474999999998</v>
      </c>
      <c r="AU49" s="468">
        <v>0.411891332</v>
      </c>
      <c r="AV49" s="468">
        <v>0.47001757100000002</v>
      </c>
      <c r="AW49" s="468">
        <v>0.43991092500000001</v>
      </c>
      <c r="AX49" s="468">
        <v>0.62727648199999997</v>
      </c>
      <c r="AY49" s="468">
        <v>1.6127036050000001</v>
      </c>
      <c r="AZ49" s="892">
        <v>0.85776235000000001</v>
      </c>
      <c r="BA49" s="892">
        <v>0.37770990399999999</v>
      </c>
      <c r="BB49" s="892">
        <v>0.45750912799999999</v>
      </c>
      <c r="BC49" s="892">
        <v>0.51457498400000001</v>
      </c>
      <c r="BD49" s="892">
        <v>0.337395269</v>
      </c>
      <c r="BE49" s="892">
        <v>0.27649210000000002</v>
      </c>
      <c r="BF49" s="892">
        <v>0.32427460000000002</v>
      </c>
      <c r="BG49" s="456">
        <v>0.286576</v>
      </c>
      <c r="BH49" s="456">
        <v>0.37245050000000002</v>
      </c>
      <c r="BI49" s="456">
        <v>0.37903009999999998</v>
      </c>
      <c r="BJ49" s="456">
        <v>0.51991830000000006</v>
      </c>
      <c r="BK49" s="456">
        <v>0.92550330000000003</v>
      </c>
      <c r="BL49" s="456">
        <v>0.52547650000000001</v>
      </c>
      <c r="BM49" s="456">
        <v>0.24968090000000001</v>
      </c>
      <c r="BN49" s="456">
        <v>0.29755910000000002</v>
      </c>
      <c r="BO49" s="456">
        <v>0.35077809999999998</v>
      </c>
      <c r="BP49" s="456">
        <v>0.27272659999999999</v>
      </c>
      <c r="BQ49" s="456">
        <v>0.32738850000000003</v>
      </c>
      <c r="BR49" s="456">
        <v>0.31561020000000001</v>
      </c>
      <c r="BS49" s="456">
        <v>0.22960140000000001</v>
      </c>
      <c r="BT49" s="456">
        <v>0.34834920000000003</v>
      </c>
      <c r="BU49" s="456">
        <v>0.36466349999999997</v>
      </c>
      <c r="BV49" s="456">
        <v>0.54574370000000005</v>
      </c>
    </row>
    <row r="50" spans="1:74" ht="11.1" customHeight="1" x14ac:dyDescent="0.2">
      <c r="A50" s="234" t="s">
        <v>669</v>
      </c>
      <c r="B50" s="476" t="s">
        <v>1556</v>
      </c>
      <c r="C50" s="468">
        <v>79.51782</v>
      </c>
      <c r="D50" s="468">
        <v>66.597114000000005</v>
      </c>
      <c r="E50" s="468">
        <v>65.471807999999996</v>
      </c>
      <c r="F50" s="468">
        <v>58.797463999999998</v>
      </c>
      <c r="G50" s="468">
        <v>63.581586999999999</v>
      </c>
      <c r="H50" s="468">
        <v>70.710277000000005</v>
      </c>
      <c r="I50" s="468">
        <v>80.835746999999998</v>
      </c>
      <c r="J50" s="468">
        <v>79.435653000000002</v>
      </c>
      <c r="K50" s="468">
        <v>65.192104999999998</v>
      </c>
      <c r="L50" s="468">
        <v>59.581229</v>
      </c>
      <c r="M50" s="468">
        <v>63.014265000000002</v>
      </c>
      <c r="N50" s="468">
        <v>74.550225999999995</v>
      </c>
      <c r="O50" s="468">
        <v>70.948689999999999</v>
      </c>
      <c r="P50" s="468">
        <v>62.605170819999998</v>
      </c>
      <c r="Q50" s="468">
        <v>66.41385674</v>
      </c>
      <c r="R50" s="468">
        <v>57.709603190000003</v>
      </c>
      <c r="S50" s="468">
        <v>60.398479879999996</v>
      </c>
      <c r="T50" s="468">
        <v>65.252087500000002</v>
      </c>
      <c r="U50" s="468">
        <v>80.367954819999994</v>
      </c>
      <c r="V50" s="468">
        <v>76.71498939</v>
      </c>
      <c r="W50" s="468">
        <v>65.897357940000006</v>
      </c>
      <c r="X50" s="468">
        <v>60.918693529999999</v>
      </c>
      <c r="Y50" s="468">
        <v>63.748614934000003</v>
      </c>
      <c r="Z50" s="468">
        <v>69.638464040000002</v>
      </c>
      <c r="AA50" s="468">
        <v>77.471098690000005</v>
      </c>
      <c r="AB50" s="468">
        <v>65.708097230000007</v>
      </c>
      <c r="AC50" s="468">
        <v>64.185936060000003</v>
      </c>
      <c r="AD50" s="468">
        <v>59.484484279999997</v>
      </c>
      <c r="AE50" s="468">
        <v>64.888919900000005</v>
      </c>
      <c r="AF50" s="468">
        <v>74.935229879999994</v>
      </c>
      <c r="AG50" s="468">
        <v>83.049511010000003</v>
      </c>
      <c r="AH50" s="468">
        <v>78.829793449999997</v>
      </c>
      <c r="AI50" s="468">
        <v>65.536991509999993</v>
      </c>
      <c r="AJ50" s="468">
        <v>61.062450089999999</v>
      </c>
      <c r="AK50" s="468">
        <v>61.892523079999997</v>
      </c>
      <c r="AL50" s="468">
        <v>74.588267740000006</v>
      </c>
      <c r="AM50" s="468">
        <v>84.230615560999993</v>
      </c>
      <c r="AN50" s="468">
        <v>70.069617880999999</v>
      </c>
      <c r="AO50" s="468">
        <v>65.835528804999996</v>
      </c>
      <c r="AP50" s="468">
        <v>60.766076855000001</v>
      </c>
      <c r="AQ50" s="468">
        <v>62.445444696000003</v>
      </c>
      <c r="AR50" s="468">
        <v>76.191240738999994</v>
      </c>
      <c r="AS50" s="468">
        <v>87.994484263000004</v>
      </c>
      <c r="AT50" s="468">
        <v>76.754354399999997</v>
      </c>
      <c r="AU50" s="468">
        <v>67.273572036999994</v>
      </c>
      <c r="AV50" s="468">
        <v>63.621296291</v>
      </c>
      <c r="AW50" s="468">
        <v>65.602766672000001</v>
      </c>
      <c r="AX50" s="468">
        <v>80.074198311000004</v>
      </c>
      <c r="AY50" s="468">
        <v>84.862657771000002</v>
      </c>
      <c r="AZ50" s="892">
        <v>73.785673411999994</v>
      </c>
      <c r="BA50" s="892">
        <v>68.323416770999998</v>
      </c>
      <c r="BB50" s="892">
        <v>62.535298542</v>
      </c>
      <c r="BC50" s="892">
        <v>65.906176251999995</v>
      </c>
      <c r="BD50" s="892">
        <v>75.050393876000001</v>
      </c>
      <c r="BE50" s="892">
        <v>87.069854907999996</v>
      </c>
      <c r="BF50" s="892">
        <v>86.105220000000003</v>
      </c>
      <c r="BG50" s="456">
        <v>72.355919999999998</v>
      </c>
      <c r="BH50" s="456">
        <v>67.298320000000004</v>
      </c>
      <c r="BI50" s="456">
        <v>69.677310000000006</v>
      </c>
      <c r="BJ50" s="456">
        <v>81.103049999999996</v>
      </c>
      <c r="BK50" s="456">
        <v>85.713489999999993</v>
      </c>
      <c r="BL50" s="456">
        <v>72.564840000000004</v>
      </c>
      <c r="BM50" s="456">
        <v>74.969629999999995</v>
      </c>
      <c r="BN50" s="456">
        <v>66.673169999999999</v>
      </c>
      <c r="BO50" s="456">
        <v>70.572909999999993</v>
      </c>
      <c r="BP50" s="456">
        <v>82.746449999999996</v>
      </c>
      <c r="BQ50" s="456">
        <v>93.820390000000003</v>
      </c>
      <c r="BR50" s="456">
        <v>91.917529999999999</v>
      </c>
      <c r="BS50" s="456">
        <v>76.592010000000002</v>
      </c>
      <c r="BT50" s="456">
        <v>71.257559999999998</v>
      </c>
      <c r="BU50" s="456">
        <v>73.482690000000005</v>
      </c>
      <c r="BV50" s="456">
        <v>85.273910000000001</v>
      </c>
    </row>
    <row r="51" spans="1:74" ht="11.1" customHeight="1" x14ac:dyDescent="0.2">
      <c r="A51" s="229"/>
      <c r="B51" s="67" t="s">
        <v>670</v>
      </c>
      <c r="C51" s="469"/>
      <c r="D51" s="469"/>
      <c r="E51" s="469"/>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c r="AN51" s="469"/>
      <c r="AO51" s="469"/>
      <c r="AP51" s="469"/>
      <c r="AQ51" s="469"/>
      <c r="AR51" s="469"/>
      <c r="AS51" s="469"/>
      <c r="AT51" s="469"/>
      <c r="AU51" s="469"/>
      <c r="AV51" s="469"/>
      <c r="AW51" s="469"/>
      <c r="AX51" s="469"/>
      <c r="AY51" s="469"/>
      <c r="AZ51" s="921"/>
      <c r="BA51" s="921"/>
      <c r="BB51" s="921"/>
      <c r="BC51" s="921"/>
      <c r="BD51" s="921"/>
      <c r="BE51" s="921"/>
      <c r="BF51" s="921"/>
      <c r="BG51" s="474"/>
      <c r="BH51" s="474"/>
      <c r="BI51" s="474"/>
      <c r="BJ51" s="474"/>
      <c r="BK51" s="474"/>
      <c r="BL51" s="474"/>
      <c r="BM51" s="474"/>
      <c r="BN51" s="474"/>
      <c r="BO51" s="474"/>
      <c r="BP51" s="474"/>
      <c r="BQ51" s="474"/>
      <c r="BR51" s="474"/>
      <c r="BS51" s="474"/>
      <c r="BT51" s="474"/>
      <c r="BU51" s="474"/>
      <c r="BV51" s="474"/>
    </row>
    <row r="52" spans="1:74" s="285" customFormat="1" ht="11.1" customHeight="1" x14ac:dyDescent="0.2">
      <c r="A52" s="475" t="s">
        <v>676</v>
      </c>
      <c r="B52" s="449" t="s">
        <v>1024</v>
      </c>
      <c r="C52" s="301">
        <v>58.245436728000001</v>
      </c>
      <c r="D52" s="301">
        <v>47.052486766000001</v>
      </c>
      <c r="E52" s="301">
        <v>46.366674242000002</v>
      </c>
      <c r="F52" s="301">
        <v>43.654709466</v>
      </c>
      <c r="G52" s="301">
        <v>51.924363667000001</v>
      </c>
      <c r="H52" s="301">
        <v>59.552178118999997</v>
      </c>
      <c r="I52" s="301">
        <v>63.753120144999997</v>
      </c>
      <c r="J52" s="301">
        <v>60.586078424</v>
      </c>
      <c r="K52" s="301">
        <v>51.512610969000001</v>
      </c>
      <c r="L52" s="301">
        <v>44.667406800999998</v>
      </c>
      <c r="M52" s="301">
        <v>46.649617683000002</v>
      </c>
      <c r="N52" s="301">
        <v>54.386012457</v>
      </c>
      <c r="O52" s="301">
        <v>52.323307100999997</v>
      </c>
      <c r="P52" s="301">
        <v>45.304410924999999</v>
      </c>
      <c r="Q52" s="301">
        <v>48.348791593999998</v>
      </c>
      <c r="R52" s="301">
        <v>44.265867855000003</v>
      </c>
      <c r="S52" s="301">
        <v>48.885039456000001</v>
      </c>
      <c r="T52" s="301">
        <v>53.895583502999997</v>
      </c>
      <c r="U52" s="301">
        <v>63.290731069000003</v>
      </c>
      <c r="V52" s="301">
        <v>63.466488400000003</v>
      </c>
      <c r="W52" s="301">
        <v>52.388882955</v>
      </c>
      <c r="X52" s="301">
        <v>46.240428686000001</v>
      </c>
      <c r="Y52" s="301">
        <v>45.833448621999999</v>
      </c>
      <c r="Z52" s="301">
        <v>53.242905501000003</v>
      </c>
      <c r="AA52" s="301">
        <v>59.397641315000001</v>
      </c>
      <c r="AB52" s="301">
        <v>48.727305743999999</v>
      </c>
      <c r="AC52" s="301">
        <v>46.488400591000001</v>
      </c>
      <c r="AD52" s="301">
        <v>44.945021711000003</v>
      </c>
      <c r="AE52" s="301">
        <v>53.391796704999997</v>
      </c>
      <c r="AF52" s="301">
        <v>59.452855995</v>
      </c>
      <c r="AG52" s="301">
        <v>64.361371970999997</v>
      </c>
      <c r="AH52" s="301">
        <v>63.194887719999997</v>
      </c>
      <c r="AI52" s="301">
        <v>51.642878664999998</v>
      </c>
      <c r="AJ52" s="301">
        <v>47.657690250999998</v>
      </c>
      <c r="AK52" s="301">
        <v>46.857176246000002</v>
      </c>
      <c r="AL52" s="301">
        <v>55.600227306000001</v>
      </c>
      <c r="AM52" s="301">
        <v>63.451206956</v>
      </c>
      <c r="AN52" s="301">
        <v>48.506611874000001</v>
      </c>
      <c r="AO52" s="301">
        <v>47.185231909999999</v>
      </c>
      <c r="AP52" s="301">
        <v>46.158508259999998</v>
      </c>
      <c r="AQ52" s="301">
        <v>51.314412609999998</v>
      </c>
      <c r="AR52" s="301">
        <v>59.635946443000002</v>
      </c>
      <c r="AS52" s="301">
        <v>68.171536429</v>
      </c>
      <c r="AT52" s="301">
        <v>60.719776312999997</v>
      </c>
      <c r="AU52" s="301">
        <v>54.100827828</v>
      </c>
      <c r="AV52" s="301">
        <v>49.183567025000002</v>
      </c>
      <c r="AW52" s="301">
        <v>48.768300513</v>
      </c>
      <c r="AX52" s="301">
        <v>58.014843620000001</v>
      </c>
      <c r="AY52" s="301">
        <v>60.864076570999998</v>
      </c>
      <c r="AZ52" s="891">
        <v>50.815775187</v>
      </c>
      <c r="BA52" s="891">
        <v>49.567929405999998</v>
      </c>
      <c r="BB52" s="891">
        <v>48.613797818000002</v>
      </c>
      <c r="BC52" s="891">
        <v>53.525353938000002</v>
      </c>
      <c r="BD52" s="891">
        <v>60.06320848</v>
      </c>
      <c r="BE52" s="891">
        <v>67.944090000000003</v>
      </c>
      <c r="BF52" s="891">
        <v>67.200190000000006</v>
      </c>
      <c r="BG52" s="462">
        <v>56.45326</v>
      </c>
      <c r="BH52" s="462">
        <v>49.4236</v>
      </c>
      <c r="BI52" s="462">
        <v>48.849719999999998</v>
      </c>
      <c r="BJ52" s="462">
        <v>55.467350000000003</v>
      </c>
      <c r="BK52" s="462">
        <v>57.595100000000002</v>
      </c>
      <c r="BL52" s="462">
        <v>49.86544</v>
      </c>
      <c r="BM52" s="462">
        <v>49.87236</v>
      </c>
      <c r="BN52" s="462">
        <v>47.053660000000001</v>
      </c>
      <c r="BO52" s="462">
        <v>54.082059999999998</v>
      </c>
      <c r="BP52" s="462">
        <v>62.725239999999999</v>
      </c>
      <c r="BQ52" s="462">
        <v>67.75318</v>
      </c>
      <c r="BR52" s="462">
        <v>67.551850000000002</v>
      </c>
      <c r="BS52" s="462">
        <v>56.703479999999999</v>
      </c>
      <c r="BT52" s="462">
        <v>49.909140000000001</v>
      </c>
      <c r="BU52" s="462">
        <v>49.22927</v>
      </c>
      <c r="BV52" s="462">
        <v>55.877650000000003</v>
      </c>
    </row>
    <row r="53" spans="1:74" ht="11.1" customHeight="1" x14ac:dyDescent="0.2">
      <c r="A53" s="234" t="s">
        <v>671</v>
      </c>
      <c r="B53" s="478" t="s">
        <v>1018</v>
      </c>
      <c r="C53" s="468">
        <v>23.015051489000001</v>
      </c>
      <c r="D53" s="468">
        <v>19.021396201999998</v>
      </c>
      <c r="E53" s="468">
        <v>18.106810418999999</v>
      </c>
      <c r="F53" s="468">
        <v>16.223537287999999</v>
      </c>
      <c r="G53" s="468">
        <v>20.582764204</v>
      </c>
      <c r="H53" s="468">
        <v>26.906168751999999</v>
      </c>
      <c r="I53" s="468">
        <v>29.797920009999999</v>
      </c>
      <c r="J53" s="468">
        <v>29.005012935</v>
      </c>
      <c r="K53" s="468">
        <v>23.386407481999999</v>
      </c>
      <c r="L53" s="468">
        <v>19.580807703000001</v>
      </c>
      <c r="M53" s="468">
        <v>19.839121693999999</v>
      </c>
      <c r="N53" s="468">
        <v>22.142925728000002</v>
      </c>
      <c r="O53" s="468">
        <v>21.472187988999998</v>
      </c>
      <c r="P53" s="468">
        <v>19.654883080000001</v>
      </c>
      <c r="Q53" s="468">
        <v>20.079074260999999</v>
      </c>
      <c r="R53" s="468">
        <v>17.527032050999999</v>
      </c>
      <c r="S53" s="468">
        <v>21.117926007000001</v>
      </c>
      <c r="T53" s="468">
        <v>23.183600416000001</v>
      </c>
      <c r="U53" s="468">
        <v>26.709025119</v>
      </c>
      <c r="V53" s="468">
        <v>27.156207202000001</v>
      </c>
      <c r="W53" s="468">
        <v>22.628795149999998</v>
      </c>
      <c r="X53" s="468">
        <v>18.559686711000001</v>
      </c>
      <c r="Y53" s="468">
        <v>18.874103601000002</v>
      </c>
      <c r="Z53" s="468">
        <v>21.866879414</v>
      </c>
      <c r="AA53" s="468">
        <v>23.344904817</v>
      </c>
      <c r="AB53" s="468">
        <v>19.402652123999999</v>
      </c>
      <c r="AC53" s="468">
        <v>16.270504842000001</v>
      </c>
      <c r="AD53" s="468">
        <v>17.205036123999999</v>
      </c>
      <c r="AE53" s="468">
        <v>20.668653944999999</v>
      </c>
      <c r="AF53" s="468">
        <v>24.653053689</v>
      </c>
      <c r="AG53" s="468">
        <v>29.074361881000002</v>
      </c>
      <c r="AH53" s="468">
        <v>29.058084608000001</v>
      </c>
      <c r="AI53" s="468">
        <v>24.361611071999999</v>
      </c>
      <c r="AJ53" s="468">
        <v>19.917980911000001</v>
      </c>
      <c r="AK53" s="468">
        <v>20.116458763000001</v>
      </c>
      <c r="AL53" s="468">
        <v>22.448280776000001</v>
      </c>
      <c r="AM53" s="468">
        <v>25.301755204999999</v>
      </c>
      <c r="AN53" s="468">
        <v>20.475384557999998</v>
      </c>
      <c r="AO53" s="468">
        <v>19.107315271000001</v>
      </c>
      <c r="AP53" s="468">
        <v>17.752665027999999</v>
      </c>
      <c r="AQ53" s="468">
        <v>19.856093001000001</v>
      </c>
      <c r="AR53" s="468">
        <v>24.333408029000001</v>
      </c>
      <c r="AS53" s="468">
        <v>29.258613841999999</v>
      </c>
      <c r="AT53" s="468">
        <v>25.843692177000001</v>
      </c>
      <c r="AU53" s="468">
        <v>23.276617311999999</v>
      </c>
      <c r="AV53" s="468">
        <v>20.075127616</v>
      </c>
      <c r="AW53" s="468">
        <v>18.692472566999999</v>
      </c>
      <c r="AX53" s="468">
        <v>23.194035237000001</v>
      </c>
      <c r="AY53" s="468">
        <v>23.708179192999999</v>
      </c>
      <c r="AZ53" s="892">
        <v>20.602836772</v>
      </c>
      <c r="BA53" s="892">
        <v>19.766521302000001</v>
      </c>
      <c r="BB53" s="892">
        <v>20.14167866</v>
      </c>
      <c r="BC53" s="892">
        <v>21.545915197999999</v>
      </c>
      <c r="BD53" s="892">
        <v>24.154598685</v>
      </c>
      <c r="BE53" s="892">
        <v>29.457049999999999</v>
      </c>
      <c r="BF53" s="892">
        <v>29.328790000000001</v>
      </c>
      <c r="BG53" s="456">
        <v>24.516780000000001</v>
      </c>
      <c r="BH53" s="456">
        <v>20.679010000000002</v>
      </c>
      <c r="BI53" s="456">
        <v>19.160160000000001</v>
      </c>
      <c r="BJ53" s="456">
        <v>22.834769999999999</v>
      </c>
      <c r="BK53" s="456">
        <v>24.769030000000001</v>
      </c>
      <c r="BL53" s="456">
        <v>20.857140000000001</v>
      </c>
      <c r="BM53" s="456">
        <v>19.969909999999999</v>
      </c>
      <c r="BN53" s="456">
        <v>19.092680000000001</v>
      </c>
      <c r="BO53" s="456">
        <v>21.229949999999999</v>
      </c>
      <c r="BP53" s="456">
        <v>26.537240000000001</v>
      </c>
      <c r="BQ53" s="456">
        <v>30.143070000000002</v>
      </c>
      <c r="BR53" s="456">
        <v>30.654879999999999</v>
      </c>
      <c r="BS53" s="456">
        <v>25.422139999999999</v>
      </c>
      <c r="BT53" s="456">
        <v>20.84722</v>
      </c>
      <c r="BU53" s="456">
        <v>20.292490000000001</v>
      </c>
      <c r="BV53" s="456">
        <v>23.46322</v>
      </c>
    </row>
    <row r="54" spans="1:74" ht="11.1" customHeight="1" x14ac:dyDescent="0.2">
      <c r="A54" s="234" t="s">
        <v>672</v>
      </c>
      <c r="B54" s="446" t="s">
        <v>472</v>
      </c>
      <c r="C54" s="468">
        <v>11.516122708999999</v>
      </c>
      <c r="D54" s="468">
        <v>7.6737143290000001</v>
      </c>
      <c r="E54" s="468">
        <v>6.7440840350000002</v>
      </c>
      <c r="F54" s="468">
        <v>6.8514085939999996</v>
      </c>
      <c r="G54" s="468">
        <v>9.1346650819999997</v>
      </c>
      <c r="H54" s="468">
        <v>9.8824909529999996</v>
      </c>
      <c r="I54" s="468">
        <v>10.230353557999999</v>
      </c>
      <c r="J54" s="468">
        <v>8.0214191909999997</v>
      </c>
      <c r="K54" s="468">
        <v>6.6667944930000003</v>
      </c>
      <c r="L54" s="468">
        <v>5.6115271379999996</v>
      </c>
      <c r="M54" s="468">
        <v>6.6188747809999997</v>
      </c>
      <c r="N54" s="468">
        <v>9.4956667209999992</v>
      </c>
      <c r="O54" s="468">
        <v>6.1495126549999997</v>
      </c>
      <c r="P54" s="468">
        <v>4.8031804710000001</v>
      </c>
      <c r="Q54" s="468">
        <v>6.4406782949999997</v>
      </c>
      <c r="R54" s="468">
        <v>5.8383209300000001</v>
      </c>
      <c r="S54" s="468">
        <v>6.0925225200000002</v>
      </c>
      <c r="T54" s="468">
        <v>8.2714873779999998</v>
      </c>
      <c r="U54" s="468">
        <v>12.866794534</v>
      </c>
      <c r="V54" s="468">
        <v>11.983203683999999</v>
      </c>
      <c r="W54" s="468">
        <v>7.5398382740000001</v>
      </c>
      <c r="X54" s="468">
        <v>5.5028891140000002</v>
      </c>
      <c r="Y54" s="468">
        <v>5.9161416530000004</v>
      </c>
      <c r="Z54" s="468">
        <v>7.839696956</v>
      </c>
      <c r="AA54" s="468">
        <v>10.810783142</v>
      </c>
      <c r="AB54" s="468">
        <v>6.339227438</v>
      </c>
      <c r="AC54" s="468">
        <v>6.1948296889999996</v>
      </c>
      <c r="AD54" s="468">
        <v>5.9410319469999999</v>
      </c>
      <c r="AE54" s="468">
        <v>7.7755678489999998</v>
      </c>
      <c r="AF54" s="468">
        <v>10.727624541999999</v>
      </c>
      <c r="AG54" s="468">
        <v>11.450956751</v>
      </c>
      <c r="AH54" s="468">
        <v>9.9145428560000006</v>
      </c>
      <c r="AI54" s="468">
        <v>7.3459233819999996</v>
      </c>
      <c r="AJ54" s="468">
        <v>6.5252019370000003</v>
      </c>
      <c r="AK54" s="468">
        <v>6.2779110779999998</v>
      </c>
      <c r="AL54" s="468">
        <v>9.2879009299999993</v>
      </c>
      <c r="AM54" s="468">
        <v>13.909771393</v>
      </c>
      <c r="AN54" s="468">
        <v>7.1218609109999997</v>
      </c>
      <c r="AO54" s="468">
        <v>6.5836722099999996</v>
      </c>
      <c r="AP54" s="468">
        <v>6.9224563669999997</v>
      </c>
      <c r="AQ54" s="468">
        <v>7.5531641609999998</v>
      </c>
      <c r="AR54" s="468">
        <v>10.622516117</v>
      </c>
      <c r="AS54" s="468">
        <v>12.934697773</v>
      </c>
      <c r="AT54" s="468">
        <v>9.3532602800000006</v>
      </c>
      <c r="AU54" s="468">
        <v>7.6171695750000001</v>
      </c>
      <c r="AV54" s="468">
        <v>7.1045227540000004</v>
      </c>
      <c r="AW54" s="468">
        <v>7.0517974429999999</v>
      </c>
      <c r="AX54" s="468">
        <v>10.005965399999999</v>
      </c>
      <c r="AY54" s="468">
        <v>11.994102377000001</v>
      </c>
      <c r="AZ54" s="892">
        <v>8.2085840250000004</v>
      </c>
      <c r="BA54" s="892">
        <v>6.7335058820000002</v>
      </c>
      <c r="BB54" s="892">
        <v>6.1430240700000001</v>
      </c>
      <c r="BC54" s="892">
        <v>7.6011015540000004</v>
      </c>
      <c r="BD54" s="892">
        <v>10.073525955999999</v>
      </c>
      <c r="BE54" s="892">
        <v>12.761010000000001</v>
      </c>
      <c r="BF54" s="892">
        <v>12.56343</v>
      </c>
      <c r="BG54" s="456">
        <v>8.4217849999999999</v>
      </c>
      <c r="BH54" s="456">
        <v>6.9781420000000001</v>
      </c>
      <c r="BI54" s="456">
        <v>6.5171320000000001</v>
      </c>
      <c r="BJ54" s="456">
        <v>7.430606</v>
      </c>
      <c r="BK54" s="456">
        <v>7.250578</v>
      </c>
      <c r="BL54" s="456">
        <v>5.6320180000000004</v>
      </c>
      <c r="BM54" s="456">
        <v>5.9699229999999996</v>
      </c>
      <c r="BN54" s="456">
        <v>4.6316110000000004</v>
      </c>
      <c r="BO54" s="456">
        <v>6.7786239999999998</v>
      </c>
      <c r="BP54" s="456">
        <v>10.02463</v>
      </c>
      <c r="BQ54" s="456">
        <v>10.97771</v>
      </c>
      <c r="BR54" s="456">
        <v>10.7783</v>
      </c>
      <c r="BS54" s="456">
        <v>7.5641150000000001</v>
      </c>
      <c r="BT54" s="456">
        <v>6.2404039999999998</v>
      </c>
      <c r="BU54" s="456">
        <v>6.051272</v>
      </c>
      <c r="BV54" s="456">
        <v>6.6911240000000003</v>
      </c>
    </row>
    <row r="55" spans="1:74" ht="11.1" customHeight="1" x14ac:dyDescent="0.2">
      <c r="A55" s="234" t="s">
        <v>673</v>
      </c>
      <c r="B55" s="446" t="s">
        <v>1019</v>
      </c>
      <c r="C55" s="468">
        <v>19.091163000000002</v>
      </c>
      <c r="D55" s="468">
        <v>16.057859000000001</v>
      </c>
      <c r="E55" s="468">
        <v>16.294006</v>
      </c>
      <c r="F55" s="468">
        <v>16.011775</v>
      </c>
      <c r="G55" s="468">
        <v>17.476329</v>
      </c>
      <c r="H55" s="468">
        <v>17.613462999999999</v>
      </c>
      <c r="I55" s="468">
        <v>19.047746</v>
      </c>
      <c r="J55" s="468">
        <v>19.020423000000001</v>
      </c>
      <c r="K55" s="468">
        <v>17.356864000000002</v>
      </c>
      <c r="L55" s="468">
        <v>15.939408</v>
      </c>
      <c r="M55" s="468">
        <v>16.841947999999999</v>
      </c>
      <c r="N55" s="468">
        <v>18.285696999999999</v>
      </c>
      <c r="O55" s="468">
        <v>19.449155999999999</v>
      </c>
      <c r="P55" s="468">
        <v>15.806047</v>
      </c>
      <c r="Q55" s="468">
        <v>16.459697999999999</v>
      </c>
      <c r="R55" s="468">
        <v>16.530222999999999</v>
      </c>
      <c r="S55" s="468">
        <v>17.562723999999999</v>
      </c>
      <c r="T55" s="468">
        <v>18.302240000000001</v>
      </c>
      <c r="U55" s="468">
        <v>19.338314</v>
      </c>
      <c r="V55" s="468">
        <v>19.712409000000001</v>
      </c>
      <c r="W55" s="468">
        <v>18.314914000000002</v>
      </c>
      <c r="X55" s="468">
        <v>18.961352999999999</v>
      </c>
      <c r="Y55" s="468">
        <v>18.059418999999998</v>
      </c>
      <c r="Z55" s="468">
        <v>20.354880999999999</v>
      </c>
      <c r="AA55" s="468">
        <v>19.989898</v>
      </c>
      <c r="AB55" s="468">
        <v>17.629095</v>
      </c>
      <c r="AC55" s="468">
        <v>18.260936000000001</v>
      </c>
      <c r="AD55" s="468">
        <v>17.583428000000001</v>
      </c>
      <c r="AE55" s="468">
        <v>19.609961999999999</v>
      </c>
      <c r="AF55" s="468">
        <v>19.598914000000001</v>
      </c>
      <c r="AG55" s="468">
        <v>19.741700000000002</v>
      </c>
      <c r="AH55" s="468">
        <v>19.613382999999999</v>
      </c>
      <c r="AI55" s="468">
        <v>16.257228000000001</v>
      </c>
      <c r="AJ55" s="468">
        <v>16.460681000000001</v>
      </c>
      <c r="AK55" s="468">
        <v>17.144815999999999</v>
      </c>
      <c r="AL55" s="468">
        <v>19.878723000000001</v>
      </c>
      <c r="AM55" s="468">
        <v>19.869764</v>
      </c>
      <c r="AN55" s="468">
        <v>16.34496</v>
      </c>
      <c r="AO55" s="468">
        <v>15.984567</v>
      </c>
      <c r="AP55" s="468">
        <v>16.205314000000001</v>
      </c>
      <c r="AQ55" s="468">
        <v>17.942271000000002</v>
      </c>
      <c r="AR55" s="468">
        <v>18.899339999999999</v>
      </c>
      <c r="AS55" s="468">
        <v>20.570913000000001</v>
      </c>
      <c r="AT55" s="468">
        <v>20.566324999999999</v>
      </c>
      <c r="AU55" s="468">
        <v>18.591571999999999</v>
      </c>
      <c r="AV55" s="468">
        <v>17.859625999999999</v>
      </c>
      <c r="AW55" s="468">
        <v>19.003046999999999</v>
      </c>
      <c r="AX55" s="468">
        <v>21.110250000000001</v>
      </c>
      <c r="AY55" s="468">
        <v>20.953596999999998</v>
      </c>
      <c r="AZ55" s="892">
        <v>17.802392000000001</v>
      </c>
      <c r="BA55" s="892">
        <v>17.524058</v>
      </c>
      <c r="BB55" s="892">
        <v>17.154502000000001</v>
      </c>
      <c r="BC55" s="892">
        <v>19.012796999999999</v>
      </c>
      <c r="BD55" s="892">
        <v>20.341336999999999</v>
      </c>
      <c r="BE55" s="892">
        <v>20.419630000000002</v>
      </c>
      <c r="BF55" s="892">
        <v>20.344639999999998</v>
      </c>
      <c r="BG55" s="456">
        <v>18.866499999999998</v>
      </c>
      <c r="BH55" s="456">
        <v>17.195430000000002</v>
      </c>
      <c r="BI55" s="456">
        <v>18.830770000000001</v>
      </c>
      <c r="BJ55" s="456">
        <v>20.51679</v>
      </c>
      <c r="BK55" s="456">
        <v>20.66921</v>
      </c>
      <c r="BL55" s="456">
        <v>18.162690000000001</v>
      </c>
      <c r="BM55" s="456">
        <v>17.897279999999999</v>
      </c>
      <c r="BN55" s="456">
        <v>17.526340000000001</v>
      </c>
      <c r="BO55" s="456">
        <v>20.214580000000002</v>
      </c>
      <c r="BP55" s="456">
        <v>19.95421</v>
      </c>
      <c r="BQ55" s="456">
        <v>20.639140000000001</v>
      </c>
      <c r="BR55" s="456">
        <v>20.630939999999999</v>
      </c>
      <c r="BS55" s="456">
        <v>18.685880000000001</v>
      </c>
      <c r="BT55" s="456">
        <v>17.880949999999999</v>
      </c>
      <c r="BU55" s="456">
        <v>18.168949999999999</v>
      </c>
      <c r="BV55" s="456">
        <v>20.650649999999999</v>
      </c>
    </row>
    <row r="56" spans="1:74" ht="11.1" customHeight="1" x14ac:dyDescent="0.2">
      <c r="A56" s="234" t="s">
        <v>674</v>
      </c>
      <c r="B56" s="446" t="s">
        <v>1012</v>
      </c>
      <c r="C56" s="468">
        <v>3.3074206089999998</v>
      </c>
      <c r="D56" s="468">
        <v>2.8682971629999998</v>
      </c>
      <c r="E56" s="468">
        <v>3.3180244760000002</v>
      </c>
      <c r="F56" s="468">
        <v>2.355014326</v>
      </c>
      <c r="G56" s="468">
        <v>2.5262923659999998</v>
      </c>
      <c r="H56" s="468">
        <v>2.8271811819999999</v>
      </c>
      <c r="I56" s="468">
        <v>2.6985129699999999</v>
      </c>
      <c r="J56" s="468">
        <v>2.686505404</v>
      </c>
      <c r="K56" s="468">
        <v>2.2319499469999999</v>
      </c>
      <c r="L56" s="468">
        <v>1.769233979</v>
      </c>
      <c r="M56" s="468">
        <v>2.1004734680000001</v>
      </c>
      <c r="N56" s="468">
        <v>2.9854841099999998</v>
      </c>
      <c r="O56" s="468">
        <v>3.9368807010000002</v>
      </c>
      <c r="P56" s="468">
        <v>3.6385346489999999</v>
      </c>
      <c r="Q56" s="468">
        <v>3.3334711010000002</v>
      </c>
      <c r="R56" s="468">
        <v>2.205376695</v>
      </c>
      <c r="S56" s="468">
        <v>1.785769248</v>
      </c>
      <c r="T56" s="468">
        <v>1.8528614619999999</v>
      </c>
      <c r="U56" s="468">
        <v>2.0501595199999998</v>
      </c>
      <c r="V56" s="468">
        <v>2.2726268869999999</v>
      </c>
      <c r="W56" s="468">
        <v>1.9116030129999999</v>
      </c>
      <c r="X56" s="468">
        <v>1.3414868440000001</v>
      </c>
      <c r="Y56" s="468">
        <v>1.460596961</v>
      </c>
      <c r="Z56" s="468">
        <v>1.8829784709999999</v>
      </c>
      <c r="AA56" s="468">
        <v>3.6261020450000001</v>
      </c>
      <c r="AB56" s="468">
        <v>3.6138139690000002</v>
      </c>
      <c r="AC56" s="468">
        <v>3.6339019380000002</v>
      </c>
      <c r="AD56" s="468">
        <v>1.7860897630000001</v>
      </c>
      <c r="AE56" s="468">
        <v>2.8329634869999998</v>
      </c>
      <c r="AF56" s="468">
        <v>1.8260594290000001</v>
      </c>
      <c r="AG56" s="468">
        <v>1.6423527520000001</v>
      </c>
      <c r="AH56" s="468">
        <v>2.0215784929999998</v>
      </c>
      <c r="AI56" s="468">
        <v>1.860901055</v>
      </c>
      <c r="AJ56" s="468">
        <v>2.429161175</v>
      </c>
      <c r="AK56" s="468">
        <v>1.745792169</v>
      </c>
      <c r="AL56" s="468">
        <v>2.3324496090000002</v>
      </c>
      <c r="AM56" s="468">
        <v>2.3906307999999998</v>
      </c>
      <c r="AN56" s="468">
        <v>2.7185105200000002</v>
      </c>
      <c r="AO56" s="468">
        <v>2.800899153</v>
      </c>
      <c r="AP56" s="468">
        <v>2.3504748929999999</v>
      </c>
      <c r="AQ56" s="468">
        <v>3.1120951479999999</v>
      </c>
      <c r="AR56" s="468">
        <v>2.71772788</v>
      </c>
      <c r="AS56" s="468">
        <v>2.324797802</v>
      </c>
      <c r="AT56" s="468">
        <v>2.2648384610000001</v>
      </c>
      <c r="AU56" s="468">
        <v>1.8882037169999999</v>
      </c>
      <c r="AV56" s="468">
        <v>1.952953063</v>
      </c>
      <c r="AW56" s="468">
        <v>2.0496184639999999</v>
      </c>
      <c r="AX56" s="468">
        <v>2.0772494020000001</v>
      </c>
      <c r="AY56" s="468">
        <v>2.243290172</v>
      </c>
      <c r="AZ56" s="892">
        <v>1.9912819049999999</v>
      </c>
      <c r="BA56" s="892">
        <v>2.7026965180000002</v>
      </c>
      <c r="BB56" s="892">
        <v>2.0936257920000001</v>
      </c>
      <c r="BC56" s="892">
        <v>2.2443256570000001</v>
      </c>
      <c r="BD56" s="892">
        <v>2.1557385820000001</v>
      </c>
      <c r="BE56" s="892">
        <v>2.1847490000000001</v>
      </c>
      <c r="BF56" s="892">
        <v>2.2375729999999998</v>
      </c>
      <c r="BG56" s="456">
        <v>1.943927</v>
      </c>
      <c r="BH56" s="456">
        <v>2.044416</v>
      </c>
      <c r="BI56" s="456">
        <v>2.2640090000000002</v>
      </c>
      <c r="BJ56" s="456">
        <v>2.8875600000000001</v>
      </c>
      <c r="BK56" s="456">
        <v>3.5481630000000002</v>
      </c>
      <c r="BL56" s="456">
        <v>3.1761240000000002</v>
      </c>
      <c r="BM56" s="456">
        <v>3.206798</v>
      </c>
      <c r="BN56" s="456">
        <v>2.5286759999999999</v>
      </c>
      <c r="BO56" s="456">
        <v>2.5989529999999998</v>
      </c>
      <c r="BP56" s="456">
        <v>2.385132</v>
      </c>
      <c r="BQ56" s="456">
        <v>2.3540450000000002</v>
      </c>
      <c r="BR56" s="456">
        <v>2.358711</v>
      </c>
      <c r="BS56" s="456">
        <v>2.0277479999999999</v>
      </c>
      <c r="BT56" s="456">
        <v>2.106627</v>
      </c>
      <c r="BU56" s="456">
        <v>2.3076289999999999</v>
      </c>
      <c r="BV56" s="456">
        <v>2.9207380000000001</v>
      </c>
    </row>
    <row r="57" spans="1:74" ht="11.1" customHeight="1" x14ac:dyDescent="0.2">
      <c r="A57" s="234" t="s">
        <v>1561</v>
      </c>
      <c r="B57" s="446" t="s">
        <v>1013</v>
      </c>
      <c r="C57" s="468">
        <v>2.380367E-3</v>
      </c>
      <c r="D57" s="468">
        <v>2.346641E-3</v>
      </c>
      <c r="E57" s="468">
        <v>2.7093130000000001E-3</v>
      </c>
      <c r="F57" s="468">
        <v>2.544625E-3</v>
      </c>
      <c r="G57" s="468">
        <v>2.2250899999999999E-3</v>
      </c>
      <c r="H57" s="468">
        <v>1.7969290000000001E-3</v>
      </c>
      <c r="I57" s="468">
        <v>1.5482779999999999E-3</v>
      </c>
      <c r="J57" s="468">
        <v>1.212039E-3</v>
      </c>
      <c r="K57" s="468">
        <v>1.5917800000000001E-3</v>
      </c>
      <c r="L57" s="468">
        <v>1.9186559999999999E-3</v>
      </c>
      <c r="M57" s="468">
        <v>2.4856840000000002E-3</v>
      </c>
      <c r="N57" s="468">
        <v>2.0775979999999999E-3</v>
      </c>
      <c r="O57" s="468">
        <v>3.1510000000000002E-3</v>
      </c>
      <c r="P57" s="468">
        <v>2.5379999999999999E-3</v>
      </c>
      <c r="Q57" s="468">
        <v>1.668E-3</v>
      </c>
      <c r="R57" s="468">
        <v>1.645E-3</v>
      </c>
      <c r="S57" s="468">
        <v>1.4829999999999999E-3</v>
      </c>
      <c r="T57" s="468">
        <v>1.544E-3</v>
      </c>
      <c r="U57" s="468">
        <v>1.41E-3</v>
      </c>
      <c r="V57" s="468">
        <v>1.7359999999999999E-3</v>
      </c>
      <c r="W57" s="468">
        <v>1.5269999999999999E-3</v>
      </c>
      <c r="X57" s="468">
        <v>3.0829999999999998E-3</v>
      </c>
      <c r="Y57" s="468">
        <v>2.9989999999999999E-3</v>
      </c>
      <c r="Z57" s="468">
        <v>3.2239999999999999E-3</v>
      </c>
      <c r="AA57" s="468">
        <v>2.2790000000000002E-3</v>
      </c>
      <c r="AB57" s="468">
        <v>2.1489999999999999E-3</v>
      </c>
      <c r="AC57" s="468">
        <v>2.8019999999999998E-3</v>
      </c>
      <c r="AD57" s="468">
        <v>2.4030000000000002E-3</v>
      </c>
      <c r="AE57" s="468">
        <v>1.065E-3</v>
      </c>
      <c r="AF57" s="468">
        <v>1.2080000000000001E-3</v>
      </c>
      <c r="AG57" s="468">
        <v>6.38E-4</v>
      </c>
      <c r="AH57" s="468">
        <v>1.94E-4</v>
      </c>
      <c r="AI57" s="468">
        <v>2.9500000000000001E-4</v>
      </c>
      <c r="AJ57" s="468">
        <v>1.01E-4</v>
      </c>
      <c r="AK57" s="468">
        <v>5.1999999999999997E-5</v>
      </c>
      <c r="AL57" s="468">
        <v>0</v>
      </c>
      <c r="AM57" s="468">
        <v>0</v>
      </c>
      <c r="AN57" s="468">
        <v>0</v>
      </c>
      <c r="AO57" s="468">
        <v>0</v>
      </c>
      <c r="AP57" s="468">
        <v>0</v>
      </c>
      <c r="AQ57" s="468">
        <v>0</v>
      </c>
      <c r="AR57" s="468">
        <v>0</v>
      </c>
      <c r="AS57" s="468">
        <v>0</v>
      </c>
      <c r="AT57" s="468">
        <v>0</v>
      </c>
      <c r="AU57" s="468">
        <v>0</v>
      </c>
      <c r="AV57" s="468">
        <v>0</v>
      </c>
      <c r="AW57" s="468">
        <v>0</v>
      </c>
      <c r="AX57" s="468">
        <v>0</v>
      </c>
      <c r="AY57" s="468">
        <v>0</v>
      </c>
      <c r="AZ57" s="892">
        <v>0</v>
      </c>
      <c r="BA57" s="892">
        <v>0</v>
      </c>
      <c r="BB57" s="892">
        <v>0</v>
      </c>
      <c r="BC57" s="892">
        <v>0</v>
      </c>
      <c r="BD57" s="892">
        <v>0</v>
      </c>
      <c r="BE57" s="892">
        <v>0</v>
      </c>
      <c r="BF57" s="892">
        <v>0</v>
      </c>
      <c r="BG57" s="456">
        <v>0</v>
      </c>
      <c r="BH57" s="456">
        <v>0</v>
      </c>
      <c r="BI57" s="456">
        <v>0</v>
      </c>
      <c r="BJ57" s="456">
        <v>0</v>
      </c>
      <c r="BK57" s="456">
        <v>0</v>
      </c>
      <c r="BL57" s="456">
        <v>0</v>
      </c>
      <c r="BM57" s="456">
        <v>0</v>
      </c>
      <c r="BN57" s="456">
        <v>0</v>
      </c>
      <c r="BO57" s="456">
        <v>0</v>
      </c>
      <c r="BP57" s="456">
        <v>0</v>
      </c>
      <c r="BQ57" s="456">
        <v>0</v>
      </c>
      <c r="BR57" s="456">
        <v>0</v>
      </c>
      <c r="BS57" s="456">
        <v>0</v>
      </c>
      <c r="BT57" s="456">
        <v>0</v>
      </c>
      <c r="BU57" s="456">
        <v>0</v>
      </c>
      <c r="BV57" s="456">
        <v>0</v>
      </c>
    </row>
    <row r="58" spans="1:74" ht="11.1" customHeight="1" x14ac:dyDescent="0.2">
      <c r="A58" s="234" t="s">
        <v>1562</v>
      </c>
      <c r="B58" s="446" t="s">
        <v>1014</v>
      </c>
      <c r="C58" s="468">
        <v>1.1283401900000001</v>
      </c>
      <c r="D58" s="468">
        <v>1.2554297249999999</v>
      </c>
      <c r="E58" s="468">
        <v>1.6456403429999999</v>
      </c>
      <c r="F58" s="468">
        <v>2.0032160170000002</v>
      </c>
      <c r="G58" s="468">
        <v>2.063041202</v>
      </c>
      <c r="H58" s="468">
        <v>2.152156529</v>
      </c>
      <c r="I58" s="468">
        <v>1.92875062</v>
      </c>
      <c r="J58" s="468">
        <v>1.754600478</v>
      </c>
      <c r="K58" s="468">
        <v>1.7473873470000001</v>
      </c>
      <c r="L58" s="468">
        <v>1.6483060970000001</v>
      </c>
      <c r="M58" s="468">
        <v>1.102869026</v>
      </c>
      <c r="N58" s="468">
        <v>0.94439137399999995</v>
      </c>
      <c r="O58" s="468">
        <v>1.118363228</v>
      </c>
      <c r="P58" s="468">
        <v>1.255350942</v>
      </c>
      <c r="Q58" s="468">
        <v>1.821925488</v>
      </c>
      <c r="R58" s="468">
        <v>1.9752858870000001</v>
      </c>
      <c r="S58" s="468">
        <v>2.1008178910000002</v>
      </c>
      <c r="T58" s="468">
        <v>2.1487546850000001</v>
      </c>
      <c r="U58" s="468">
        <v>2.2030274599999999</v>
      </c>
      <c r="V58" s="468">
        <v>2.2177026440000001</v>
      </c>
      <c r="W58" s="468">
        <v>1.9304764860000001</v>
      </c>
      <c r="X58" s="468">
        <v>1.820140702</v>
      </c>
      <c r="Y58" s="468">
        <v>1.357989004</v>
      </c>
      <c r="Z58" s="468">
        <v>1.190991664</v>
      </c>
      <c r="AA58" s="468">
        <v>1.3668331549999999</v>
      </c>
      <c r="AB58" s="468">
        <v>1.538253756</v>
      </c>
      <c r="AC58" s="468">
        <v>1.8696325110000001</v>
      </c>
      <c r="AD58" s="468">
        <v>2.2530842199999999</v>
      </c>
      <c r="AE58" s="468">
        <v>2.3459089780000002</v>
      </c>
      <c r="AF58" s="468">
        <v>2.5952538629999999</v>
      </c>
      <c r="AG58" s="468">
        <v>2.375792916</v>
      </c>
      <c r="AH58" s="468">
        <v>2.554737818</v>
      </c>
      <c r="AI58" s="468">
        <v>1.740788387</v>
      </c>
      <c r="AJ58" s="468">
        <v>2.2003627990000001</v>
      </c>
      <c r="AK58" s="468">
        <v>1.44462365</v>
      </c>
      <c r="AL58" s="468">
        <v>1.445034755</v>
      </c>
      <c r="AM58" s="468">
        <v>1.6548802149999999</v>
      </c>
      <c r="AN58" s="468">
        <v>1.6604272019999999</v>
      </c>
      <c r="AO58" s="468">
        <v>2.4648506100000001</v>
      </c>
      <c r="AP58" s="468">
        <v>2.7728602160000002</v>
      </c>
      <c r="AQ58" s="468">
        <v>2.7174388490000001</v>
      </c>
      <c r="AR58" s="468">
        <v>2.9537608799999999</v>
      </c>
      <c r="AS58" s="468">
        <v>3.0409894849999999</v>
      </c>
      <c r="AT58" s="468">
        <v>2.6716491250000001</v>
      </c>
      <c r="AU58" s="468">
        <v>2.6406664040000001</v>
      </c>
      <c r="AV58" s="468">
        <v>2.1942288570000001</v>
      </c>
      <c r="AW58" s="468">
        <v>1.8891973310000001</v>
      </c>
      <c r="AX58" s="468">
        <v>1.4451457729999999</v>
      </c>
      <c r="AY58" s="468">
        <v>1.685646684</v>
      </c>
      <c r="AZ58" s="892">
        <v>1.883378545</v>
      </c>
      <c r="BA58" s="892">
        <v>2.7153679949999998</v>
      </c>
      <c r="BB58" s="892">
        <v>3.0217723900000002</v>
      </c>
      <c r="BC58" s="892">
        <v>3.0365729379999999</v>
      </c>
      <c r="BD58" s="892">
        <v>3.2836784259999998</v>
      </c>
      <c r="BE58" s="892">
        <v>3.2678340000000001</v>
      </c>
      <c r="BF58" s="892">
        <v>3.0624639999999999</v>
      </c>
      <c r="BG58" s="456">
        <v>2.6733449999999999</v>
      </c>
      <c r="BH58" s="456">
        <v>2.5200670000000001</v>
      </c>
      <c r="BI58" s="456">
        <v>1.971393</v>
      </c>
      <c r="BJ58" s="456">
        <v>1.656298</v>
      </c>
      <c r="BK58" s="456">
        <v>1.8934550000000001</v>
      </c>
      <c r="BL58" s="456">
        <v>2.0398350000000001</v>
      </c>
      <c r="BM58" s="456">
        <v>2.9134549999999999</v>
      </c>
      <c r="BN58" s="456">
        <v>3.3227549999999999</v>
      </c>
      <c r="BO58" s="456">
        <v>3.3064079999999998</v>
      </c>
      <c r="BP58" s="456">
        <v>3.6516389999999999</v>
      </c>
      <c r="BQ58" s="456">
        <v>3.6443750000000001</v>
      </c>
      <c r="BR58" s="456">
        <v>3.372106</v>
      </c>
      <c r="BS58" s="456">
        <v>2.9934889999999998</v>
      </c>
      <c r="BT58" s="456">
        <v>2.8371559999999998</v>
      </c>
      <c r="BU58" s="456">
        <v>2.3229639999999998</v>
      </c>
      <c r="BV58" s="456">
        <v>2.00224</v>
      </c>
    </row>
    <row r="59" spans="1:74" ht="11.1" customHeight="1" x14ac:dyDescent="0.2">
      <c r="A59" s="234" t="s">
        <v>675</v>
      </c>
      <c r="B59" s="478" t="s">
        <v>1555</v>
      </c>
      <c r="C59" s="468">
        <v>0.18495836399999999</v>
      </c>
      <c r="D59" s="468">
        <v>0.173443706</v>
      </c>
      <c r="E59" s="468">
        <v>0.25539965599999997</v>
      </c>
      <c r="F59" s="468">
        <v>0.20721361599999999</v>
      </c>
      <c r="G59" s="468">
        <v>0.13904672300000001</v>
      </c>
      <c r="H59" s="468">
        <v>0.168920774</v>
      </c>
      <c r="I59" s="468">
        <v>4.8288708999999999E-2</v>
      </c>
      <c r="J59" s="468">
        <v>9.6905377000000001E-2</v>
      </c>
      <c r="K59" s="468">
        <v>0.12161592</v>
      </c>
      <c r="L59" s="468">
        <v>0.11620522799999999</v>
      </c>
      <c r="M59" s="468">
        <v>0.14384503000000001</v>
      </c>
      <c r="N59" s="468">
        <v>0.52976992599999995</v>
      </c>
      <c r="O59" s="468">
        <v>0.194055528</v>
      </c>
      <c r="P59" s="468">
        <v>0.14387678300000001</v>
      </c>
      <c r="Q59" s="468">
        <v>0.21227644900000001</v>
      </c>
      <c r="R59" s="468">
        <v>0.187984292</v>
      </c>
      <c r="S59" s="468">
        <v>0.22379679</v>
      </c>
      <c r="T59" s="468">
        <v>0.135095562</v>
      </c>
      <c r="U59" s="468">
        <v>0.122000436</v>
      </c>
      <c r="V59" s="468">
        <v>0.122602983</v>
      </c>
      <c r="W59" s="468">
        <v>6.1729032000000003E-2</v>
      </c>
      <c r="X59" s="468">
        <v>5.1789315000000002E-2</v>
      </c>
      <c r="Y59" s="468">
        <v>0.16219940299999999</v>
      </c>
      <c r="Z59" s="468">
        <v>0.104253996</v>
      </c>
      <c r="AA59" s="468">
        <v>0.25684115600000001</v>
      </c>
      <c r="AB59" s="468">
        <v>0.202114457</v>
      </c>
      <c r="AC59" s="468">
        <v>0.25579361099999998</v>
      </c>
      <c r="AD59" s="468">
        <v>0.17394865700000001</v>
      </c>
      <c r="AE59" s="468">
        <v>0.157675446</v>
      </c>
      <c r="AF59" s="468">
        <v>5.0742471999999997E-2</v>
      </c>
      <c r="AG59" s="468">
        <v>7.5569671000000005E-2</v>
      </c>
      <c r="AH59" s="468">
        <v>3.2366945000000001E-2</v>
      </c>
      <c r="AI59" s="468">
        <v>7.6131769000000002E-2</v>
      </c>
      <c r="AJ59" s="468">
        <v>0.124201429</v>
      </c>
      <c r="AK59" s="468">
        <v>0.12752258599999999</v>
      </c>
      <c r="AL59" s="468">
        <v>0.20783823600000001</v>
      </c>
      <c r="AM59" s="468">
        <v>0.32440534300000001</v>
      </c>
      <c r="AN59" s="468">
        <v>0.185468683</v>
      </c>
      <c r="AO59" s="468">
        <v>0.24392766599999999</v>
      </c>
      <c r="AP59" s="468">
        <v>0.154737756</v>
      </c>
      <c r="AQ59" s="468">
        <v>0.13335045100000001</v>
      </c>
      <c r="AR59" s="468">
        <v>0.10919353699999999</v>
      </c>
      <c r="AS59" s="468">
        <v>4.1524526999999999E-2</v>
      </c>
      <c r="AT59" s="468">
        <v>2.0011270000000001E-2</v>
      </c>
      <c r="AU59" s="468">
        <v>8.6598820000000007E-2</v>
      </c>
      <c r="AV59" s="468">
        <v>-2.8912650000000001E-3</v>
      </c>
      <c r="AW59" s="468">
        <v>8.2167708000000006E-2</v>
      </c>
      <c r="AX59" s="468">
        <v>0.18219780799999999</v>
      </c>
      <c r="AY59" s="468">
        <v>0.27926114499999999</v>
      </c>
      <c r="AZ59" s="892">
        <v>0.32730194000000001</v>
      </c>
      <c r="BA59" s="892">
        <v>0.12577970899999999</v>
      </c>
      <c r="BB59" s="892">
        <v>5.9194905999999999E-2</v>
      </c>
      <c r="BC59" s="892">
        <v>8.4641591000000002E-2</v>
      </c>
      <c r="BD59" s="892">
        <v>5.4329831000000002E-2</v>
      </c>
      <c r="BE59" s="892">
        <v>-0.14617769999999999</v>
      </c>
      <c r="BF59" s="892">
        <v>-0.33670889999999998</v>
      </c>
      <c r="BG59" s="456">
        <v>3.0918899999999999E-2</v>
      </c>
      <c r="BH59" s="456">
        <v>6.5443200000000002E-3</v>
      </c>
      <c r="BI59" s="456">
        <v>0.10625</v>
      </c>
      <c r="BJ59" s="456">
        <v>0.14131930000000001</v>
      </c>
      <c r="BK59" s="456">
        <v>-0.53532869999999999</v>
      </c>
      <c r="BL59" s="456">
        <v>-2.3597900000000001E-3</v>
      </c>
      <c r="BM59" s="456">
        <v>-8.5006600000000002E-2</v>
      </c>
      <c r="BN59" s="456">
        <v>-4.8393400000000003E-2</v>
      </c>
      <c r="BO59" s="456">
        <v>-4.6456200000000003E-2</v>
      </c>
      <c r="BP59" s="456">
        <v>0.1723944</v>
      </c>
      <c r="BQ59" s="456">
        <v>-5.1624000000000001E-3</v>
      </c>
      <c r="BR59" s="456">
        <v>-0.24308260000000001</v>
      </c>
      <c r="BS59" s="456">
        <v>1.0115300000000001E-2</v>
      </c>
      <c r="BT59" s="456">
        <v>-3.2085400000000002E-3</v>
      </c>
      <c r="BU59" s="456">
        <v>8.5965100000000003E-2</v>
      </c>
      <c r="BV59" s="456">
        <v>0.1496797</v>
      </c>
    </row>
    <row r="60" spans="1:74" ht="11.1" customHeight="1" x14ac:dyDescent="0.2">
      <c r="A60" s="234" t="s">
        <v>677</v>
      </c>
      <c r="B60" s="476" t="s">
        <v>1556</v>
      </c>
      <c r="C60" s="468">
        <v>54.238134000000002</v>
      </c>
      <c r="D60" s="468">
        <v>43.821441</v>
      </c>
      <c r="E60" s="468">
        <v>42.645471000000001</v>
      </c>
      <c r="F60" s="468">
        <v>39.956921000000001</v>
      </c>
      <c r="G60" s="468">
        <v>47.148995999999997</v>
      </c>
      <c r="H60" s="468">
        <v>53.780078000000003</v>
      </c>
      <c r="I60" s="468">
        <v>58.364086</v>
      </c>
      <c r="J60" s="468">
        <v>55.275342000000002</v>
      </c>
      <c r="K60" s="468">
        <v>46.708244000000001</v>
      </c>
      <c r="L60" s="468">
        <v>40.765850999999998</v>
      </c>
      <c r="M60" s="468">
        <v>42.651777000000003</v>
      </c>
      <c r="N60" s="468">
        <v>50.637934000000001</v>
      </c>
      <c r="O60" s="468">
        <v>47.253872174000001</v>
      </c>
      <c r="P60" s="468">
        <v>40.785724358000003</v>
      </c>
      <c r="Q60" s="468">
        <v>43.345369224000002</v>
      </c>
      <c r="R60" s="468">
        <v>39.686326113</v>
      </c>
      <c r="S60" s="468">
        <v>43.789206653000001</v>
      </c>
      <c r="T60" s="468">
        <v>48.422575342999998</v>
      </c>
      <c r="U60" s="468">
        <v>57.157902995999997</v>
      </c>
      <c r="V60" s="468">
        <v>57.465647394000001</v>
      </c>
      <c r="W60" s="468">
        <v>47.416201846</v>
      </c>
      <c r="X60" s="468">
        <v>41.604771481999997</v>
      </c>
      <c r="Y60" s="468">
        <v>42.600940710000003</v>
      </c>
      <c r="Z60" s="468">
        <v>47.918832446000003</v>
      </c>
      <c r="AA60" s="468">
        <v>54.527775277000003</v>
      </c>
      <c r="AB60" s="468">
        <v>43.726533961999998</v>
      </c>
      <c r="AC60" s="468">
        <v>41.768890433999999</v>
      </c>
      <c r="AD60" s="468">
        <v>40.735840082000003</v>
      </c>
      <c r="AE60" s="468">
        <v>47.285257332999997</v>
      </c>
      <c r="AF60" s="468">
        <v>53.765906329000003</v>
      </c>
      <c r="AG60" s="468">
        <v>58.104020181999999</v>
      </c>
      <c r="AH60" s="468">
        <v>56.906669319000002</v>
      </c>
      <c r="AI60" s="468">
        <v>46.794055643</v>
      </c>
      <c r="AJ60" s="468">
        <v>42.808645089000002</v>
      </c>
      <c r="AK60" s="468">
        <v>41.855255036000003</v>
      </c>
      <c r="AL60" s="468">
        <v>49.874577418999998</v>
      </c>
      <c r="AM60" s="468">
        <v>59.442569863000003</v>
      </c>
      <c r="AN60" s="468">
        <v>44.280719839</v>
      </c>
      <c r="AO60" s="468">
        <v>43.023947247999999</v>
      </c>
      <c r="AP60" s="468">
        <v>42.232471216</v>
      </c>
      <c r="AQ60" s="468">
        <v>45.787906984999999</v>
      </c>
      <c r="AR60" s="468">
        <v>53.590362081000002</v>
      </c>
      <c r="AS60" s="468">
        <v>61.532413740000003</v>
      </c>
      <c r="AT60" s="468">
        <v>53.276282780000003</v>
      </c>
      <c r="AU60" s="468">
        <v>48.188092912000002</v>
      </c>
      <c r="AV60" s="468">
        <v>43.148797891999997</v>
      </c>
      <c r="AW60" s="468">
        <v>43.033102976000002</v>
      </c>
      <c r="AX60" s="468">
        <v>51.387170029000004</v>
      </c>
      <c r="AY60" s="468">
        <v>55.554915354999999</v>
      </c>
      <c r="AZ60" s="892">
        <v>46.940545000999997</v>
      </c>
      <c r="BA60" s="892">
        <v>43.510709067999997</v>
      </c>
      <c r="BB60" s="892">
        <v>42.610728600000002</v>
      </c>
      <c r="BC60" s="892">
        <v>46.936017526999997</v>
      </c>
      <c r="BD60" s="892">
        <v>53.526722806999999</v>
      </c>
      <c r="BE60" s="892">
        <v>60.924020403</v>
      </c>
      <c r="BF60" s="892">
        <v>60.615079999999999</v>
      </c>
      <c r="BG60" s="456">
        <v>51.378909999999998</v>
      </c>
      <c r="BH60" s="456">
        <v>45.008090000000003</v>
      </c>
      <c r="BI60" s="456">
        <v>44.428080000000001</v>
      </c>
      <c r="BJ60" s="456">
        <v>50.227519999999998</v>
      </c>
      <c r="BK60" s="456">
        <v>52.273780000000002</v>
      </c>
      <c r="BL60" s="456">
        <v>45.387509999999999</v>
      </c>
      <c r="BM60" s="456">
        <v>45.141779999999997</v>
      </c>
      <c r="BN60" s="456">
        <v>42.568989999999999</v>
      </c>
      <c r="BO60" s="456">
        <v>48.278320000000001</v>
      </c>
      <c r="BP60" s="456">
        <v>56.366419999999998</v>
      </c>
      <c r="BQ60" s="456">
        <v>60.68244</v>
      </c>
      <c r="BR60" s="456">
        <v>60.637039999999999</v>
      </c>
      <c r="BS60" s="456">
        <v>51.516109999999998</v>
      </c>
      <c r="BT60" s="456">
        <v>45.317489999999999</v>
      </c>
      <c r="BU60" s="456">
        <v>44.640050000000002</v>
      </c>
      <c r="BV60" s="456">
        <v>50.441220000000001</v>
      </c>
    </row>
    <row r="61" spans="1:74" ht="11.1" customHeight="1" x14ac:dyDescent="0.2">
      <c r="A61" s="229"/>
      <c r="B61" s="67" t="s">
        <v>678</v>
      </c>
      <c r="C61" s="469"/>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921"/>
      <c r="BA61" s="921"/>
      <c r="BB61" s="921"/>
      <c r="BC61" s="921"/>
      <c r="BD61" s="921"/>
      <c r="BE61" s="921"/>
      <c r="BF61" s="921"/>
      <c r="BG61" s="474"/>
      <c r="BH61" s="474"/>
      <c r="BI61" s="474"/>
      <c r="BJ61" s="474"/>
      <c r="BK61" s="474"/>
      <c r="BL61" s="474"/>
      <c r="BM61" s="474"/>
      <c r="BN61" s="474"/>
      <c r="BO61" s="474"/>
      <c r="BP61" s="474"/>
      <c r="BQ61" s="474"/>
      <c r="BR61" s="474"/>
      <c r="BS61" s="474"/>
      <c r="BT61" s="474"/>
      <c r="BU61" s="474"/>
      <c r="BV61" s="474"/>
    </row>
    <row r="62" spans="1:74" s="285" customFormat="1" ht="11.1" customHeight="1" x14ac:dyDescent="0.2">
      <c r="A62" s="475" t="s">
        <v>684</v>
      </c>
      <c r="B62" s="449" t="s">
        <v>1024</v>
      </c>
      <c r="C62" s="301">
        <v>19.029133219999999</v>
      </c>
      <c r="D62" s="301">
        <v>16.793584128999999</v>
      </c>
      <c r="E62" s="301">
        <v>18.63116612</v>
      </c>
      <c r="F62" s="301">
        <v>19.120256306000002</v>
      </c>
      <c r="G62" s="301">
        <v>22.634811352</v>
      </c>
      <c r="H62" s="301">
        <v>24.158989440999999</v>
      </c>
      <c r="I62" s="301">
        <v>25.772093884</v>
      </c>
      <c r="J62" s="301">
        <v>25.819662170000001</v>
      </c>
      <c r="K62" s="301">
        <v>22.252932270999999</v>
      </c>
      <c r="L62" s="301">
        <v>19.885198321000001</v>
      </c>
      <c r="M62" s="301">
        <v>18.833023833999999</v>
      </c>
      <c r="N62" s="301">
        <v>19.172645229</v>
      </c>
      <c r="O62" s="301">
        <v>18.406752268999998</v>
      </c>
      <c r="P62" s="301">
        <v>16.391181621000001</v>
      </c>
      <c r="Q62" s="301">
        <v>19.077244803999999</v>
      </c>
      <c r="R62" s="301">
        <v>19.853165467</v>
      </c>
      <c r="S62" s="301">
        <v>22.189731070000001</v>
      </c>
      <c r="T62" s="301">
        <v>23.491424279</v>
      </c>
      <c r="U62" s="301">
        <v>26.316346821</v>
      </c>
      <c r="V62" s="301">
        <v>27.212031719999999</v>
      </c>
      <c r="W62" s="301">
        <v>23.666896066</v>
      </c>
      <c r="X62" s="301">
        <v>20.938687676000001</v>
      </c>
      <c r="Y62" s="301">
        <v>18.177020231</v>
      </c>
      <c r="Z62" s="301">
        <v>17.960400240999999</v>
      </c>
      <c r="AA62" s="301">
        <v>19.156174021999998</v>
      </c>
      <c r="AB62" s="301">
        <v>16.983791307000001</v>
      </c>
      <c r="AC62" s="301">
        <v>18.968580914</v>
      </c>
      <c r="AD62" s="301">
        <v>19.105434609</v>
      </c>
      <c r="AE62" s="301">
        <v>24.726320052999998</v>
      </c>
      <c r="AF62" s="301">
        <v>24.908307986000001</v>
      </c>
      <c r="AG62" s="301">
        <v>27.298671181</v>
      </c>
      <c r="AH62" s="301">
        <v>26.8513047</v>
      </c>
      <c r="AI62" s="301">
        <v>24.878013437</v>
      </c>
      <c r="AJ62" s="301">
        <v>20.997082640999999</v>
      </c>
      <c r="AK62" s="301">
        <v>19.34849518</v>
      </c>
      <c r="AL62" s="301">
        <v>18.139893369999999</v>
      </c>
      <c r="AM62" s="301">
        <v>20.254876937999999</v>
      </c>
      <c r="AN62" s="301">
        <v>17.130888422999998</v>
      </c>
      <c r="AO62" s="301">
        <v>18.250107221</v>
      </c>
      <c r="AP62" s="301">
        <v>19.998095640999999</v>
      </c>
      <c r="AQ62" s="301">
        <v>24.488352262999999</v>
      </c>
      <c r="AR62" s="301">
        <v>24.986671570999999</v>
      </c>
      <c r="AS62" s="301">
        <v>27.470269714000001</v>
      </c>
      <c r="AT62" s="301">
        <v>26.898022579999999</v>
      </c>
      <c r="AU62" s="301">
        <v>24.050599077000001</v>
      </c>
      <c r="AV62" s="301">
        <v>22.176914406000002</v>
      </c>
      <c r="AW62" s="301">
        <v>18.282503299999998</v>
      </c>
      <c r="AX62" s="301">
        <v>18.986278681999998</v>
      </c>
      <c r="AY62" s="301">
        <v>19.751150225</v>
      </c>
      <c r="AZ62" s="891">
        <v>18.311104756999999</v>
      </c>
      <c r="BA62" s="891">
        <v>19.440438627999999</v>
      </c>
      <c r="BB62" s="891">
        <v>19.831959141999999</v>
      </c>
      <c r="BC62" s="891">
        <v>24.733744573999999</v>
      </c>
      <c r="BD62" s="891">
        <v>25.962446698000001</v>
      </c>
      <c r="BE62" s="891">
        <v>28.25132</v>
      </c>
      <c r="BF62" s="891">
        <v>27.252140000000001</v>
      </c>
      <c r="BG62" s="462">
        <v>24.31484</v>
      </c>
      <c r="BH62" s="462">
        <v>22.76755</v>
      </c>
      <c r="BI62" s="462">
        <v>19.203199999999999</v>
      </c>
      <c r="BJ62" s="462">
        <v>19.676909999999999</v>
      </c>
      <c r="BK62" s="462">
        <v>19.705390000000001</v>
      </c>
      <c r="BL62" s="462">
        <v>17.9071</v>
      </c>
      <c r="BM62" s="462">
        <v>19.688970000000001</v>
      </c>
      <c r="BN62" s="462">
        <v>20.498010000000001</v>
      </c>
      <c r="BO62" s="462">
        <v>23.667909999999999</v>
      </c>
      <c r="BP62" s="462">
        <v>25.813230000000001</v>
      </c>
      <c r="BQ62" s="462">
        <v>27.36205</v>
      </c>
      <c r="BR62" s="462">
        <v>27.82002</v>
      </c>
      <c r="BS62" s="462">
        <v>25.169119999999999</v>
      </c>
      <c r="BT62" s="462">
        <v>22.763390000000001</v>
      </c>
      <c r="BU62" s="462">
        <v>19.192979999999999</v>
      </c>
      <c r="BV62" s="462">
        <v>19.720389999999998</v>
      </c>
    </row>
    <row r="63" spans="1:74" ht="11.1" customHeight="1" x14ac:dyDescent="0.2">
      <c r="A63" s="234" t="s">
        <v>679</v>
      </c>
      <c r="B63" s="478" t="s">
        <v>1018</v>
      </c>
      <c r="C63" s="468">
        <v>14.386721608</v>
      </c>
      <c r="D63" s="468">
        <v>11.815712239</v>
      </c>
      <c r="E63" s="468">
        <v>13.796652039</v>
      </c>
      <c r="F63" s="468">
        <v>13.810178529</v>
      </c>
      <c r="G63" s="468">
        <v>16.927745856000001</v>
      </c>
      <c r="H63" s="468">
        <v>18.700214591999998</v>
      </c>
      <c r="I63" s="468">
        <v>20.242656568000001</v>
      </c>
      <c r="J63" s="468">
        <v>20.36365837</v>
      </c>
      <c r="K63" s="468">
        <v>17.893814402</v>
      </c>
      <c r="L63" s="468">
        <v>14.934118461000001</v>
      </c>
      <c r="M63" s="468">
        <v>13.786161726</v>
      </c>
      <c r="N63" s="468">
        <v>13.718746177</v>
      </c>
      <c r="O63" s="468">
        <v>13.486031970999999</v>
      </c>
      <c r="P63" s="468">
        <v>12.075100531</v>
      </c>
      <c r="Q63" s="468">
        <v>14.035659939</v>
      </c>
      <c r="R63" s="468">
        <v>15.193486001</v>
      </c>
      <c r="S63" s="468">
        <v>17.167427456999999</v>
      </c>
      <c r="T63" s="468">
        <v>18.199058128000001</v>
      </c>
      <c r="U63" s="468">
        <v>20.510276300000001</v>
      </c>
      <c r="V63" s="468">
        <v>21.463623236</v>
      </c>
      <c r="W63" s="468">
        <v>18.426617222000001</v>
      </c>
      <c r="X63" s="468">
        <v>16.749994929</v>
      </c>
      <c r="Y63" s="468">
        <v>13.626549787</v>
      </c>
      <c r="Z63" s="468">
        <v>13.612813860999999</v>
      </c>
      <c r="AA63" s="468">
        <v>14.604633072</v>
      </c>
      <c r="AB63" s="468">
        <v>12.521012623000001</v>
      </c>
      <c r="AC63" s="468">
        <v>14.768891658999999</v>
      </c>
      <c r="AD63" s="468">
        <v>14.023820303999999</v>
      </c>
      <c r="AE63" s="468">
        <v>18.999462990000001</v>
      </c>
      <c r="AF63" s="468">
        <v>19.236654340000001</v>
      </c>
      <c r="AG63" s="468">
        <v>21.405918749000001</v>
      </c>
      <c r="AH63" s="468">
        <v>21.124845362999999</v>
      </c>
      <c r="AI63" s="468">
        <v>20.422561667</v>
      </c>
      <c r="AJ63" s="468">
        <v>17.350220738000001</v>
      </c>
      <c r="AK63" s="468">
        <v>15.179088389</v>
      </c>
      <c r="AL63" s="468">
        <v>13.392484761</v>
      </c>
      <c r="AM63" s="468">
        <v>14.464179879</v>
      </c>
      <c r="AN63" s="468">
        <v>12.534392534</v>
      </c>
      <c r="AO63" s="468">
        <v>13.188817122</v>
      </c>
      <c r="AP63" s="468">
        <v>13.735582494000001</v>
      </c>
      <c r="AQ63" s="468">
        <v>18.060625160000001</v>
      </c>
      <c r="AR63" s="468">
        <v>18.874025112000002</v>
      </c>
      <c r="AS63" s="468">
        <v>20.864978565000001</v>
      </c>
      <c r="AT63" s="468">
        <v>20.654011188999998</v>
      </c>
      <c r="AU63" s="468">
        <v>18.332251625000001</v>
      </c>
      <c r="AV63" s="468">
        <v>16.883245328000001</v>
      </c>
      <c r="AW63" s="468">
        <v>12.642286229</v>
      </c>
      <c r="AX63" s="468">
        <v>13.508798075</v>
      </c>
      <c r="AY63" s="468">
        <v>13.532322049999999</v>
      </c>
      <c r="AZ63" s="892">
        <v>13.012171975999999</v>
      </c>
      <c r="BA63" s="892">
        <v>13.847569898</v>
      </c>
      <c r="BB63" s="892">
        <v>14.237932548</v>
      </c>
      <c r="BC63" s="892">
        <v>18.985799944</v>
      </c>
      <c r="BD63" s="892">
        <v>19.478530699</v>
      </c>
      <c r="BE63" s="892">
        <v>21.457920000000001</v>
      </c>
      <c r="BF63" s="892">
        <v>20.710629999999998</v>
      </c>
      <c r="BG63" s="456">
        <v>18.66873</v>
      </c>
      <c r="BH63" s="456">
        <v>16.789860000000001</v>
      </c>
      <c r="BI63" s="456">
        <v>13.88969</v>
      </c>
      <c r="BJ63" s="456">
        <v>14.61764</v>
      </c>
      <c r="BK63" s="456">
        <v>14.361750000000001</v>
      </c>
      <c r="BL63" s="456">
        <v>12.510400000000001</v>
      </c>
      <c r="BM63" s="456">
        <v>13.279820000000001</v>
      </c>
      <c r="BN63" s="456">
        <v>13.9711</v>
      </c>
      <c r="BO63" s="456">
        <v>16.720320000000001</v>
      </c>
      <c r="BP63" s="456">
        <v>19.13965</v>
      </c>
      <c r="BQ63" s="456">
        <v>20.467960000000001</v>
      </c>
      <c r="BR63" s="456">
        <v>20.922409999999999</v>
      </c>
      <c r="BS63" s="456">
        <v>18.284990000000001</v>
      </c>
      <c r="BT63" s="456">
        <v>17.29851</v>
      </c>
      <c r="BU63" s="456">
        <v>14.71827</v>
      </c>
      <c r="BV63" s="456">
        <v>13.966150000000001</v>
      </c>
    </row>
    <row r="64" spans="1:74" ht="11.1" customHeight="1" x14ac:dyDescent="0.2">
      <c r="A64" s="234" t="s">
        <v>680</v>
      </c>
      <c r="B64" s="446" t="s">
        <v>472</v>
      </c>
      <c r="C64" s="468">
        <v>1.132611942</v>
      </c>
      <c r="D64" s="468">
        <v>1.343687326</v>
      </c>
      <c r="E64" s="468">
        <v>1.0345281040000001</v>
      </c>
      <c r="F64" s="468">
        <v>1.46633792</v>
      </c>
      <c r="G64" s="468">
        <v>1.421597008</v>
      </c>
      <c r="H64" s="468">
        <v>1.350020905</v>
      </c>
      <c r="I64" s="468">
        <v>1.2747241439999999</v>
      </c>
      <c r="J64" s="468">
        <v>1.2725035600000001</v>
      </c>
      <c r="K64" s="468">
        <v>1.1352486420000001</v>
      </c>
      <c r="L64" s="468">
        <v>1.07026602</v>
      </c>
      <c r="M64" s="468">
        <v>1.465422204</v>
      </c>
      <c r="N64" s="468">
        <v>1.5289142929999999</v>
      </c>
      <c r="O64" s="468">
        <v>0.83111134600000003</v>
      </c>
      <c r="P64" s="468">
        <v>0.67770308899999998</v>
      </c>
      <c r="Q64" s="468">
        <v>1.1560677960000001</v>
      </c>
      <c r="R64" s="468">
        <v>0.97841784399999998</v>
      </c>
      <c r="S64" s="468">
        <v>0.67632968000000004</v>
      </c>
      <c r="T64" s="468">
        <v>0.97273686500000001</v>
      </c>
      <c r="U64" s="468">
        <v>1.38984876</v>
      </c>
      <c r="V64" s="468">
        <v>1.309891825</v>
      </c>
      <c r="W64" s="468">
        <v>1.1835550020000001</v>
      </c>
      <c r="X64" s="468">
        <v>0.71410634100000003</v>
      </c>
      <c r="Y64" s="468">
        <v>1.02462634</v>
      </c>
      <c r="Z64" s="468">
        <v>0.750471946</v>
      </c>
      <c r="AA64" s="468">
        <v>0.82724105000000003</v>
      </c>
      <c r="AB64" s="468">
        <v>0.33290712500000003</v>
      </c>
      <c r="AC64" s="468">
        <v>0.25879712500000002</v>
      </c>
      <c r="AD64" s="468">
        <v>0.44374453600000002</v>
      </c>
      <c r="AE64" s="468">
        <v>0.70400489899999996</v>
      </c>
      <c r="AF64" s="468">
        <v>1.139314121</v>
      </c>
      <c r="AG64" s="468">
        <v>1.118114601</v>
      </c>
      <c r="AH64" s="468">
        <v>1.017785004</v>
      </c>
      <c r="AI64" s="468">
        <v>0.90944617000000005</v>
      </c>
      <c r="AJ64" s="468">
        <v>0.285249207</v>
      </c>
      <c r="AK64" s="468">
        <v>0.35753901700000001</v>
      </c>
      <c r="AL64" s="468">
        <v>0.43325188599999997</v>
      </c>
      <c r="AM64" s="468">
        <v>1.1173556790000001</v>
      </c>
      <c r="AN64" s="468">
        <v>0.24428129900000001</v>
      </c>
      <c r="AO64" s="468">
        <v>0.29695381700000001</v>
      </c>
      <c r="AP64" s="468">
        <v>0.85780102300000005</v>
      </c>
      <c r="AQ64" s="468">
        <v>0.90123330899999998</v>
      </c>
      <c r="AR64" s="468">
        <v>0.94605245199999999</v>
      </c>
      <c r="AS64" s="468">
        <v>1.0772044140000001</v>
      </c>
      <c r="AT64" s="468">
        <v>1.0509751839999999</v>
      </c>
      <c r="AU64" s="468">
        <v>1.068143464</v>
      </c>
      <c r="AV64" s="468">
        <v>1.019221803</v>
      </c>
      <c r="AW64" s="468">
        <v>0.76334019500000005</v>
      </c>
      <c r="AX64" s="468">
        <v>0.82546197799999999</v>
      </c>
      <c r="AY64" s="468">
        <v>1.3294560900000001</v>
      </c>
      <c r="AZ64" s="892">
        <v>0.94665858199999997</v>
      </c>
      <c r="BA64" s="892">
        <v>0.71641224299999995</v>
      </c>
      <c r="BB64" s="892">
        <v>0.86935273099999999</v>
      </c>
      <c r="BC64" s="892">
        <v>1.0576939329999999</v>
      </c>
      <c r="BD64" s="892">
        <v>1.0446843299999999</v>
      </c>
      <c r="BE64" s="892">
        <v>1.220237</v>
      </c>
      <c r="BF64" s="892">
        <v>1.1341209999999999</v>
      </c>
      <c r="BG64" s="456">
        <v>1.1584460000000001</v>
      </c>
      <c r="BH64" s="456">
        <v>0.93886570000000003</v>
      </c>
      <c r="BI64" s="456">
        <v>0.49117509999999998</v>
      </c>
      <c r="BJ64" s="456">
        <v>0.36694660000000001</v>
      </c>
      <c r="BK64" s="456">
        <v>0.51347120000000002</v>
      </c>
      <c r="BL64" s="456">
        <v>0.62415690000000001</v>
      </c>
      <c r="BM64" s="456">
        <v>1.1712990000000001</v>
      </c>
      <c r="BN64" s="456">
        <v>1.2733890000000001</v>
      </c>
      <c r="BO64" s="456">
        <v>1.0101640000000001</v>
      </c>
      <c r="BP64" s="456">
        <v>0.90881909999999999</v>
      </c>
      <c r="BQ64" s="456">
        <v>1.0015970000000001</v>
      </c>
      <c r="BR64" s="456">
        <v>1.182885</v>
      </c>
      <c r="BS64" s="456">
        <v>1.58084</v>
      </c>
      <c r="BT64" s="456">
        <v>1.0589139999999999</v>
      </c>
      <c r="BU64" s="456">
        <v>0.55518540000000005</v>
      </c>
      <c r="BV64" s="456">
        <v>0.89386480000000001</v>
      </c>
    </row>
    <row r="65" spans="1:74" ht="11.1" customHeight="1" x14ac:dyDescent="0.2">
      <c r="A65" s="234" t="s">
        <v>681</v>
      </c>
      <c r="B65" s="446" t="s">
        <v>1019</v>
      </c>
      <c r="C65" s="468">
        <v>2.4372379999999998</v>
      </c>
      <c r="D65" s="468">
        <v>2.5307080000000002</v>
      </c>
      <c r="E65" s="468">
        <v>2.3515350000000002</v>
      </c>
      <c r="F65" s="468">
        <v>2.431254</v>
      </c>
      <c r="G65" s="468">
        <v>2.7800660000000001</v>
      </c>
      <c r="H65" s="468">
        <v>2.6534409999999999</v>
      </c>
      <c r="I65" s="468">
        <v>2.7564679999999999</v>
      </c>
      <c r="J65" s="468">
        <v>2.757641</v>
      </c>
      <c r="K65" s="468">
        <v>1.991187</v>
      </c>
      <c r="L65" s="468">
        <v>2.6713010000000001</v>
      </c>
      <c r="M65" s="468">
        <v>2.6574469999999999</v>
      </c>
      <c r="N65" s="468">
        <v>2.7500429999999998</v>
      </c>
      <c r="O65" s="468">
        <v>2.793167</v>
      </c>
      <c r="P65" s="468">
        <v>2.2603789999999999</v>
      </c>
      <c r="Q65" s="468">
        <v>2.3305739999999999</v>
      </c>
      <c r="R65" s="468">
        <v>2.20363</v>
      </c>
      <c r="S65" s="468">
        <v>2.5952959999999998</v>
      </c>
      <c r="T65" s="468">
        <v>2.670417</v>
      </c>
      <c r="U65" s="468">
        <v>2.7142680000000001</v>
      </c>
      <c r="V65" s="468">
        <v>2.7156910000000001</v>
      </c>
      <c r="W65" s="468">
        <v>2.588546</v>
      </c>
      <c r="X65" s="468">
        <v>2.096441</v>
      </c>
      <c r="Y65" s="468">
        <v>2.4226209999999999</v>
      </c>
      <c r="Z65" s="468">
        <v>2.5491640000000002</v>
      </c>
      <c r="AA65" s="468">
        <v>2.601842</v>
      </c>
      <c r="AB65" s="468">
        <v>2.63178</v>
      </c>
      <c r="AC65" s="468">
        <v>2.2294619999999998</v>
      </c>
      <c r="AD65" s="468">
        <v>2.36605</v>
      </c>
      <c r="AE65" s="468">
        <v>2.7558039999999999</v>
      </c>
      <c r="AF65" s="468">
        <v>2.4136150000000001</v>
      </c>
      <c r="AG65" s="468">
        <v>2.6752820000000002</v>
      </c>
      <c r="AH65" s="468">
        <v>2.6336400000000002</v>
      </c>
      <c r="AI65" s="468">
        <v>1.949703</v>
      </c>
      <c r="AJ65" s="468">
        <v>1.7789079999999999</v>
      </c>
      <c r="AK65" s="468">
        <v>2.2718660000000002</v>
      </c>
      <c r="AL65" s="468">
        <v>2.745638</v>
      </c>
      <c r="AM65" s="468">
        <v>2.8173270000000001</v>
      </c>
      <c r="AN65" s="468">
        <v>2.5115059999999998</v>
      </c>
      <c r="AO65" s="468">
        <v>2.145826</v>
      </c>
      <c r="AP65" s="468">
        <v>2.5646070000000001</v>
      </c>
      <c r="AQ65" s="468">
        <v>2.7793950000000001</v>
      </c>
      <c r="AR65" s="468">
        <v>2.5818750000000001</v>
      </c>
      <c r="AS65" s="468">
        <v>2.7610459999999999</v>
      </c>
      <c r="AT65" s="468">
        <v>2.6602169999999998</v>
      </c>
      <c r="AU65" s="468">
        <v>2.2583120000000001</v>
      </c>
      <c r="AV65" s="468">
        <v>2.0324409999999999</v>
      </c>
      <c r="AW65" s="468">
        <v>2.68174</v>
      </c>
      <c r="AX65" s="468">
        <v>2.79332</v>
      </c>
      <c r="AY65" s="468">
        <v>2.78647</v>
      </c>
      <c r="AZ65" s="892">
        <v>2.0006309999999998</v>
      </c>
      <c r="BA65" s="892">
        <v>2.144231</v>
      </c>
      <c r="BB65" s="892">
        <v>1.7204699999999999</v>
      </c>
      <c r="BC65" s="892">
        <v>1.656725</v>
      </c>
      <c r="BD65" s="892">
        <v>2.41187</v>
      </c>
      <c r="BE65" s="892">
        <v>2.64506</v>
      </c>
      <c r="BF65" s="892">
        <v>2.6263999999999998</v>
      </c>
      <c r="BG65" s="456">
        <v>2.0291700000000001</v>
      </c>
      <c r="BH65" s="456">
        <v>2.7144400000000002</v>
      </c>
      <c r="BI65" s="456">
        <v>2.6503199999999998</v>
      </c>
      <c r="BJ65" s="456">
        <v>2.7386599999999999</v>
      </c>
      <c r="BK65" s="456">
        <v>2.7386599999999999</v>
      </c>
      <c r="BL65" s="456">
        <v>2.47363</v>
      </c>
      <c r="BM65" s="456">
        <v>2.3729900000000002</v>
      </c>
      <c r="BN65" s="456">
        <v>2.03057</v>
      </c>
      <c r="BO65" s="456">
        <v>2.7386599999999999</v>
      </c>
      <c r="BP65" s="456">
        <v>2.6503199999999998</v>
      </c>
      <c r="BQ65" s="456">
        <v>2.7386599999999999</v>
      </c>
      <c r="BR65" s="456">
        <v>2.7386599999999999</v>
      </c>
      <c r="BS65" s="456">
        <v>2.6503199999999998</v>
      </c>
      <c r="BT65" s="456">
        <v>1.84189</v>
      </c>
      <c r="BU65" s="456">
        <v>1.5085</v>
      </c>
      <c r="BV65" s="456">
        <v>2.7386599999999999</v>
      </c>
    </row>
    <row r="66" spans="1:74" ht="11.1" customHeight="1" x14ac:dyDescent="0.2">
      <c r="A66" s="234" t="s">
        <v>682</v>
      </c>
      <c r="B66" s="446" t="s">
        <v>1012</v>
      </c>
      <c r="C66" s="468">
        <v>2.0219339999999999E-2</v>
      </c>
      <c r="D66" s="468">
        <v>2.3819238999999999E-2</v>
      </c>
      <c r="E66" s="468">
        <v>3.2837482000000001E-2</v>
      </c>
      <c r="F66" s="468">
        <v>2.8127883999999999E-2</v>
      </c>
      <c r="G66" s="468">
        <v>2.0731181000000001E-2</v>
      </c>
      <c r="H66" s="468">
        <v>1.4220379999999999E-2</v>
      </c>
      <c r="I66" s="468">
        <v>1.1705790000000001E-2</v>
      </c>
      <c r="J66" s="468">
        <v>1.3533389999999999E-2</v>
      </c>
      <c r="K66" s="468">
        <v>1.4629193E-2</v>
      </c>
      <c r="L66" s="468">
        <v>1.1241516999999999E-2</v>
      </c>
      <c r="M66" s="468">
        <v>1.4390963999999999E-2</v>
      </c>
      <c r="N66" s="468">
        <v>2.550564E-2</v>
      </c>
      <c r="O66" s="468">
        <v>2.1721000000000001E-2</v>
      </c>
      <c r="P66" s="468">
        <v>1.1936E-2</v>
      </c>
      <c r="Q66" s="468">
        <v>2.3944E-2</v>
      </c>
      <c r="R66" s="468">
        <v>1.7781000000000002E-2</v>
      </c>
      <c r="S66" s="468">
        <v>2.6775E-2</v>
      </c>
      <c r="T66" s="468">
        <v>1.9408000000000002E-2</v>
      </c>
      <c r="U66" s="468">
        <v>2.4937999999999998E-2</v>
      </c>
      <c r="V66" s="468">
        <v>1.9061000000000002E-2</v>
      </c>
      <c r="W66" s="468">
        <v>1.7382000000000002E-2</v>
      </c>
      <c r="X66" s="468">
        <v>1.2290000000000001E-2</v>
      </c>
      <c r="Y66" s="468">
        <v>1.2338E-2</v>
      </c>
      <c r="Z66" s="468">
        <v>1.6618000000000001E-2</v>
      </c>
      <c r="AA66" s="468">
        <v>1.7172E-2</v>
      </c>
      <c r="AB66" s="468">
        <v>1.0427000000000001E-2</v>
      </c>
      <c r="AC66" s="468">
        <v>7.7029999999999998E-3</v>
      </c>
      <c r="AD66" s="468">
        <v>1.4055E-2</v>
      </c>
      <c r="AE66" s="468">
        <v>1.0685999999999999E-2</v>
      </c>
      <c r="AF66" s="468">
        <v>1.542E-2</v>
      </c>
      <c r="AG66" s="468">
        <v>1.7094999999999999E-2</v>
      </c>
      <c r="AH66" s="468">
        <v>1.6209000000000001E-2</v>
      </c>
      <c r="AI66" s="468">
        <v>1.3846000000000001E-2</v>
      </c>
      <c r="AJ66" s="468">
        <v>1.5166000000000001E-2</v>
      </c>
      <c r="AK66" s="468">
        <v>1.9286999999999999E-2</v>
      </c>
      <c r="AL66" s="468">
        <v>2.0171999999999999E-2</v>
      </c>
      <c r="AM66" s="468">
        <v>1.4114415E-2</v>
      </c>
      <c r="AN66" s="468">
        <v>1.3619111E-2</v>
      </c>
      <c r="AO66" s="468">
        <v>1.5751483E-2</v>
      </c>
      <c r="AP66" s="468">
        <v>1.3731691000000001E-2</v>
      </c>
      <c r="AQ66" s="468">
        <v>1.6921571E-2</v>
      </c>
      <c r="AR66" s="468">
        <v>1.5400865E-2</v>
      </c>
      <c r="AS66" s="468">
        <v>1.3960772E-2</v>
      </c>
      <c r="AT66" s="468">
        <v>1.3005463E-2</v>
      </c>
      <c r="AU66" s="468">
        <v>1.1402525E-2</v>
      </c>
      <c r="AV66" s="468">
        <v>1.1672732E-2</v>
      </c>
      <c r="AW66" s="468">
        <v>1.263951E-2</v>
      </c>
      <c r="AX66" s="468">
        <v>1.3100189E-2</v>
      </c>
      <c r="AY66" s="468">
        <v>1.321612E-2</v>
      </c>
      <c r="AZ66" s="892">
        <v>1.1463238000000001E-2</v>
      </c>
      <c r="BA66" s="892">
        <v>1.5229138999999999E-2</v>
      </c>
      <c r="BB66" s="892">
        <v>1.3322570000000001E-2</v>
      </c>
      <c r="BC66" s="892">
        <v>1.4101997999999999E-2</v>
      </c>
      <c r="BD66" s="892">
        <v>1.3425761E-2</v>
      </c>
      <c r="BE66" s="892">
        <v>1.36633E-2</v>
      </c>
      <c r="BF66" s="892">
        <v>1.26053E-2</v>
      </c>
      <c r="BG66" s="456">
        <v>1.1468900000000001E-2</v>
      </c>
      <c r="BH66" s="456">
        <v>1.20778E-2</v>
      </c>
      <c r="BI66" s="456">
        <v>1.34331E-2</v>
      </c>
      <c r="BJ66" s="456">
        <v>1.6503799999999999E-2</v>
      </c>
      <c r="BK66" s="456">
        <v>1.92102E-2</v>
      </c>
      <c r="BL66" s="456">
        <v>1.63026E-2</v>
      </c>
      <c r="BM66" s="456">
        <v>1.9297000000000002E-2</v>
      </c>
      <c r="BN66" s="456">
        <v>1.7800699999999999E-2</v>
      </c>
      <c r="BO66" s="456">
        <v>1.72952E-2</v>
      </c>
      <c r="BP66" s="456">
        <v>1.3727E-2</v>
      </c>
      <c r="BQ66" s="456">
        <v>1.38791E-2</v>
      </c>
      <c r="BR66" s="456">
        <v>1.27548E-2</v>
      </c>
      <c r="BS66" s="456">
        <v>1.15692E-2</v>
      </c>
      <c r="BT66" s="456">
        <v>1.2149699999999999E-2</v>
      </c>
      <c r="BU66" s="456">
        <v>1.34813E-2</v>
      </c>
      <c r="BV66" s="456">
        <v>1.6538299999999999E-2</v>
      </c>
    </row>
    <row r="67" spans="1:74" ht="11.1" customHeight="1" x14ac:dyDescent="0.2">
      <c r="A67" s="234" t="s">
        <v>1563</v>
      </c>
      <c r="B67" s="446" t="s">
        <v>1013</v>
      </c>
      <c r="C67" s="468">
        <v>0</v>
      </c>
      <c r="D67" s="468">
        <v>0</v>
      </c>
      <c r="E67" s="468">
        <v>0</v>
      </c>
      <c r="F67" s="468">
        <v>0</v>
      </c>
      <c r="G67" s="468">
        <v>0</v>
      </c>
      <c r="H67" s="468">
        <v>0</v>
      </c>
      <c r="I67" s="468">
        <v>0</v>
      </c>
      <c r="J67" s="468">
        <v>0</v>
      </c>
      <c r="K67" s="468">
        <v>0</v>
      </c>
      <c r="L67" s="468">
        <v>0</v>
      </c>
      <c r="M67" s="468">
        <v>0</v>
      </c>
      <c r="N67" s="468">
        <v>0</v>
      </c>
      <c r="O67" s="468">
        <v>0</v>
      </c>
      <c r="P67" s="468">
        <v>0</v>
      </c>
      <c r="Q67" s="468">
        <v>0</v>
      </c>
      <c r="R67" s="468">
        <v>0</v>
      </c>
      <c r="S67" s="468">
        <v>0</v>
      </c>
      <c r="T67" s="468">
        <v>0</v>
      </c>
      <c r="U67" s="468">
        <v>0</v>
      </c>
      <c r="V67" s="468">
        <v>0</v>
      </c>
      <c r="W67" s="468">
        <v>0</v>
      </c>
      <c r="X67" s="468">
        <v>0</v>
      </c>
      <c r="Y67" s="468">
        <v>0</v>
      </c>
      <c r="Z67" s="468">
        <v>0</v>
      </c>
      <c r="AA67" s="468">
        <v>0</v>
      </c>
      <c r="AB67" s="468">
        <v>0</v>
      </c>
      <c r="AC67" s="468">
        <v>0</v>
      </c>
      <c r="AD67" s="468">
        <v>0</v>
      </c>
      <c r="AE67" s="468">
        <v>0</v>
      </c>
      <c r="AF67" s="468">
        <v>0</v>
      </c>
      <c r="AG67" s="468">
        <v>0</v>
      </c>
      <c r="AH67" s="468">
        <v>0</v>
      </c>
      <c r="AI67" s="468">
        <v>0</v>
      </c>
      <c r="AJ67" s="468">
        <v>0</v>
      </c>
      <c r="AK67" s="468">
        <v>0</v>
      </c>
      <c r="AL67" s="468">
        <v>0</v>
      </c>
      <c r="AM67" s="468">
        <v>0</v>
      </c>
      <c r="AN67" s="468">
        <v>0</v>
      </c>
      <c r="AO67" s="468">
        <v>0</v>
      </c>
      <c r="AP67" s="468">
        <v>0</v>
      </c>
      <c r="AQ67" s="468">
        <v>0</v>
      </c>
      <c r="AR67" s="468">
        <v>0</v>
      </c>
      <c r="AS67" s="468">
        <v>0</v>
      </c>
      <c r="AT67" s="468">
        <v>0</v>
      </c>
      <c r="AU67" s="468">
        <v>0</v>
      </c>
      <c r="AV67" s="468">
        <v>0</v>
      </c>
      <c r="AW67" s="468">
        <v>0</v>
      </c>
      <c r="AX67" s="468">
        <v>0</v>
      </c>
      <c r="AY67" s="468">
        <v>0</v>
      </c>
      <c r="AZ67" s="892">
        <v>0</v>
      </c>
      <c r="BA67" s="892">
        <v>0</v>
      </c>
      <c r="BB67" s="892">
        <v>0</v>
      </c>
      <c r="BC67" s="892">
        <v>0</v>
      </c>
      <c r="BD67" s="892">
        <v>0</v>
      </c>
      <c r="BE67" s="892">
        <v>0</v>
      </c>
      <c r="BF67" s="892">
        <v>0</v>
      </c>
      <c r="BG67" s="456">
        <v>0</v>
      </c>
      <c r="BH67" s="456">
        <v>0</v>
      </c>
      <c r="BI67" s="456">
        <v>0</v>
      </c>
      <c r="BJ67" s="456">
        <v>0</v>
      </c>
      <c r="BK67" s="456">
        <v>0</v>
      </c>
      <c r="BL67" s="456">
        <v>0</v>
      </c>
      <c r="BM67" s="456">
        <v>0</v>
      </c>
      <c r="BN67" s="456">
        <v>0</v>
      </c>
      <c r="BO67" s="456">
        <v>0</v>
      </c>
      <c r="BP67" s="456">
        <v>0</v>
      </c>
      <c r="BQ67" s="456">
        <v>0</v>
      </c>
      <c r="BR67" s="456">
        <v>0</v>
      </c>
      <c r="BS67" s="456">
        <v>0</v>
      </c>
      <c r="BT67" s="456">
        <v>0</v>
      </c>
      <c r="BU67" s="456">
        <v>0</v>
      </c>
      <c r="BV67" s="456">
        <v>0</v>
      </c>
    </row>
    <row r="68" spans="1:74" ht="11.1" customHeight="1" x14ac:dyDescent="0.2">
      <c r="A68" s="234" t="s">
        <v>1564</v>
      </c>
      <c r="B68" s="446" t="s">
        <v>1014</v>
      </c>
      <c r="C68" s="468">
        <v>0.72995136900000002</v>
      </c>
      <c r="D68" s="468">
        <v>0.77678340099999998</v>
      </c>
      <c r="E68" s="468">
        <v>1.0096175409999999</v>
      </c>
      <c r="F68" s="468">
        <v>1.073443688</v>
      </c>
      <c r="G68" s="468">
        <v>1.183186294</v>
      </c>
      <c r="H68" s="468">
        <v>1.0863210599999999</v>
      </c>
      <c r="I68" s="468">
        <v>1.1012460479999999</v>
      </c>
      <c r="J68" s="468">
        <v>1.0325574390000001</v>
      </c>
      <c r="K68" s="468">
        <v>0.85564203800000005</v>
      </c>
      <c r="L68" s="468">
        <v>0.923082925</v>
      </c>
      <c r="M68" s="468">
        <v>0.65534078100000004</v>
      </c>
      <c r="N68" s="468">
        <v>0.69525310799999995</v>
      </c>
      <c r="O68" s="468">
        <v>0.86139768900000002</v>
      </c>
      <c r="P68" s="468">
        <v>1.0075514109999999</v>
      </c>
      <c r="Q68" s="468">
        <v>1.285754793</v>
      </c>
      <c r="R68" s="468">
        <v>1.2279958559999999</v>
      </c>
      <c r="S68" s="468">
        <v>1.43585205</v>
      </c>
      <c r="T68" s="468">
        <v>1.3298975129999999</v>
      </c>
      <c r="U68" s="468">
        <v>1.312275477</v>
      </c>
      <c r="V68" s="468">
        <v>1.3387527420000001</v>
      </c>
      <c r="W68" s="468">
        <v>1.1913690320000001</v>
      </c>
      <c r="X68" s="468">
        <v>1.199543024</v>
      </c>
      <c r="Y68" s="468">
        <v>0.87397164400000005</v>
      </c>
      <c r="Z68" s="468">
        <v>0.76998307700000002</v>
      </c>
      <c r="AA68" s="468">
        <v>0.86068</v>
      </c>
      <c r="AB68" s="468">
        <v>1.2927599999999999</v>
      </c>
      <c r="AC68" s="468">
        <v>1.5451429999999999</v>
      </c>
      <c r="AD68" s="468">
        <v>2.0124819999999999</v>
      </c>
      <c r="AE68" s="468">
        <v>2.017153</v>
      </c>
      <c r="AF68" s="468">
        <v>1.7978130000000001</v>
      </c>
      <c r="AG68" s="468">
        <v>1.7403729999999999</v>
      </c>
      <c r="AH68" s="468">
        <v>1.7074819999999999</v>
      </c>
      <c r="AI68" s="468">
        <v>1.3908240000000001</v>
      </c>
      <c r="AJ68" s="468">
        <v>1.4117519999999999</v>
      </c>
      <c r="AK68" s="468">
        <v>1.2970839999999999</v>
      </c>
      <c r="AL68" s="468">
        <v>1.3360122290000001</v>
      </c>
      <c r="AM68" s="468">
        <v>1.4303004290000001</v>
      </c>
      <c r="AN68" s="468">
        <v>1.6280705200000001</v>
      </c>
      <c r="AO68" s="468">
        <v>2.2707640840000001</v>
      </c>
      <c r="AP68" s="468">
        <v>2.5700833269999999</v>
      </c>
      <c r="AQ68" s="468">
        <v>2.4460051169999999</v>
      </c>
      <c r="AR68" s="468">
        <v>2.2230575950000002</v>
      </c>
      <c r="AS68" s="468">
        <v>2.3267614089999999</v>
      </c>
      <c r="AT68" s="468">
        <v>2.1497316039999999</v>
      </c>
      <c r="AU68" s="468">
        <v>2.11631547</v>
      </c>
      <c r="AV68" s="468">
        <v>1.992729041</v>
      </c>
      <c r="AW68" s="468">
        <v>1.9074976219999999</v>
      </c>
      <c r="AX68" s="468">
        <v>1.619171812</v>
      </c>
      <c r="AY68" s="468">
        <v>1.7320493720000001</v>
      </c>
      <c r="AZ68" s="892">
        <v>1.9543504439999999</v>
      </c>
      <c r="BA68" s="892">
        <v>2.4662015180000001</v>
      </c>
      <c r="BB68" s="892">
        <v>2.722009554</v>
      </c>
      <c r="BC68" s="892">
        <v>2.698816039</v>
      </c>
      <c r="BD68" s="892">
        <v>2.6630658390000002</v>
      </c>
      <c r="BE68" s="892">
        <v>2.5303179999999998</v>
      </c>
      <c r="BF68" s="892">
        <v>2.40326</v>
      </c>
      <c r="BG68" s="456">
        <v>2.2115049999999998</v>
      </c>
      <c r="BH68" s="456">
        <v>2.1386430000000001</v>
      </c>
      <c r="BI68" s="456">
        <v>1.9173640000000001</v>
      </c>
      <c r="BJ68" s="456">
        <v>1.7097880000000001</v>
      </c>
      <c r="BK68" s="456">
        <v>1.744462</v>
      </c>
      <c r="BL68" s="456">
        <v>2.0211350000000001</v>
      </c>
      <c r="BM68" s="456">
        <v>2.5981239999999999</v>
      </c>
      <c r="BN68" s="456">
        <v>2.9481470000000001</v>
      </c>
      <c r="BO68" s="456">
        <v>2.9012600000000002</v>
      </c>
      <c r="BP68" s="456">
        <v>2.7635839999999998</v>
      </c>
      <c r="BQ68" s="456">
        <v>2.7550569999999999</v>
      </c>
      <c r="BR68" s="456">
        <v>2.5965549999999999</v>
      </c>
      <c r="BS68" s="456">
        <v>2.4079809999999999</v>
      </c>
      <c r="BT68" s="456">
        <v>2.3672420000000001</v>
      </c>
      <c r="BU68" s="456">
        <v>2.1475279999999999</v>
      </c>
      <c r="BV68" s="456">
        <v>1.8807370000000001</v>
      </c>
    </row>
    <row r="69" spans="1:74" ht="11.1" customHeight="1" x14ac:dyDescent="0.2">
      <c r="A69" s="234" t="s">
        <v>683</v>
      </c>
      <c r="B69" s="478" t="s">
        <v>1555</v>
      </c>
      <c r="C69" s="468">
        <v>0.32239096099999998</v>
      </c>
      <c r="D69" s="468">
        <v>0.30287392400000002</v>
      </c>
      <c r="E69" s="468">
        <v>0.40599595399999999</v>
      </c>
      <c r="F69" s="468">
        <v>0.31091428500000001</v>
      </c>
      <c r="G69" s="468">
        <v>0.30148501300000002</v>
      </c>
      <c r="H69" s="468">
        <v>0.35477150400000002</v>
      </c>
      <c r="I69" s="468">
        <v>0.38529333399999999</v>
      </c>
      <c r="J69" s="468">
        <v>0.37976841099999997</v>
      </c>
      <c r="K69" s="468">
        <v>0.36241099599999999</v>
      </c>
      <c r="L69" s="468">
        <v>0.275188398</v>
      </c>
      <c r="M69" s="468">
        <v>0.25426115900000001</v>
      </c>
      <c r="N69" s="468">
        <v>0.45418301100000003</v>
      </c>
      <c r="O69" s="468">
        <v>0.413323263</v>
      </c>
      <c r="P69" s="468">
        <v>0.35851158999999999</v>
      </c>
      <c r="Q69" s="468">
        <v>0.24524427600000001</v>
      </c>
      <c r="R69" s="468">
        <v>0.23185476599999999</v>
      </c>
      <c r="S69" s="468">
        <v>0.28805088299999998</v>
      </c>
      <c r="T69" s="468">
        <v>0.29990677300000002</v>
      </c>
      <c r="U69" s="468">
        <v>0.36474028400000003</v>
      </c>
      <c r="V69" s="468">
        <v>0.36501191700000002</v>
      </c>
      <c r="W69" s="468">
        <v>0.25942681000000001</v>
      </c>
      <c r="X69" s="468">
        <v>0.16631238200000001</v>
      </c>
      <c r="Y69" s="468">
        <v>0.21691346</v>
      </c>
      <c r="Z69" s="468">
        <v>0.261349357</v>
      </c>
      <c r="AA69" s="468">
        <v>0.24460589999999999</v>
      </c>
      <c r="AB69" s="468">
        <v>0.194904559</v>
      </c>
      <c r="AC69" s="468">
        <v>0.15858412999999999</v>
      </c>
      <c r="AD69" s="468">
        <v>0.24528276900000001</v>
      </c>
      <c r="AE69" s="468">
        <v>0.239209164</v>
      </c>
      <c r="AF69" s="468">
        <v>0.30549152499999999</v>
      </c>
      <c r="AG69" s="468">
        <v>0.34188783099999998</v>
      </c>
      <c r="AH69" s="468">
        <v>0.35134333299999998</v>
      </c>
      <c r="AI69" s="468">
        <v>0.19163259999999999</v>
      </c>
      <c r="AJ69" s="468">
        <v>0.155786696</v>
      </c>
      <c r="AK69" s="468">
        <v>0.223630774</v>
      </c>
      <c r="AL69" s="468">
        <v>0.21233449400000001</v>
      </c>
      <c r="AM69" s="468">
        <v>0.41159953599999999</v>
      </c>
      <c r="AN69" s="468">
        <v>0.199018959</v>
      </c>
      <c r="AO69" s="468">
        <v>0.331994715</v>
      </c>
      <c r="AP69" s="468">
        <v>0.25629010600000002</v>
      </c>
      <c r="AQ69" s="468">
        <v>0.28417210599999998</v>
      </c>
      <c r="AR69" s="468">
        <v>0.34626054699999997</v>
      </c>
      <c r="AS69" s="468">
        <v>0.42631855400000002</v>
      </c>
      <c r="AT69" s="468">
        <v>0.37008214</v>
      </c>
      <c r="AU69" s="468">
        <v>0.264173993</v>
      </c>
      <c r="AV69" s="468">
        <v>0.237604502</v>
      </c>
      <c r="AW69" s="468">
        <v>0.27499974399999999</v>
      </c>
      <c r="AX69" s="468">
        <v>0.22642662799999999</v>
      </c>
      <c r="AY69" s="468">
        <v>0.357636593</v>
      </c>
      <c r="AZ69" s="892">
        <v>0.38582951700000001</v>
      </c>
      <c r="BA69" s="892">
        <v>0.25079483000000002</v>
      </c>
      <c r="BB69" s="892">
        <v>0.268871739</v>
      </c>
      <c r="BC69" s="892">
        <v>0.32060766000000002</v>
      </c>
      <c r="BD69" s="892">
        <v>0.35087006900000001</v>
      </c>
      <c r="BE69" s="892">
        <v>0.38412570000000001</v>
      </c>
      <c r="BF69" s="892">
        <v>0.36513319999999999</v>
      </c>
      <c r="BG69" s="456">
        <v>0.23552880000000001</v>
      </c>
      <c r="BH69" s="456">
        <v>0.1736656</v>
      </c>
      <c r="BI69" s="456">
        <v>0.2412135</v>
      </c>
      <c r="BJ69" s="456">
        <v>0.2273667</v>
      </c>
      <c r="BK69" s="456">
        <v>0.3278413</v>
      </c>
      <c r="BL69" s="456">
        <v>0.2614842</v>
      </c>
      <c r="BM69" s="456">
        <v>0.24743589999999999</v>
      </c>
      <c r="BN69" s="456">
        <v>0.25701010000000002</v>
      </c>
      <c r="BO69" s="456">
        <v>0.28020850000000003</v>
      </c>
      <c r="BP69" s="456">
        <v>0.3371326</v>
      </c>
      <c r="BQ69" s="456">
        <v>0.3848935</v>
      </c>
      <c r="BR69" s="456">
        <v>0.36675669999999999</v>
      </c>
      <c r="BS69" s="456">
        <v>0.2334234</v>
      </c>
      <c r="BT69" s="456">
        <v>0.18468809999999999</v>
      </c>
      <c r="BU69" s="456">
        <v>0.25001899999999999</v>
      </c>
      <c r="BV69" s="456">
        <v>0.22444</v>
      </c>
    </row>
    <row r="70" spans="1:74" ht="11.1" customHeight="1" x14ac:dyDescent="0.2">
      <c r="A70" s="234" t="s">
        <v>685</v>
      </c>
      <c r="B70" s="479" t="s">
        <v>1556</v>
      </c>
      <c r="C70" s="470">
        <v>18.853649999999998</v>
      </c>
      <c r="D70" s="470">
        <v>16.79561</v>
      </c>
      <c r="E70" s="470">
        <v>19.053006</v>
      </c>
      <c r="F70" s="470">
        <v>19.596167000000001</v>
      </c>
      <c r="G70" s="470">
        <v>23.048870000000001</v>
      </c>
      <c r="H70" s="470">
        <v>24.441987000000001</v>
      </c>
      <c r="I70" s="470">
        <v>26.352166</v>
      </c>
      <c r="J70" s="470">
        <v>26.334589999999999</v>
      </c>
      <c r="K70" s="470">
        <v>22.848406000000001</v>
      </c>
      <c r="L70" s="470">
        <v>20.174793000000001</v>
      </c>
      <c r="M70" s="470">
        <v>18.986910999999999</v>
      </c>
      <c r="N70" s="470">
        <v>19.129974000000001</v>
      </c>
      <c r="O70" s="470">
        <v>18.558945803</v>
      </c>
      <c r="P70" s="470">
        <v>17.026088392999998</v>
      </c>
      <c r="Q70" s="470">
        <v>19.831952082000001</v>
      </c>
      <c r="R70" s="470">
        <v>20.472586141000001</v>
      </c>
      <c r="S70" s="470">
        <v>22.608860743000001</v>
      </c>
      <c r="T70" s="470">
        <v>24.224356493999998</v>
      </c>
      <c r="U70" s="470">
        <v>27.302226743999999</v>
      </c>
      <c r="V70" s="470">
        <v>28.158777858000001</v>
      </c>
      <c r="W70" s="470">
        <v>24.264425461999998</v>
      </c>
      <c r="X70" s="470">
        <v>21.305890439999999</v>
      </c>
      <c r="Y70" s="470">
        <v>18.376977488000001</v>
      </c>
      <c r="Z70" s="470">
        <v>18.196172123</v>
      </c>
      <c r="AA70" s="470">
        <v>18.899958999999999</v>
      </c>
      <c r="AB70" s="470">
        <v>16.757321000000001</v>
      </c>
      <c r="AC70" s="470">
        <v>19.024667999999998</v>
      </c>
      <c r="AD70" s="470">
        <v>19.254234</v>
      </c>
      <c r="AE70" s="470">
        <v>25.422039999999999</v>
      </c>
      <c r="AF70" s="470">
        <v>25.542106</v>
      </c>
      <c r="AG70" s="470">
        <v>27.736333999999999</v>
      </c>
      <c r="AH70" s="470">
        <v>27.338743000000001</v>
      </c>
      <c r="AI70" s="470">
        <v>25.212426000000001</v>
      </c>
      <c r="AJ70" s="470">
        <v>21.327627</v>
      </c>
      <c r="AK70" s="470">
        <v>19.651813000000001</v>
      </c>
      <c r="AL70" s="470">
        <v>18.607115</v>
      </c>
      <c r="AM70" s="470">
        <v>20.510766962000002</v>
      </c>
      <c r="AN70" s="470">
        <v>17.201337991999999</v>
      </c>
      <c r="AO70" s="470">
        <v>18.593313628000001</v>
      </c>
      <c r="AP70" s="470">
        <v>20.849247208000001</v>
      </c>
      <c r="AQ70" s="470">
        <v>24.946994157999999</v>
      </c>
      <c r="AR70" s="470">
        <v>25.417893268</v>
      </c>
      <c r="AS70" s="470">
        <v>27.683583864999999</v>
      </c>
      <c r="AT70" s="470">
        <v>27.608873078999999</v>
      </c>
      <c r="AU70" s="470">
        <v>24.299326003000001</v>
      </c>
      <c r="AV70" s="470">
        <v>22.116877921</v>
      </c>
      <c r="AW70" s="470">
        <v>18.365105703000001</v>
      </c>
      <c r="AX70" s="470">
        <v>19.105662765999998</v>
      </c>
      <c r="AY70" s="470">
        <v>19.905529195</v>
      </c>
      <c r="AZ70" s="917">
        <v>18.577362852</v>
      </c>
      <c r="BA70" s="917">
        <v>20.004946</v>
      </c>
      <c r="BB70" s="917">
        <v>20.187974363999999</v>
      </c>
      <c r="BC70" s="917">
        <v>24.873307212</v>
      </c>
      <c r="BD70" s="917">
        <v>26.202437473</v>
      </c>
      <c r="BE70" s="917">
        <v>28.321267966000001</v>
      </c>
      <c r="BF70" s="917">
        <v>27.754709999999999</v>
      </c>
      <c r="BG70" s="459">
        <v>24.881260000000001</v>
      </c>
      <c r="BH70" s="459">
        <v>23.217919999999999</v>
      </c>
      <c r="BI70" s="459">
        <v>19.48442</v>
      </c>
      <c r="BJ70" s="459">
        <v>19.94369</v>
      </c>
      <c r="BK70" s="459">
        <v>19.679490000000001</v>
      </c>
      <c r="BL70" s="459">
        <v>17.98479</v>
      </c>
      <c r="BM70" s="459">
        <v>20.07827</v>
      </c>
      <c r="BN70" s="459">
        <v>21.059290000000001</v>
      </c>
      <c r="BO70" s="459">
        <v>24.54139</v>
      </c>
      <c r="BP70" s="459">
        <v>26.888349999999999</v>
      </c>
      <c r="BQ70" s="459">
        <v>28.32094</v>
      </c>
      <c r="BR70" s="459">
        <v>28.921009999999999</v>
      </c>
      <c r="BS70" s="459">
        <v>26.07854</v>
      </c>
      <c r="BT70" s="459">
        <v>23.385190000000001</v>
      </c>
      <c r="BU70" s="459">
        <v>19.601849999999999</v>
      </c>
      <c r="BV70" s="459">
        <v>20.032720000000001</v>
      </c>
    </row>
    <row r="71" spans="1:74" s="336" customFormat="1" ht="13.2" x14ac:dyDescent="0.25">
      <c r="A71" s="335"/>
      <c r="B71" s="1094" t="s">
        <v>1565</v>
      </c>
      <c r="C71" s="1092"/>
      <c r="D71" s="1092"/>
      <c r="E71" s="1092"/>
      <c r="F71" s="1092"/>
      <c r="G71" s="1092"/>
      <c r="H71" s="1092"/>
      <c r="I71" s="1092"/>
      <c r="J71" s="1092"/>
      <c r="K71" s="1092"/>
      <c r="L71" s="1092"/>
      <c r="M71" s="1092"/>
      <c r="N71" s="1092"/>
      <c r="O71" s="1092"/>
      <c r="P71" s="1092"/>
      <c r="Q71" s="1093"/>
      <c r="R71" s="762"/>
      <c r="AY71" s="339"/>
      <c r="AZ71" s="339"/>
      <c r="BA71" s="339"/>
      <c r="BB71" s="339"/>
      <c r="BC71" s="339"/>
      <c r="BD71" s="339"/>
      <c r="BE71" s="339"/>
      <c r="BF71" s="339"/>
      <c r="BG71" s="339"/>
      <c r="BH71" s="339"/>
      <c r="BI71" s="339"/>
    </row>
    <row r="72" spans="1:74" ht="12" customHeight="1" x14ac:dyDescent="0.25">
      <c r="A72" s="229"/>
      <c r="B72" s="1091" t="s">
        <v>1422</v>
      </c>
      <c r="C72" s="1092"/>
      <c r="D72" s="1092"/>
      <c r="E72" s="1092"/>
      <c r="F72" s="1092"/>
      <c r="G72" s="1092"/>
      <c r="H72" s="1092"/>
      <c r="I72" s="1092"/>
      <c r="J72" s="1092"/>
      <c r="K72" s="1092"/>
      <c r="L72" s="1092"/>
      <c r="M72" s="1092"/>
      <c r="N72" s="1092"/>
      <c r="O72" s="1092"/>
      <c r="P72" s="1092"/>
      <c r="Q72" s="1093"/>
      <c r="R72" s="762"/>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683"/>
      <c r="AZ72" s="683"/>
      <c r="BA72" s="683"/>
      <c r="BB72" s="683"/>
      <c r="BC72" s="683"/>
      <c r="BD72" s="683"/>
      <c r="BE72" s="683"/>
      <c r="BF72" s="683"/>
      <c r="BG72" s="683"/>
      <c r="BH72" s="683"/>
      <c r="BI72" s="683"/>
      <c r="BJ72" s="236"/>
      <c r="BK72" s="236"/>
      <c r="BL72" s="236"/>
      <c r="BM72" s="236"/>
      <c r="BN72" s="236"/>
      <c r="BO72" s="236"/>
      <c r="BP72" s="236"/>
      <c r="BQ72" s="236"/>
      <c r="BR72" s="236"/>
      <c r="BS72" s="236"/>
      <c r="BT72" s="236"/>
      <c r="BU72" s="236"/>
      <c r="BV72" s="236"/>
    </row>
    <row r="73" spans="1:74" ht="12" customHeight="1" x14ac:dyDescent="0.25">
      <c r="A73" s="229"/>
      <c r="B73" s="1091" t="s">
        <v>1423</v>
      </c>
      <c r="C73" s="1092"/>
      <c r="D73" s="1092"/>
      <c r="E73" s="1092"/>
      <c r="F73" s="1092"/>
      <c r="G73" s="1092"/>
      <c r="H73" s="1092"/>
      <c r="I73" s="1092"/>
      <c r="J73" s="1092"/>
      <c r="K73" s="1092"/>
      <c r="L73" s="1092"/>
      <c r="M73" s="1092"/>
      <c r="N73" s="1092"/>
      <c r="O73" s="1092"/>
      <c r="P73" s="1092"/>
      <c r="Q73" s="1093"/>
      <c r="R73" s="762"/>
      <c r="S73" s="236"/>
      <c r="T73" s="236"/>
      <c r="U73" s="236"/>
      <c r="V73" s="236"/>
      <c r="W73" s="236"/>
      <c r="X73" s="236"/>
      <c r="Y73" s="236"/>
      <c r="Z73" s="236"/>
      <c r="AA73" s="236"/>
      <c r="AB73" s="236"/>
      <c r="AC73" s="236"/>
      <c r="AD73" s="236"/>
      <c r="AE73" s="236"/>
      <c r="AF73" s="236"/>
      <c r="AG73" s="236"/>
      <c r="AH73" s="236"/>
      <c r="AI73" s="236"/>
      <c r="AJ73" s="236"/>
      <c r="AK73" s="236"/>
      <c r="AL73" s="236"/>
      <c r="AM73" s="236"/>
      <c r="AN73" s="236"/>
      <c r="AO73" s="236"/>
      <c r="AP73" s="236"/>
      <c r="AQ73" s="236"/>
      <c r="AR73" s="236"/>
      <c r="AS73" s="236"/>
      <c r="AT73" s="236"/>
      <c r="AU73" s="236"/>
      <c r="AV73" s="236"/>
      <c r="AW73" s="236"/>
      <c r="AX73" s="236"/>
      <c r="AY73" s="691"/>
      <c r="AZ73" s="691"/>
      <c r="BA73" s="691"/>
      <c r="BB73" s="691"/>
      <c r="BC73" s="691"/>
      <c r="BD73" s="684"/>
      <c r="BE73" s="684"/>
      <c r="BF73" s="684"/>
      <c r="BG73" s="691"/>
      <c r="BH73" s="691"/>
      <c r="BI73" s="691"/>
      <c r="BJ73" s="236"/>
      <c r="BK73" s="236"/>
      <c r="BL73" s="236"/>
      <c r="BM73" s="236"/>
      <c r="BN73" s="236"/>
      <c r="BO73" s="236"/>
      <c r="BP73" s="236"/>
      <c r="BQ73" s="236"/>
      <c r="BR73" s="236"/>
      <c r="BS73" s="236"/>
      <c r="BT73" s="236"/>
      <c r="BU73" s="236"/>
      <c r="BV73" s="236"/>
    </row>
    <row r="74" spans="1:74" ht="12" customHeight="1" x14ac:dyDescent="0.25">
      <c r="A74" s="237"/>
      <c r="B74" s="1091" t="s">
        <v>1566</v>
      </c>
      <c r="C74" s="1092"/>
      <c r="D74" s="1092"/>
      <c r="E74" s="1092"/>
      <c r="F74" s="1092"/>
      <c r="G74" s="1092"/>
      <c r="H74" s="1092"/>
      <c r="I74" s="1092"/>
      <c r="J74" s="1092"/>
      <c r="K74" s="1092"/>
      <c r="L74" s="1092"/>
      <c r="M74" s="1092"/>
      <c r="N74" s="1092"/>
      <c r="O74" s="1092"/>
      <c r="P74" s="1092"/>
      <c r="Q74" s="1093"/>
      <c r="R74" s="762"/>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8"/>
      <c r="AX74" s="238"/>
      <c r="AY74" s="695"/>
      <c r="AZ74" s="695"/>
      <c r="BA74" s="695"/>
      <c r="BB74" s="695"/>
      <c r="BC74" s="695"/>
      <c r="BD74" s="685"/>
      <c r="BE74" s="685"/>
      <c r="BF74" s="685"/>
      <c r="BG74" s="695"/>
      <c r="BH74" s="695"/>
      <c r="BI74" s="695"/>
      <c r="BJ74" s="238"/>
      <c r="BK74" s="238"/>
      <c r="BL74" s="238"/>
      <c r="BM74" s="238"/>
      <c r="BN74" s="238"/>
      <c r="BO74" s="238"/>
      <c r="BP74" s="238"/>
      <c r="BQ74" s="238"/>
      <c r="BR74" s="238"/>
      <c r="BS74" s="238"/>
      <c r="BT74" s="238"/>
      <c r="BU74" s="238"/>
      <c r="BV74" s="238"/>
    </row>
    <row r="75" spans="1:74" ht="12" customHeight="1" x14ac:dyDescent="0.25">
      <c r="A75" s="237"/>
      <c r="B75" s="1091" t="s">
        <v>1567</v>
      </c>
      <c r="C75" s="1095"/>
      <c r="D75" s="1095"/>
      <c r="E75" s="1095"/>
      <c r="F75" s="1095"/>
      <c r="G75" s="1095"/>
      <c r="H75" s="1095"/>
      <c r="I75" s="1095"/>
      <c r="J75" s="1095"/>
      <c r="K75" s="1095"/>
      <c r="L75" s="1095"/>
      <c r="M75" s="1095"/>
      <c r="N75" s="1095"/>
      <c r="O75" s="1095"/>
      <c r="P75" s="1095"/>
      <c r="Q75" s="1095"/>
      <c r="R75" s="1095"/>
      <c r="S75" s="1095"/>
      <c r="T75" s="238"/>
      <c r="U75" s="238"/>
      <c r="V75" s="238"/>
      <c r="W75" s="238"/>
      <c r="X75" s="238"/>
      <c r="Y75" s="238"/>
      <c r="Z75" s="238"/>
      <c r="AA75" s="238"/>
      <c r="AB75" s="238"/>
      <c r="AC75" s="238"/>
      <c r="AD75" s="238"/>
      <c r="AE75" s="238"/>
      <c r="AF75" s="238"/>
      <c r="AG75" s="238"/>
      <c r="AH75" s="238"/>
      <c r="AI75" s="238"/>
      <c r="AJ75" s="238"/>
      <c r="AK75" s="238"/>
      <c r="AL75" s="238"/>
      <c r="AM75" s="238"/>
      <c r="AN75" s="238"/>
      <c r="AO75" s="238"/>
      <c r="AP75" s="238"/>
      <c r="AQ75" s="238"/>
      <c r="AR75" s="238"/>
      <c r="AS75" s="238"/>
      <c r="AT75" s="238"/>
      <c r="AU75" s="238"/>
      <c r="AV75" s="238"/>
      <c r="AW75" s="238"/>
      <c r="AX75" s="238"/>
      <c r="AY75" s="695"/>
      <c r="AZ75" s="695"/>
      <c r="BA75" s="695"/>
      <c r="BB75" s="695"/>
      <c r="BC75" s="695"/>
      <c r="BD75" s="685"/>
      <c r="BE75" s="685"/>
      <c r="BF75" s="685"/>
      <c r="BG75" s="695"/>
      <c r="BH75" s="695"/>
      <c r="BI75" s="695"/>
      <c r="BJ75" s="238"/>
      <c r="BK75" s="238"/>
      <c r="BL75" s="238"/>
      <c r="BM75" s="238"/>
      <c r="BN75" s="238"/>
      <c r="BO75" s="238"/>
      <c r="BP75" s="238"/>
      <c r="BQ75" s="238"/>
      <c r="BR75" s="238"/>
      <c r="BS75" s="238"/>
      <c r="BT75" s="238"/>
      <c r="BU75" s="238"/>
      <c r="BV75" s="238"/>
    </row>
    <row r="76" spans="1:74" ht="12" customHeight="1" x14ac:dyDescent="0.25">
      <c r="A76" s="237"/>
      <c r="B76" s="773" t="s">
        <v>808</v>
      </c>
      <c r="C76" s="773"/>
      <c r="D76" s="773"/>
      <c r="E76" s="773"/>
      <c r="F76" s="773"/>
      <c r="G76" s="773"/>
      <c r="H76" s="774"/>
      <c r="I76" s="773"/>
      <c r="J76" s="773"/>
      <c r="K76" s="773"/>
      <c r="L76" s="773"/>
      <c r="M76" s="773"/>
      <c r="N76" s="773"/>
      <c r="O76" s="773"/>
      <c r="P76" s="773"/>
      <c r="Q76" s="773"/>
      <c r="R76" s="775"/>
      <c r="S76" s="238"/>
      <c r="T76" s="238"/>
      <c r="U76" s="238"/>
      <c r="V76" s="238"/>
      <c r="W76" s="238"/>
      <c r="X76" s="238"/>
      <c r="Y76" s="238"/>
      <c r="Z76" s="238"/>
      <c r="AA76" s="238"/>
      <c r="AB76" s="238"/>
      <c r="AC76" s="238"/>
      <c r="AD76" s="238"/>
      <c r="AE76" s="238"/>
      <c r="AF76" s="238"/>
      <c r="AG76" s="238"/>
      <c r="AH76" s="238"/>
      <c r="AI76" s="238"/>
      <c r="AJ76" s="238"/>
      <c r="AK76" s="238"/>
      <c r="AL76" s="238"/>
      <c r="AM76" s="238"/>
      <c r="AN76" s="238"/>
      <c r="AO76" s="238"/>
      <c r="AP76" s="238"/>
      <c r="AQ76" s="238"/>
      <c r="AR76" s="238"/>
      <c r="AS76" s="238"/>
      <c r="AT76" s="238"/>
      <c r="AU76" s="238"/>
      <c r="AV76" s="238"/>
      <c r="AW76" s="238"/>
      <c r="AX76" s="238"/>
      <c r="AY76" s="695"/>
      <c r="AZ76" s="695"/>
      <c r="BA76" s="695"/>
      <c r="BB76" s="695"/>
      <c r="BC76" s="695"/>
      <c r="BD76" s="685"/>
      <c r="BE76" s="685"/>
      <c r="BF76" s="685"/>
      <c r="BG76" s="695"/>
      <c r="BH76" s="695"/>
      <c r="BI76" s="695"/>
      <c r="BJ76" s="238"/>
      <c r="BK76" s="238"/>
      <c r="BL76" s="238"/>
      <c r="BM76" s="238"/>
      <c r="BN76" s="238"/>
      <c r="BO76" s="238"/>
      <c r="BP76" s="238"/>
      <c r="BQ76" s="238"/>
      <c r="BR76" s="238"/>
      <c r="BS76" s="238"/>
      <c r="BT76" s="238"/>
      <c r="BU76" s="238"/>
      <c r="BV76" s="238"/>
    </row>
    <row r="77" spans="1:74" ht="12" customHeight="1" x14ac:dyDescent="0.25">
      <c r="A77" s="237"/>
      <c r="B77" s="971" t="str">
        <f>Dates!$G$2</f>
        <v>EIA completed modeling and analysis for this report on Thursday, September 3, 2026.</v>
      </c>
      <c r="C77" s="972"/>
      <c r="D77" s="972"/>
      <c r="E77" s="972"/>
      <c r="F77" s="972"/>
      <c r="G77" s="972"/>
      <c r="H77" s="972"/>
      <c r="I77" s="972"/>
      <c r="J77" s="972"/>
      <c r="K77" s="972"/>
      <c r="L77" s="972"/>
      <c r="M77" s="972"/>
      <c r="N77" s="972"/>
      <c r="O77" s="972"/>
      <c r="P77" s="972"/>
      <c r="Q77" s="972"/>
      <c r="R77" s="776"/>
      <c r="S77" s="238"/>
      <c r="T77" s="238"/>
      <c r="U77" s="238"/>
      <c r="V77" s="238"/>
      <c r="W77" s="238"/>
      <c r="X77" s="238"/>
      <c r="Y77" s="238"/>
      <c r="Z77" s="238"/>
      <c r="AA77" s="238"/>
      <c r="AB77" s="238"/>
      <c r="AC77" s="238"/>
      <c r="AD77" s="238"/>
      <c r="AE77" s="238"/>
      <c r="AF77" s="238"/>
      <c r="AG77" s="238"/>
      <c r="AH77" s="238"/>
      <c r="AI77" s="238"/>
      <c r="AJ77" s="238"/>
      <c r="AK77" s="238"/>
      <c r="AL77" s="238"/>
      <c r="AM77" s="238"/>
      <c r="AN77" s="238"/>
      <c r="AO77" s="238"/>
      <c r="AP77" s="238"/>
      <c r="AQ77" s="238"/>
      <c r="AR77" s="238"/>
      <c r="AS77" s="238"/>
      <c r="AT77" s="238"/>
      <c r="AU77" s="238"/>
      <c r="AV77" s="238"/>
      <c r="AW77" s="238"/>
      <c r="AX77" s="238"/>
      <c r="AY77" s="695"/>
      <c r="AZ77" s="695"/>
      <c r="BA77" s="695"/>
      <c r="BB77" s="695"/>
      <c r="BC77" s="695"/>
      <c r="BD77" s="685"/>
      <c r="BE77" s="685"/>
      <c r="BF77" s="685"/>
      <c r="BG77" s="695"/>
      <c r="BH77" s="695"/>
      <c r="BI77" s="695"/>
      <c r="BJ77" s="238"/>
      <c r="BK77" s="238"/>
      <c r="BL77" s="238"/>
      <c r="BM77" s="238"/>
      <c r="BN77" s="238"/>
      <c r="BO77" s="238"/>
      <c r="BP77" s="238"/>
      <c r="BQ77" s="238"/>
      <c r="BR77" s="238"/>
      <c r="BS77" s="238"/>
      <c r="BT77" s="238"/>
      <c r="BU77" s="238"/>
      <c r="BV77" s="238"/>
    </row>
    <row r="78" spans="1:74" ht="12" customHeight="1" x14ac:dyDescent="0.25">
      <c r="A78" s="237"/>
      <c r="B78" s="1007" t="s">
        <v>1402</v>
      </c>
      <c r="C78" s="974"/>
      <c r="D78" s="974"/>
      <c r="E78" s="974"/>
      <c r="F78" s="974"/>
      <c r="G78" s="974"/>
      <c r="H78" s="974"/>
      <c r="I78" s="974"/>
      <c r="J78" s="974"/>
      <c r="K78" s="974"/>
      <c r="L78" s="974"/>
      <c r="M78" s="974"/>
      <c r="N78" s="974"/>
      <c r="O78" s="974"/>
      <c r="P78" s="974"/>
      <c r="Q78" s="974"/>
      <c r="R78" s="770"/>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8"/>
      <c r="AX78" s="238"/>
      <c r="AY78" s="695"/>
      <c r="AZ78" s="695"/>
      <c r="BA78" s="695"/>
      <c r="BB78" s="695"/>
      <c r="BC78" s="695"/>
      <c r="BD78" s="685"/>
      <c r="BE78" s="685"/>
      <c r="BF78" s="685"/>
      <c r="BG78" s="695"/>
      <c r="BH78" s="695"/>
      <c r="BI78" s="695"/>
      <c r="BJ78" s="238"/>
      <c r="BK78" s="238"/>
      <c r="BL78" s="238"/>
      <c r="BM78" s="238"/>
      <c r="BN78" s="238"/>
      <c r="BO78" s="238"/>
      <c r="BP78" s="238"/>
      <c r="BQ78" s="238"/>
      <c r="BR78" s="238"/>
      <c r="BS78" s="238"/>
      <c r="BT78" s="238"/>
      <c r="BU78" s="238"/>
      <c r="BV78" s="238"/>
    </row>
    <row r="79" spans="1:74" ht="13.2" x14ac:dyDescent="0.25">
      <c r="A79" s="237"/>
      <c r="B79" s="1088" t="s">
        <v>1568</v>
      </c>
      <c r="C79" s="1089"/>
      <c r="D79" s="1089"/>
      <c r="E79" s="1089"/>
      <c r="F79" s="1089"/>
      <c r="G79" s="1089"/>
      <c r="H79" s="1089"/>
      <c r="I79" s="1089"/>
      <c r="J79" s="1089"/>
      <c r="K79" s="1089"/>
      <c r="L79" s="1089"/>
      <c r="M79" s="1089"/>
      <c r="N79" s="1089"/>
      <c r="O79" s="1089"/>
      <c r="P79" s="1089"/>
      <c r="Q79" s="1090"/>
      <c r="R79" s="762"/>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695"/>
      <c r="AZ79" s="695"/>
      <c r="BA79" s="695"/>
      <c r="BB79" s="695"/>
      <c r="BC79" s="695"/>
      <c r="BD79" s="685"/>
      <c r="BE79" s="685"/>
      <c r="BF79" s="685"/>
      <c r="BG79" s="695"/>
      <c r="BH79" s="695"/>
      <c r="BI79" s="695"/>
      <c r="BJ79" s="238"/>
      <c r="BK79" s="238"/>
      <c r="BL79" s="238"/>
      <c r="BM79" s="238"/>
      <c r="BN79" s="238"/>
      <c r="BO79" s="238"/>
      <c r="BP79" s="238"/>
      <c r="BQ79" s="238"/>
      <c r="BR79" s="238"/>
      <c r="BS79" s="238"/>
      <c r="BT79" s="238"/>
      <c r="BU79" s="238"/>
      <c r="BV79" s="238"/>
    </row>
    <row r="80" spans="1:74" ht="12" customHeight="1" x14ac:dyDescent="0.25">
      <c r="A80" s="237"/>
      <c r="B80" s="999" t="s">
        <v>821</v>
      </c>
      <c r="C80" s="999"/>
      <c r="D80" s="999"/>
      <c r="E80" s="999"/>
      <c r="F80" s="999"/>
      <c r="G80" s="999"/>
      <c r="H80" s="999"/>
      <c r="I80" s="999"/>
      <c r="J80" s="999"/>
      <c r="K80" s="999"/>
      <c r="L80" s="999"/>
      <c r="M80" s="999"/>
      <c r="N80" s="999"/>
      <c r="O80" s="999"/>
      <c r="P80" s="999"/>
      <c r="Q80" s="999"/>
      <c r="R80" s="999"/>
      <c r="S80" s="238"/>
      <c r="T80" s="238"/>
      <c r="U80" s="238"/>
      <c r="V80" s="238"/>
      <c r="W80" s="238"/>
      <c r="X80" s="238"/>
      <c r="Y80" s="238"/>
      <c r="Z80" s="238"/>
      <c r="AA80" s="238"/>
      <c r="AB80" s="238"/>
      <c r="AC80" s="238"/>
      <c r="AD80" s="238"/>
      <c r="AE80" s="238"/>
      <c r="AF80" s="238"/>
      <c r="AG80" s="238"/>
      <c r="AH80" s="238"/>
      <c r="AI80" s="238"/>
      <c r="AJ80" s="238"/>
      <c r="AK80" s="238"/>
      <c r="AL80" s="238"/>
      <c r="AM80" s="238"/>
      <c r="AN80" s="238"/>
      <c r="AO80" s="238"/>
      <c r="AP80" s="238"/>
      <c r="AQ80" s="238"/>
      <c r="AR80" s="238"/>
      <c r="AS80" s="238"/>
      <c r="AT80" s="238"/>
      <c r="AU80" s="238"/>
      <c r="AV80" s="238"/>
      <c r="AW80" s="238"/>
      <c r="AX80" s="238"/>
      <c r="AY80" s="695"/>
      <c r="AZ80" s="695"/>
      <c r="BA80" s="695"/>
      <c r="BB80" s="695"/>
      <c r="BC80" s="695"/>
      <c r="BD80" s="685"/>
      <c r="BE80" s="685"/>
      <c r="BF80" s="685"/>
      <c r="BG80" s="695"/>
      <c r="BH80" s="695"/>
      <c r="BI80" s="695"/>
      <c r="BJ80" s="238"/>
      <c r="BK80" s="238"/>
      <c r="BL80" s="238"/>
      <c r="BM80" s="238"/>
      <c r="BN80" s="238"/>
      <c r="BO80" s="238"/>
      <c r="BP80" s="238"/>
      <c r="BQ80" s="238"/>
      <c r="BR80" s="238"/>
      <c r="BS80" s="238"/>
      <c r="BT80" s="238"/>
      <c r="BU80" s="238"/>
      <c r="BV80" s="238"/>
    </row>
    <row r="81" spans="1:74" ht="12" customHeight="1" x14ac:dyDescent="0.25">
      <c r="A81" s="237"/>
      <c r="B81" s="1074" t="s">
        <v>1600</v>
      </c>
      <c r="C81" s="1003"/>
      <c r="D81" s="1003"/>
      <c r="E81" s="1003"/>
      <c r="F81" s="1003"/>
      <c r="G81" s="1003"/>
      <c r="H81" s="1003"/>
      <c r="I81" s="1003"/>
      <c r="J81" s="1003"/>
      <c r="K81" s="1003"/>
      <c r="L81" s="1003"/>
      <c r="M81" s="1003"/>
      <c r="N81" s="1003"/>
      <c r="O81" s="1003"/>
      <c r="P81" s="1003"/>
      <c r="Q81" s="1004"/>
      <c r="R81" s="762"/>
      <c r="S81" s="238"/>
      <c r="T81" s="238"/>
      <c r="U81" s="238"/>
      <c r="V81" s="238"/>
      <c r="W81" s="238"/>
      <c r="X81" s="238"/>
      <c r="Y81" s="238"/>
      <c r="Z81" s="238"/>
      <c r="AA81" s="238"/>
      <c r="AB81" s="238"/>
      <c r="AC81" s="238"/>
      <c r="AD81" s="238"/>
      <c r="AE81" s="238"/>
      <c r="AF81" s="238"/>
      <c r="AG81" s="238"/>
      <c r="AH81" s="238"/>
      <c r="AI81" s="238"/>
      <c r="AJ81" s="238"/>
      <c r="AK81" s="238"/>
      <c r="AL81" s="238"/>
      <c r="AM81" s="238"/>
      <c r="AN81" s="238"/>
      <c r="AO81" s="238"/>
      <c r="AP81" s="238"/>
      <c r="AQ81" s="238"/>
      <c r="AR81" s="238"/>
      <c r="AS81" s="238"/>
      <c r="AT81" s="238"/>
      <c r="AU81" s="238"/>
      <c r="AV81" s="238"/>
      <c r="AW81" s="238"/>
      <c r="AX81" s="238"/>
      <c r="AY81" s="695"/>
      <c r="AZ81" s="695"/>
      <c r="BA81" s="695"/>
      <c r="BB81" s="695"/>
      <c r="BC81" s="695"/>
      <c r="BD81" s="685"/>
      <c r="BE81" s="685"/>
      <c r="BF81" s="685"/>
      <c r="BG81" s="695"/>
      <c r="BH81" s="695"/>
      <c r="BI81" s="695"/>
      <c r="BJ81" s="238"/>
      <c r="BK81" s="238"/>
      <c r="BL81" s="238"/>
      <c r="BM81" s="238"/>
      <c r="BN81" s="238"/>
      <c r="BO81" s="238"/>
      <c r="BP81" s="238"/>
      <c r="BQ81" s="238"/>
      <c r="BR81" s="238"/>
      <c r="BS81" s="238"/>
      <c r="BT81" s="238"/>
      <c r="BU81" s="238"/>
      <c r="BV81" s="238"/>
    </row>
    <row r="82" spans="1:74" ht="12" customHeight="1" x14ac:dyDescent="0.25">
      <c r="A82" s="237"/>
      <c r="B82" s="1086" t="s">
        <v>799</v>
      </c>
      <c r="C82" s="1082"/>
      <c r="D82" s="1082"/>
      <c r="E82" s="1082"/>
      <c r="F82" s="1082"/>
      <c r="G82" s="1082"/>
      <c r="H82" s="1082"/>
      <c r="I82" s="1082"/>
      <c r="J82" s="1082"/>
      <c r="K82" s="1082"/>
      <c r="L82" s="1082"/>
      <c r="M82" s="1082"/>
      <c r="N82" s="1082"/>
      <c r="O82" s="1082"/>
      <c r="P82" s="1082"/>
      <c r="Q82" s="1087"/>
      <c r="R82" s="762"/>
      <c r="S82" s="240"/>
      <c r="T82" s="240"/>
      <c r="U82" s="240"/>
      <c r="V82" s="240"/>
      <c r="W82" s="240"/>
      <c r="X82" s="240"/>
      <c r="Y82" s="240"/>
      <c r="Z82" s="240"/>
      <c r="AA82" s="239"/>
      <c r="AB82" s="240"/>
      <c r="AC82" s="240"/>
      <c r="AD82" s="240"/>
      <c r="AE82" s="240"/>
      <c r="AF82" s="240"/>
      <c r="AG82" s="240"/>
      <c r="AH82" s="240"/>
      <c r="AI82" s="240"/>
      <c r="AJ82" s="240"/>
      <c r="AK82" s="240"/>
      <c r="AL82" s="240"/>
      <c r="AM82" s="239"/>
      <c r="AN82" s="240"/>
      <c r="AO82" s="240"/>
      <c r="AP82" s="240"/>
      <c r="AQ82" s="240"/>
      <c r="AR82" s="240"/>
      <c r="AS82" s="240"/>
      <c r="AT82" s="240"/>
      <c r="AU82" s="240"/>
      <c r="AV82" s="240"/>
      <c r="AW82" s="240"/>
      <c r="AX82" s="240"/>
      <c r="AY82" s="851"/>
      <c r="AZ82" s="696"/>
      <c r="BA82" s="696"/>
      <c r="BB82" s="696"/>
      <c r="BC82" s="696"/>
      <c r="BD82" s="668"/>
      <c r="BE82" s="668"/>
      <c r="BF82" s="668"/>
      <c r="BG82" s="696"/>
      <c r="BH82" s="696"/>
      <c r="BI82" s="696"/>
      <c r="BJ82" s="240"/>
      <c r="BK82" s="239"/>
      <c r="BL82" s="240"/>
      <c r="BM82" s="240"/>
      <c r="BN82" s="240"/>
      <c r="BO82" s="240"/>
      <c r="BP82" s="240"/>
      <c r="BQ82" s="240"/>
      <c r="BR82" s="240"/>
      <c r="BS82" s="240"/>
      <c r="BT82" s="240"/>
      <c r="BU82" s="240"/>
      <c r="BV82" s="240"/>
    </row>
    <row r="83" spans="1:74" ht="13.2" x14ac:dyDescent="0.25">
      <c r="A83" s="237"/>
      <c r="B83" s="1081" t="s">
        <v>1418</v>
      </c>
      <c r="C83" s="1082"/>
      <c r="D83" s="1082"/>
      <c r="E83" s="1082"/>
      <c r="F83" s="1082"/>
      <c r="G83" s="1082"/>
      <c r="H83" s="1082"/>
      <c r="I83" s="1082"/>
      <c r="J83" s="1082"/>
      <c r="K83" s="1082"/>
      <c r="L83" s="1082"/>
      <c r="M83" s="1082"/>
      <c r="N83" s="1082"/>
      <c r="O83" s="1082"/>
      <c r="P83" s="1082"/>
      <c r="Q83" s="1083"/>
      <c r="R83" s="240"/>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697"/>
      <c r="AZ83" s="697"/>
      <c r="BA83" s="697"/>
      <c r="BB83" s="697"/>
      <c r="BC83" s="697"/>
      <c r="BD83" s="686"/>
      <c r="BE83" s="686"/>
      <c r="BF83" s="686"/>
      <c r="BG83" s="697"/>
      <c r="BH83" s="697"/>
      <c r="BI83" s="697"/>
      <c r="BJ83" s="242"/>
      <c r="BK83" s="242"/>
      <c r="BL83" s="242"/>
      <c r="BM83" s="242"/>
      <c r="BN83" s="242"/>
      <c r="BO83" s="242"/>
      <c r="BP83" s="242"/>
      <c r="BQ83" s="242"/>
      <c r="BR83" s="242"/>
      <c r="BS83" s="242"/>
      <c r="BT83" s="242"/>
      <c r="BU83" s="242"/>
      <c r="BV83" s="242"/>
    </row>
    <row r="84" spans="1:74" x14ac:dyDescent="0.2">
      <c r="A84" s="240"/>
      <c r="B84" s="239"/>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697"/>
      <c r="AZ84" s="697"/>
      <c r="BA84" s="697"/>
      <c r="BB84" s="697"/>
      <c r="BC84" s="697"/>
      <c r="BD84" s="686"/>
      <c r="BE84" s="686"/>
      <c r="BF84" s="686"/>
      <c r="BG84" s="697"/>
      <c r="BH84" s="697"/>
      <c r="BI84" s="697"/>
      <c r="BJ84" s="242"/>
      <c r="BK84" s="242"/>
      <c r="BL84" s="242"/>
      <c r="BM84" s="242"/>
      <c r="BN84" s="242"/>
      <c r="BO84" s="242"/>
      <c r="BP84" s="242"/>
      <c r="BQ84" s="242"/>
      <c r="BR84" s="242"/>
      <c r="BS84" s="242"/>
      <c r="BT84" s="242"/>
      <c r="BU84" s="242"/>
      <c r="BV84" s="242"/>
    </row>
    <row r="85" spans="1:74" x14ac:dyDescent="0.2">
      <c r="A85" s="240"/>
      <c r="B85" s="239"/>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697"/>
      <c r="AZ85" s="697"/>
      <c r="BA85" s="697"/>
      <c r="BB85" s="697"/>
      <c r="BC85" s="697"/>
      <c r="BD85" s="686"/>
      <c r="BE85" s="686"/>
      <c r="BF85" s="686"/>
      <c r="BG85" s="697"/>
      <c r="BH85" s="697"/>
      <c r="BI85" s="697"/>
      <c r="BJ85" s="242"/>
      <c r="BK85" s="242"/>
      <c r="BL85" s="242"/>
      <c r="BM85" s="242"/>
      <c r="BN85" s="242"/>
      <c r="BO85" s="242"/>
      <c r="BP85" s="242"/>
      <c r="BQ85" s="242"/>
      <c r="BR85" s="242"/>
      <c r="BS85" s="242"/>
      <c r="BT85" s="242"/>
      <c r="BU85" s="242"/>
      <c r="BV85" s="242"/>
    </row>
    <row r="87" spans="1:74" x14ac:dyDescent="0.2">
      <c r="B87" s="241"/>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697"/>
      <c r="AZ87" s="697"/>
      <c r="BA87" s="697"/>
      <c r="BB87" s="697"/>
      <c r="BC87" s="697"/>
      <c r="BD87" s="686"/>
      <c r="BE87" s="686"/>
      <c r="BF87" s="686"/>
      <c r="BG87" s="697"/>
      <c r="BH87" s="697"/>
      <c r="BI87" s="697"/>
      <c r="BJ87" s="242"/>
      <c r="BK87" s="242"/>
      <c r="BL87" s="242"/>
      <c r="BM87" s="242"/>
      <c r="BN87" s="242"/>
      <c r="BO87" s="242"/>
      <c r="BP87" s="242"/>
      <c r="BQ87" s="242"/>
      <c r="BR87" s="242"/>
      <c r="BS87" s="242"/>
      <c r="BT87" s="242"/>
      <c r="BU87" s="242"/>
      <c r="BV87" s="242"/>
    </row>
    <row r="88" spans="1:74" x14ac:dyDescent="0.2">
      <c r="B88" s="239"/>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697"/>
      <c r="AZ88" s="697"/>
      <c r="BA88" s="697"/>
      <c r="BB88" s="697"/>
      <c r="BC88" s="697"/>
      <c r="BD88" s="686"/>
      <c r="BE88" s="686"/>
      <c r="BF88" s="686"/>
      <c r="BG88" s="697"/>
      <c r="BH88" s="697"/>
      <c r="BI88" s="697"/>
      <c r="BJ88" s="242"/>
      <c r="BK88" s="242"/>
      <c r="BL88" s="242"/>
      <c r="BM88" s="242"/>
      <c r="BN88" s="242"/>
      <c r="BO88" s="242"/>
      <c r="BP88" s="242"/>
      <c r="BQ88" s="242"/>
      <c r="BR88" s="242"/>
      <c r="BS88" s="242"/>
      <c r="BT88" s="242"/>
      <c r="BU88" s="242"/>
      <c r="BV88" s="242"/>
    </row>
    <row r="89" spans="1:74" x14ac:dyDescent="0.2">
      <c r="A89" s="240"/>
      <c r="B89" s="239"/>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697"/>
      <c r="AZ89" s="697"/>
      <c r="BA89" s="697"/>
      <c r="BB89" s="697"/>
      <c r="BC89" s="697"/>
      <c r="BD89" s="686"/>
      <c r="BE89" s="686"/>
      <c r="BF89" s="686"/>
      <c r="BG89" s="697"/>
      <c r="BH89" s="697"/>
      <c r="BI89" s="697"/>
      <c r="BJ89" s="242"/>
      <c r="BK89" s="242"/>
      <c r="BL89" s="242"/>
      <c r="BM89" s="242"/>
      <c r="BN89" s="242"/>
      <c r="BO89" s="242"/>
      <c r="BP89" s="242"/>
      <c r="BQ89" s="242"/>
      <c r="BR89" s="242"/>
      <c r="BS89" s="242"/>
      <c r="BT89" s="242"/>
      <c r="BU89" s="242"/>
      <c r="BV89" s="242"/>
    </row>
    <row r="90" spans="1:74" x14ac:dyDescent="0.2">
      <c r="A90" s="240"/>
      <c r="B90" s="239"/>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697"/>
      <c r="AZ90" s="697"/>
      <c r="BA90" s="697"/>
      <c r="BB90" s="697"/>
      <c r="BC90" s="697"/>
      <c r="BD90" s="686"/>
      <c r="BE90" s="686"/>
      <c r="BF90" s="686"/>
      <c r="BG90" s="697"/>
      <c r="BH90" s="697"/>
      <c r="BI90" s="697"/>
      <c r="BJ90" s="242"/>
      <c r="BK90" s="242"/>
      <c r="BL90" s="242"/>
      <c r="BM90" s="242"/>
      <c r="BN90" s="242"/>
      <c r="BO90" s="242"/>
      <c r="BP90" s="242"/>
      <c r="BQ90" s="242"/>
      <c r="BR90" s="242"/>
      <c r="BS90" s="242"/>
      <c r="BT90" s="242"/>
      <c r="BU90" s="242"/>
      <c r="BV90" s="242"/>
    </row>
    <row r="91" spans="1:74" x14ac:dyDescent="0.2">
      <c r="B91" s="241"/>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697"/>
      <c r="AZ91" s="697"/>
      <c r="BA91" s="697"/>
      <c r="BB91" s="697"/>
      <c r="BC91" s="697"/>
      <c r="BD91" s="686"/>
      <c r="BE91" s="686"/>
      <c r="BF91" s="686"/>
      <c r="BG91" s="697"/>
      <c r="BH91" s="697"/>
      <c r="BI91" s="697"/>
      <c r="BJ91" s="242"/>
      <c r="BK91" s="242"/>
      <c r="BL91" s="242"/>
      <c r="BM91" s="242"/>
      <c r="BN91" s="242"/>
      <c r="BO91" s="242"/>
      <c r="BP91" s="242"/>
      <c r="BQ91" s="242"/>
      <c r="BR91" s="242"/>
      <c r="BS91" s="242"/>
      <c r="BT91" s="242"/>
      <c r="BU91" s="242"/>
      <c r="BV91" s="242"/>
    </row>
    <row r="92" spans="1:74" x14ac:dyDescent="0.2">
      <c r="B92" s="239"/>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697"/>
      <c r="AZ92" s="697"/>
      <c r="BA92" s="697"/>
      <c r="BB92" s="697"/>
      <c r="BC92" s="697"/>
      <c r="BD92" s="686"/>
      <c r="BE92" s="686"/>
      <c r="BF92" s="686"/>
      <c r="BG92" s="697"/>
      <c r="BH92" s="697"/>
      <c r="BI92" s="697"/>
      <c r="BJ92" s="242"/>
      <c r="BK92" s="242"/>
      <c r="BL92" s="242"/>
      <c r="BM92" s="242"/>
      <c r="BN92" s="242"/>
      <c r="BO92" s="242"/>
      <c r="BP92" s="242"/>
      <c r="BQ92" s="242"/>
      <c r="BR92" s="242"/>
      <c r="BS92" s="242"/>
      <c r="BT92" s="242"/>
      <c r="BU92" s="242"/>
      <c r="BV92" s="242"/>
    </row>
    <row r="93" spans="1:74" x14ac:dyDescent="0.2">
      <c r="A93" s="240"/>
      <c r="B93" s="239"/>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697"/>
      <c r="AZ93" s="697"/>
      <c r="BA93" s="697"/>
      <c r="BB93" s="697"/>
      <c r="BC93" s="697"/>
      <c r="BD93" s="686"/>
      <c r="BE93" s="686"/>
      <c r="BF93" s="686"/>
      <c r="BG93" s="697"/>
      <c r="BH93" s="697"/>
      <c r="BI93" s="697"/>
      <c r="BJ93" s="242"/>
      <c r="BK93" s="242"/>
      <c r="BL93" s="242"/>
      <c r="BM93" s="242"/>
      <c r="BN93" s="242"/>
      <c r="BO93" s="242"/>
      <c r="BP93" s="242"/>
      <c r="BQ93" s="242"/>
      <c r="BR93" s="242"/>
      <c r="BS93" s="242"/>
      <c r="BT93" s="242"/>
      <c r="BU93" s="242"/>
      <c r="BV93" s="242"/>
    </row>
    <row r="95" spans="1:74" x14ac:dyDescent="0.2">
      <c r="B95" s="241"/>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697"/>
      <c r="AZ95" s="697"/>
      <c r="BA95" s="697"/>
      <c r="BB95" s="697"/>
      <c r="BC95" s="697"/>
      <c r="BD95" s="686"/>
      <c r="BE95" s="686"/>
      <c r="BF95" s="686"/>
      <c r="BG95" s="697"/>
      <c r="BH95" s="697"/>
      <c r="BI95" s="697"/>
      <c r="BJ95" s="242"/>
      <c r="BK95" s="242"/>
      <c r="BL95" s="242"/>
      <c r="BM95" s="242"/>
      <c r="BN95" s="242"/>
      <c r="BO95" s="242"/>
      <c r="BP95" s="242"/>
      <c r="BQ95" s="242"/>
      <c r="BR95" s="242"/>
      <c r="BS95" s="242"/>
      <c r="BT95" s="242"/>
      <c r="BU95" s="242"/>
      <c r="BV95" s="242"/>
    </row>
    <row r="96" spans="1:74" x14ac:dyDescent="0.2">
      <c r="B96" s="239"/>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697"/>
      <c r="AZ96" s="697"/>
      <c r="BA96" s="697"/>
      <c r="BB96" s="697"/>
      <c r="BC96" s="697"/>
      <c r="BD96" s="686"/>
      <c r="BE96" s="686"/>
      <c r="BF96" s="686"/>
      <c r="BG96" s="697"/>
      <c r="BH96" s="697"/>
      <c r="BI96" s="697"/>
      <c r="BJ96" s="242"/>
      <c r="BK96" s="242"/>
      <c r="BL96" s="242"/>
      <c r="BM96" s="242"/>
      <c r="BN96" s="242"/>
      <c r="BO96" s="242"/>
      <c r="BP96" s="242"/>
      <c r="BQ96" s="242"/>
      <c r="BR96" s="242"/>
      <c r="BS96" s="242"/>
      <c r="BT96" s="242"/>
      <c r="BU96" s="242"/>
      <c r="BV96" s="242"/>
    </row>
    <row r="97" spans="1:74" x14ac:dyDescent="0.2">
      <c r="A97" s="240"/>
      <c r="B97" s="239"/>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697"/>
      <c r="AZ97" s="697"/>
      <c r="BA97" s="697"/>
      <c r="BB97" s="697"/>
      <c r="BC97" s="697"/>
      <c r="BD97" s="686"/>
      <c r="BE97" s="686"/>
      <c r="BF97" s="686"/>
      <c r="BG97" s="697"/>
      <c r="BH97" s="697"/>
      <c r="BI97" s="697"/>
      <c r="BJ97" s="242"/>
      <c r="BK97" s="242"/>
      <c r="BL97" s="242"/>
      <c r="BM97" s="242"/>
      <c r="BN97" s="242"/>
      <c r="BO97" s="242"/>
      <c r="BP97" s="242"/>
      <c r="BQ97" s="242"/>
      <c r="BR97" s="242"/>
      <c r="BS97" s="242"/>
      <c r="BT97" s="242"/>
      <c r="BU97" s="242"/>
      <c r="BV97" s="242"/>
    </row>
    <row r="99" spans="1:74" x14ac:dyDescent="0.2">
      <c r="B99" s="241"/>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698"/>
      <c r="AZ99" s="698"/>
      <c r="BA99" s="698"/>
      <c r="BB99" s="698"/>
      <c r="BC99" s="698"/>
      <c r="BD99" s="687"/>
      <c r="BE99" s="687"/>
      <c r="BF99" s="687"/>
      <c r="BG99" s="698"/>
      <c r="BH99" s="698"/>
      <c r="BI99" s="698"/>
      <c r="BJ99" s="243"/>
      <c r="BK99" s="243"/>
      <c r="BL99" s="243"/>
      <c r="BM99" s="243"/>
      <c r="BN99" s="243"/>
      <c r="BO99" s="243"/>
      <c r="BP99" s="243"/>
      <c r="BQ99" s="243"/>
      <c r="BR99" s="243"/>
      <c r="BS99" s="243"/>
      <c r="BT99" s="243"/>
      <c r="BU99" s="243"/>
      <c r="BV99" s="243"/>
    </row>
    <row r="100" spans="1:74" x14ac:dyDescent="0.2">
      <c r="B100" s="239"/>
      <c r="C100" s="24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698"/>
      <c r="AZ100" s="698"/>
      <c r="BA100" s="698"/>
      <c r="BB100" s="698"/>
      <c r="BC100" s="698"/>
      <c r="BD100" s="687"/>
      <c r="BE100" s="687"/>
      <c r="BF100" s="687"/>
      <c r="BG100" s="698"/>
      <c r="BH100" s="698"/>
      <c r="BI100" s="698"/>
      <c r="BJ100" s="243"/>
      <c r="BK100" s="243"/>
      <c r="BL100" s="243"/>
      <c r="BM100" s="243"/>
      <c r="BN100" s="243"/>
      <c r="BO100" s="243"/>
      <c r="BP100" s="243"/>
      <c r="BQ100" s="243"/>
      <c r="BR100" s="243"/>
      <c r="BS100" s="243"/>
      <c r="BT100" s="243"/>
      <c r="BU100" s="243"/>
      <c r="BV100" s="243"/>
    </row>
    <row r="101" spans="1:74" x14ac:dyDescent="0.2">
      <c r="A101" s="240"/>
      <c r="B101" s="239"/>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697"/>
      <c r="AZ101" s="697"/>
      <c r="BA101" s="697"/>
      <c r="BB101" s="697"/>
      <c r="BC101" s="697"/>
      <c r="BD101" s="686"/>
      <c r="BE101" s="686"/>
      <c r="BF101" s="686"/>
      <c r="BG101" s="697"/>
      <c r="BH101" s="697"/>
      <c r="BI101" s="697"/>
      <c r="BJ101" s="242"/>
      <c r="BK101" s="242"/>
      <c r="BL101" s="242"/>
      <c r="BM101" s="242"/>
      <c r="BN101" s="242"/>
      <c r="BO101" s="242"/>
      <c r="BP101" s="242"/>
      <c r="BQ101" s="242"/>
      <c r="BR101" s="242"/>
      <c r="BS101" s="242"/>
      <c r="BT101" s="242"/>
      <c r="BU101" s="242"/>
      <c r="BV101" s="242"/>
    </row>
    <row r="103" spans="1:74" x14ac:dyDescent="0.2">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699"/>
      <c r="AZ103" s="699"/>
      <c r="BA103" s="699"/>
      <c r="BB103" s="699"/>
      <c r="BC103" s="699"/>
      <c r="BD103" s="688"/>
      <c r="BE103" s="688"/>
      <c r="BF103" s="688"/>
      <c r="BG103" s="699"/>
      <c r="BH103" s="699"/>
      <c r="BI103" s="699"/>
      <c r="BJ103" s="244"/>
      <c r="BK103" s="244"/>
      <c r="BL103" s="244"/>
      <c r="BM103" s="244"/>
      <c r="BN103" s="244"/>
      <c r="BO103" s="244"/>
      <c r="BP103" s="244"/>
      <c r="BQ103" s="244"/>
      <c r="BR103" s="244"/>
      <c r="BS103" s="244"/>
      <c r="BT103" s="244"/>
      <c r="BU103" s="244"/>
      <c r="BV103" s="244"/>
    </row>
    <row r="104" spans="1:74" x14ac:dyDescent="0.2">
      <c r="C104" s="245"/>
      <c r="D104" s="245"/>
      <c r="E104" s="245"/>
      <c r="F104" s="245"/>
      <c r="G104" s="245"/>
      <c r="H104" s="245"/>
      <c r="I104" s="245"/>
      <c r="J104" s="245"/>
      <c r="K104" s="245"/>
      <c r="L104" s="245"/>
      <c r="M104" s="245"/>
      <c r="N104" s="245"/>
      <c r="O104" s="245"/>
      <c r="P104" s="245"/>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700"/>
      <c r="AZ104" s="700"/>
      <c r="BA104" s="700"/>
      <c r="BB104" s="700"/>
      <c r="BC104" s="700"/>
      <c r="BD104" s="689"/>
      <c r="BE104" s="689"/>
      <c r="BF104" s="689"/>
      <c r="BG104" s="700"/>
      <c r="BH104" s="700"/>
      <c r="BI104" s="700"/>
      <c r="BJ104" s="245"/>
      <c r="BK104" s="245"/>
      <c r="BL104" s="245"/>
      <c r="BM104" s="245"/>
      <c r="BN104" s="245"/>
      <c r="BO104" s="245"/>
      <c r="BP104" s="245"/>
      <c r="BQ104" s="245"/>
      <c r="BR104" s="245"/>
      <c r="BS104" s="245"/>
      <c r="BT104" s="245"/>
      <c r="BU104" s="245"/>
      <c r="BV104" s="245"/>
    </row>
    <row r="105" spans="1:74" x14ac:dyDescent="0.2">
      <c r="B105" s="239"/>
    </row>
  </sheetData>
  <mergeCells count="19">
    <mergeCell ref="AM3:AX3"/>
    <mergeCell ref="B82:Q82"/>
    <mergeCell ref="BK3:BV3"/>
    <mergeCell ref="AY3:BJ3"/>
    <mergeCell ref="B77:Q77"/>
    <mergeCell ref="B79:Q79"/>
    <mergeCell ref="B72:Q72"/>
    <mergeCell ref="B73:Q73"/>
    <mergeCell ref="B74:Q74"/>
    <mergeCell ref="B78:Q78"/>
    <mergeCell ref="B81:Q81"/>
    <mergeCell ref="B71:Q71"/>
    <mergeCell ref="B80:R80"/>
    <mergeCell ref="B75:S75"/>
    <mergeCell ref="B83:Q83"/>
    <mergeCell ref="A1:A2"/>
    <mergeCell ref="C3:N3"/>
    <mergeCell ref="O3:Z3"/>
    <mergeCell ref="AA3:AL3"/>
  </mergeCells>
  <phoneticPr fontId="0" type="noConversion"/>
  <conditionalFormatting sqref="C85:BV85 C89:BV89 C93:BV93 C97:BV97 C101:BV101 C105:BV105">
    <cfRule type="cellIs" dxfId="2" priority="3" stopIfTrue="1" operator="notEqual">
      <formula>0</formula>
    </cfRule>
  </conditionalFormatting>
  <hyperlinks>
    <hyperlink ref="A1:A2" location="Contents!A1" display="Table of Contents" xr:uid="{00000000-0004-0000-1100-000000000000}"/>
  </hyperlinks>
  <printOptions horizontalCentered="1"/>
  <pageMargins left="0.25" right="0.25" top="0.25" bottom="0.25" header="0.5" footer="0.5"/>
  <pageSetup scale="7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ransitionEntry="1" codeName="Sheet12">
    <pageSetUpPr fitToPage="1"/>
  </sheetPr>
  <dimension ref="A1:BV78"/>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0.199999999999999" x14ac:dyDescent="0.2"/>
  <cols>
    <col min="1" max="1" width="11.5546875" style="227" customWidth="1"/>
    <col min="2" max="2" width="26.44140625" style="227" customWidth="1"/>
    <col min="3" max="50" width="6.5546875" style="227" customWidth="1"/>
    <col min="51" max="55" width="6.5546875" style="701" customWidth="1"/>
    <col min="56" max="58" width="6.5546875" style="690" customWidth="1"/>
    <col min="59" max="61" width="6.5546875" style="701" customWidth="1"/>
    <col min="62" max="74" width="6.5546875" style="227" customWidth="1"/>
    <col min="75" max="249" width="11" style="227"/>
    <col min="250" max="250" width="1.5546875" style="227" customWidth="1"/>
    <col min="251" max="16384" width="11" style="227"/>
  </cols>
  <sheetData>
    <row r="1" spans="1:74" ht="12.75" customHeight="1" x14ac:dyDescent="0.25">
      <c r="A1" s="987" t="s">
        <v>477</v>
      </c>
      <c r="B1" s="226" t="s">
        <v>742</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25">
      <c r="A2" s="988"/>
      <c r="B2" s="222" t="str">
        <f>"U.S. Energy Information Administration  |  Short-Term Energy Outlook  - "&amp;Dates!D1</f>
        <v>U.S. Energy Information Administration  |  Short-Term Energy Outlook  - September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30"/>
      <c r="C3" s="990">
        <f>Dates!D3</f>
        <v>2022</v>
      </c>
      <c r="D3" s="991"/>
      <c r="E3" s="991"/>
      <c r="F3" s="991"/>
      <c r="G3" s="991"/>
      <c r="H3" s="991"/>
      <c r="I3" s="991"/>
      <c r="J3" s="991"/>
      <c r="K3" s="991"/>
      <c r="L3" s="991"/>
      <c r="M3" s="991"/>
      <c r="N3" s="1085"/>
      <c r="O3" s="990">
        <f>C3+1</f>
        <v>2023</v>
      </c>
      <c r="P3" s="991"/>
      <c r="Q3" s="991"/>
      <c r="R3" s="991"/>
      <c r="S3" s="991"/>
      <c r="T3" s="991"/>
      <c r="U3" s="991"/>
      <c r="V3" s="991"/>
      <c r="W3" s="991"/>
      <c r="X3" s="991"/>
      <c r="Y3" s="991"/>
      <c r="Z3" s="1085"/>
      <c r="AA3" s="990">
        <f>O3+1</f>
        <v>2024</v>
      </c>
      <c r="AB3" s="991"/>
      <c r="AC3" s="991"/>
      <c r="AD3" s="991"/>
      <c r="AE3" s="991"/>
      <c r="AF3" s="991"/>
      <c r="AG3" s="991"/>
      <c r="AH3" s="991"/>
      <c r="AI3" s="991"/>
      <c r="AJ3" s="991"/>
      <c r="AK3" s="991"/>
      <c r="AL3" s="1085"/>
      <c r="AM3" s="990">
        <f>AA3+1</f>
        <v>2025</v>
      </c>
      <c r="AN3" s="991"/>
      <c r="AO3" s="991"/>
      <c r="AP3" s="991"/>
      <c r="AQ3" s="991"/>
      <c r="AR3" s="991"/>
      <c r="AS3" s="991"/>
      <c r="AT3" s="991"/>
      <c r="AU3" s="991"/>
      <c r="AV3" s="991"/>
      <c r="AW3" s="991"/>
      <c r="AX3" s="1085"/>
      <c r="AY3" s="990">
        <f>AM3+1</f>
        <v>2026</v>
      </c>
      <c r="AZ3" s="991"/>
      <c r="BA3" s="991"/>
      <c r="BB3" s="991"/>
      <c r="BC3" s="991"/>
      <c r="BD3" s="991"/>
      <c r="BE3" s="991"/>
      <c r="BF3" s="991"/>
      <c r="BG3" s="991"/>
      <c r="BH3" s="991"/>
      <c r="BI3" s="991"/>
      <c r="BJ3" s="1085"/>
      <c r="BK3" s="990">
        <f>AY3+1</f>
        <v>2027</v>
      </c>
      <c r="BL3" s="991"/>
      <c r="BM3" s="991"/>
      <c r="BN3" s="991"/>
      <c r="BO3" s="991"/>
      <c r="BP3" s="991"/>
      <c r="BQ3" s="991"/>
      <c r="BR3" s="991"/>
      <c r="BS3" s="991"/>
      <c r="BT3" s="991"/>
      <c r="BU3" s="991"/>
      <c r="BV3" s="1085"/>
    </row>
    <row r="4" spans="1:74" ht="12.75" customHeight="1" x14ac:dyDescent="0.2">
      <c r="A4" s="322" t="str">
        <f>TEXT(Dates!$D$2,"dddd, mmmm d, yyyy")</f>
        <v>Thursday, September 3, 2026</v>
      </c>
      <c r="B4" s="2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29"/>
      <c r="B5" s="67" t="s">
        <v>1380</v>
      </c>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232"/>
      <c r="AZ5" s="922"/>
      <c r="BA5" s="922"/>
      <c r="BB5" s="922"/>
      <c r="BC5" s="922"/>
      <c r="BD5" s="964"/>
      <c r="BE5" s="964"/>
      <c r="BF5" s="964"/>
      <c r="BG5" s="866"/>
      <c r="BH5" s="866"/>
      <c r="BI5" s="866"/>
      <c r="BJ5" s="473"/>
      <c r="BK5" s="473"/>
      <c r="BL5" s="473"/>
      <c r="BM5" s="473"/>
      <c r="BN5" s="473"/>
      <c r="BO5" s="473"/>
      <c r="BP5" s="473"/>
      <c r="BQ5" s="473"/>
      <c r="BR5" s="473"/>
      <c r="BS5" s="473"/>
      <c r="BT5" s="473"/>
      <c r="BU5" s="473"/>
      <c r="BV5" s="473"/>
    </row>
    <row r="6" spans="1:74" s="285" customFormat="1" ht="11.1" customHeight="1" x14ac:dyDescent="0.2">
      <c r="A6" s="475" t="s">
        <v>691</v>
      </c>
      <c r="B6" s="477" t="s">
        <v>1024</v>
      </c>
      <c r="C6" s="301">
        <v>58.959102823999999</v>
      </c>
      <c r="D6" s="301">
        <v>50.795255075999997</v>
      </c>
      <c r="E6" s="301">
        <v>48.211359289000001</v>
      </c>
      <c r="F6" s="301">
        <v>44.981634434</v>
      </c>
      <c r="G6" s="301">
        <v>49.294440909999999</v>
      </c>
      <c r="H6" s="301">
        <v>55.398992247000002</v>
      </c>
      <c r="I6" s="301">
        <v>61.294714511000002</v>
      </c>
      <c r="J6" s="301">
        <v>58.061725631000002</v>
      </c>
      <c r="K6" s="301">
        <v>49.400052191</v>
      </c>
      <c r="L6" s="301">
        <v>45.785065434000003</v>
      </c>
      <c r="M6" s="301">
        <v>47.716924990000003</v>
      </c>
      <c r="N6" s="301">
        <v>54.257802675999997</v>
      </c>
      <c r="O6" s="301">
        <v>50.867132028</v>
      </c>
      <c r="P6" s="301">
        <v>45.065242705000003</v>
      </c>
      <c r="Q6" s="301">
        <v>48.072054614000002</v>
      </c>
      <c r="R6" s="301">
        <v>43.535922174</v>
      </c>
      <c r="S6" s="301">
        <v>46.031900696999998</v>
      </c>
      <c r="T6" s="301">
        <v>51.507864453000003</v>
      </c>
      <c r="U6" s="301">
        <v>58.357870146000003</v>
      </c>
      <c r="V6" s="301">
        <v>58.819405322000001</v>
      </c>
      <c r="W6" s="301">
        <v>49.772460836999997</v>
      </c>
      <c r="X6" s="301">
        <v>46.563885038999999</v>
      </c>
      <c r="Y6" s="301">
        <v>46.114357837</v>
      </c>
      <c r="Z6" s="301">
        <v>49.030490241000003</v>
      </c>
      <c r="AA6" s="301">
        <v>55.738855190000002</v>
      </c>
      <c r="AB6" s="301">
        <v>45.004856179000001</v>
      </c>
      <c r="AC6" s="301">
        <v>46.468851858999997</v>
      </c>
      <c r="AD6" s="301">
        <v>45.239241118999999</v>
      </c>
      <c r="AE6" s="301">
        <v>49.800273715000003</v>
      </c>
      <c r="AF6" s="301">
        <v>54.983213849999999</v>
      </c>
      <c r="AG6" s="301">
        <v>59.542971305999998</v>
      </c>
      <c r="AH6" s="301">
        <v>59.272362268999998</v>
      </c>
      <c r="AI6" s="301">
        <v>50.748366240000003</v>
      </c>
      <c r="AJ6" s="301">
        <v>48.857266715000002</v>
      </c>
      <c r="AK6" s="301">
        <v>47.397583091000001</v>
      </c>
      <c r="AL6" s="301">
        <v>52.843123693999999</v>
      </c>
      <c r="AM6" s="301">
        <v>59.739138806</v>
      </c>
      <c r="AN6" s="301">
        <v>51.030180133000002</v>
      </c>
      <c r="AO6" s="301">
        <v>48.922829428</v>
      </c>
      <c r="AP6" s="301">
        <v>47.406919397999999</v>
      </c>
      <c r="AQ6" s="301">
        <v>47.150241031999997</v>
      </c>
      <c r="AR6" s="301">
        <v>55.156049189999997</v>
      </c>
      <c r="AS6" s="301">
        <v>64.695453595000004</v>
      </c>
      <c r="AT6" s="301">
        <v>59.403101317000001</v>
      </c>
      <c r="AU6" s="301">
        <v>51.908506959999997</v>
      </c>
      <c r="AV6" s="301">
        <v>51.784973309999998</v>
      </c>
      <c r="AW6" s="301">
        <v>50.393100777999997</v>
      </c>
      <c r="AX6" s="301">
        <v>57.233646346999997</v>
      </c>
      <c r="AY6" s="301">
        <v>59.713582137000003</v>
      </c>
      <c r="AZ6" s="891">
        <v>51.473456452000001</v>
      </c>
      <c r="BA6" s="891">
        <v>50.877060321999998</v>
      </c>
      <c r="BB6" s="891">
        <v>49.031737143000001</v>
      </c>
      <c r="BC6" s="891">
        <v>50.374169129000002</v>
      </c>
      <c r="BD6" s="891">
        <v>55.963977149000002</v>
      </c>
      <c r="BE6" s="891">
        <v>65.260480000000001</v>
      </c>
      <c r="BF6" s="891">
        <v>62.51388</v>
      </c>
      <c r="BG6" s="462">
        <v>54.687420000000003</v>
      </c>
      <c r="BH6" s="462">
        <v>50.918259999999997</v>
      </c>
      <c r="BI6" s="462">
        <v>50.310499999999998</v>
      </c>
      <c r="BJ6" s="462">
        <v>56.092039999999997</v>
      </c>
      <c r="BK6" s="462">
        <v>58.941800000000001</v>
      </c>
      <c r="BL6" s="462">
        <v>50.689839999999997</v>
      </c>
      <c r="BM6" s="462">
        <v>51.961100000000002</v>
      </c>
      <c r="BN6" s="462">
        <v>47.998449999999998</v>
      </c>
      <c r="BO6" s="462">
        <v>50.728470000000002</v>
      </c>
      <c r="BP6" s="462">
        <v>58.545760000000001</v>
      </c>
      <c r="BQ6" s="462">
        <v>64.99888</v>
      </c>
      <c r="BR6" s="462">
        <v>63.947650000000003</v>
      </c>
      <c r="BS6" s="462">
        <v>53.482050000000001</v>
      </c>
      <c r="BT6" s="462">
        <v>51.063319999999997</v>
      </c>
      <c r="BU6" s="462">
        <v>50.913600000000002</v>
      </c>
      <c r="BV6" s="462">
        <v>56.49447</v>
      </c>
    </row>
    <row r="7" spans="1:74" ht="11.1" customHeight="1" x14ac:dyDescent="0.2">
      <c r="A7" s="234" t="s">
        <v>686</v>
      </c>
      <c r="B7" s="478" t="s">
        <v>1018</v>
      </c>
      <c r="C7" s="468">
        <v>15.771280907</v>
      </c>
      <c r="D7" s="468">
        <v>11.914607552</v>
      </c>
      <c r="E7" s="468">
        <v>11.631306713000001</v>
      </c>
      <c r="F7" s="468">
        <v>12.426925705</v>
      </c>
      <c r="G7" s="468">
        <v>14.742460457</v>
      </c>
      <c r="H7" s="468">
        <v>19.269629048999999</v>
      </c>
      <c r="I7" s="468">
        <v>21.628286685999999</v>
      </c>
      <c r="J7" s="468">
        <v>19.360155304999999</v>
      </c>
      <c r="K7" s="468">
        <v>15.092255257</v>
      </c>
      <c r="L7" s="468">
        <v>12.805650615999999</v>
      </c>
      <c r="M7" s="468">
        <v>12.506324874000001</v>
      </c>
      <c r="N7" s="468">
        <v>15.181952949999999</v>
      </c>
      <c r="O7" s="468">
        <v>14.760192135</v>
      </c>
      <c r="P7" s="468">
        <v>13.920070316</v>
      </c>
      <c r="Q7" s="468">
        <v>16.130654516</v>
      </c>
      <c r="R7" s="468">
        <v>14.342568373000001</v>
      </c>
      <c r="S7" s="468">
        <v>17.459503685000001</v>
      </c>
      <c r="T7" s="468">
        <v>20.711126706000002</v>
      </c>
      <c r="U7" s="468">
        <v>23.199228820999998</v>
      </c>
      <c r="V7" s="468">
        <v>22.594863615000001</v>
      </c>
      <c r="W7" s="468">
        <v>17.880366538000001</v>
      </c>
      <c r="X7" s="468">
        <v>15.041584199000001</v>
      </c>
      <c r="Y7" s="468">
        <v>14.588531611000001</v>
      </c>
      <c r="Z7" s="468">
        <v>16.818067094</v>
      </c>
      <c r="AA7" s="468">
        <v>18.447691936999998</v>
      </c>
      <c r="AB7" s="468">
        <v>14.548566248</v>
      </c>
      <c r="AC7" s="468">
        <v>15.690032259000001</v>
      </c>
      <c r="AD7" s="468">
        <v>14.752935933</v>
      </c>
      <c r="AE7" s="468">
        <v>19.249001507999999</v>
      </c>
      <c r="AF7" s="468">
        <v>19.958646967</v>
      </c>
      <c r="AG7" s="468">
        <v>25.085044971999999</v>
      </c>
      <c r="AH7" s="468">
        <v>24.501499591000002</v>
      </c>
      <c r="AI7" s="468">
        <v>18.272991623999999</v>
      </c>
      <c r="AJ7" s="468">
        <v>16.218523063999999</v>
      </c>
      <c r="AK7" s="468">
        <v>16.225561110000001</v>
      </c>
      <c r="AL7" s="468">
        <v>16.699085489000002</v>
      </c>
      <c r="AM7" s="468">
        <v>15.961397740000001</v>
      </c>
      <c r="AN7" s="468">
        <v>13.091693896000001</v>
      </c>
      <c r="AO7" s="468">
        <v>11.947460361999999</v>
      </c>
      <c r="AP7" s="468">
        <v>13.397305493999999</v>
      </c>
      <c r="AQ7" s="468">
        <v>14.552766396999999</v>
      </c>
      <c r="AR7" s="468">
        <v>19.962158599999999</v>
      </c>
      <c r="AS7" s="468">
        <v>25.335058007000001</v>
      </c>
      <c r="AT7" s="468">
        <v>22.415609998000001</v>
      </c>
      <c r="AU7" s="468">
        <v>19.000257443999999</v>
      </c>
      <c r="AV7" s="468">
        <v>16.545215052</v>
      </c>
      <c r="AW7" s="468">
        <v>15.579863233999999</v>
      </c>
      <c r="AX7" s="468">
        <v>15.933256885</v>
      </c>
      <c r="AY7" s="468">
        <v>17.773029716</v>
      </c>
      <c r="AZ7" s="892">
        <v>16.273634785999999</v>
      </c>
      <c r="BA7" s="892">
        <v>15.541040788</v>
      </c>
      <c r="BB7" s="892">
        <v>15.478173483000001</v>
      </c>
      <c r="BC7" s="892">
        <v>16.089885076000002</v>
      </c>
      <c r="BD7" s="892">
        <v>19.763197112</v>
      </c>
      <c r="BE7" s="892">
        <v>25.880400000000002</v>
      </c>
      <c r="BF7" s="892">
        <v>24.514569999999999</v>
      </c>
      <c r="BG7" s="456">
        <v>20.479600000000001</v>
      </c>
      <c r="BH7" s="456">
        <v>16.99531</v>
      </c>
      <c r="BI7" s="456">
        <v>17.108180000000001</v>
      </c>
      <c r="BJ7" s="456">
        <v>17.849969999999999</v>
      </c>
      <c r="BK7" s="456">
        <v>20.65878</v>
      </c>
      <c r="BL7" s="456">
        <v>16.53379</v>
      </c>
      <c r="BM7" s="456">
        <v>15.565709999999999</v>
      </c>
      <c r="BN7" s="456">
        <v>14.48465</v>
      </c>
      <c r="BO7" s="456">
        <v>16.785150000000002</v>
      </c>
      <c r="BP7" s="456">
        <v>21.32967</v>
      </c>
      <c r="BQ7" s="456">
        <v>26.661390000000001</v>
      </c>
      <c r="BR7" s="456">
        <v>25.306809999999999</v>
      </c>
      <c r="BS7" s="456">
        <v>20.45102</v>
      </c>
      <c r="BT7" s="456">
        <v>17.46622</v>
      </c>
      <c r="BU7" s="456">
        <v>17.40558</v>
      </c>
      <c r="BV7" s="456">
        <v>18.559709999999999</v>
      </c>
    </row>
    <row r="8" spans="1:74" ht="11.1" customHeight="1" x14ac:dyDescent="0.2">
      <c r="A8" s="234" t="s">
        <v>687</v>
      </c>
      <c r="B8" s="478" t="s">
        <v>472</v>
      </c>
      <c r="C8" s="468">
        <v>23.049660188000001</v>
      </c>
      <c r="D8" s="468">
        <v>20.156291193000001</v>
      </c>
      <c r="E8" s="468">
        <v>17.264769525999998</v>
      </c>
      <c r="F8" s="468">
        <v>14.973219587000001</v>
      </c>
      <c r="G8" s="468">
        <v>16.890262151999998</v>
      </c>
      <c r="H8" s="468">
        <v>19.339848755999999</v>
      </c>
      <c r="I8" s="468">
        <v>24.433901264999999</v>
      </c>
      <c r="J8" s="468">
        <v>23.2683505</v>
      </c>
      <c r="K8" s="468">
        <v>17.347614903</v>
      </c>
      <c r="L8" s="468">
        <v>14.617744500000001</v>
      </c>
      <c r="M8" s="468">
        <v>14.966252089999999</v>
      </c>
      <c r="N8" s="468">
        <v>19.758056587999999</v>
      </c>
      <c r="O8" s="468">
        <v>18.10245643</v>
      </c>
      <c r="P8" s="468">
        <v>12.245544024000001</v>
      </c>
      <c r="Q8" s="468">
        <v>12.66948071</v>
      </c>
      <c r="R8" s="468">
        <v>9.7780187620000003</v>
      </c>
      <c r="S8" s="468">
        <v>12.093199179999999</v>
      </c>
      <c r="T8" s="468">
        <v>16.125250083000001</v>
      </c>
      <c r="U8" s="468">
        <v>20.297242981</v>
      </c>
      <c r="V8" s="468">
        <v>20.347261768999999</v>
      </c>
      <c r="W8" s="468">
        <v>16.628800136999999</v>
      </c>
      <c r="X8" s="468">
        <v>15.212769949</v>
      </c>
      <c r="Y8" s="468">
        <v>14.217605077</v>
      </c>
      <c r="Z8" s="468">
        <v>15.491142741000001</v>
      </c>
      <c r="AA8" s="468">
        <v>20.752925948000001</v>
      </c>
      <c r="AB8" s="468">
        <v>11.711826947</v>
      </c>
      <c r="AC8" s="468">
        <v>10.373571596</v>
      </c>
      <c r="AD8" s="468">
        <v>9.7621454249999999</v>
      </c>
      <c r="AE8" s="468">
        <v>12.266659295</v>
      </c>
      <c r="AF8" s="468">
        <v>16.048872891999999</v>
      </c>
      <c r="AG8" s="468">
        <v>18.207560813000001</v>
      </c>
      <c r="AH8" s="468">
        <v>17.876367209000001</v>
      </c>
      <c r="AI8" s="468">
        <v>15.20885726</v>
      </c>
      <c r="AJ8" s="468">
        <v>12.663578877999999</v>
      </c>
      <c r="AK8" s="468">
        <v>12.528477978</v>
      </c>
      <c r="AL8" s="468">
        <v>16.883771168999999</v>
      </c>
      <c r="AM8" s="468">
        <v>21.064115506</v>
      </c>
      <c r="AN8" s="468">
        <v>18.444086055</v>
      </c>
      <c r="AO8" s="468">
        <v>13.762623380000001</v>
      </c>
      <c r="AP8" s="468">
        <v>12.810665258</v>
      </c>
      <c r="AQ8" s="468">
        <v>13.732614367</v>
      </c>
      <c r="AR8" s="468">
        <v>16.667386778000001</v>
      </c>
      <c r="AS8" s="468">
        <v>20.938669912000002</v>
      </c>
      <c r="AT8" s="468">
        <v>18.767237788999999</v>
      </c>
      <c r="AU8" s="468">
        <v>16.050354558999999</v>
      </c>
      <c r="AV8" s="468">
        <v>14.719529217</v>
      </c>
      <c r="AW8" s="468">
        <v>15.007185518</v>
      </c>
      <c r="AX8" s="468">
        <v>18.881745259999999</v>
      </c>
      <c r="AY8" s="468">
        <v>19.057510635</v>
      </c>
      <c r="AZ8" s="892">
        <v>15.176792152000001</v>
      </c>
      <c r="BA8" s="892">
        <v>12.732900795999999</v>
      </c>
      <c r="BB8" s="892">
        <v>10.474970003999999</v>
      </c>
      <c r="BC8" s="892">
        <v>11.393661879</v>
      </c>
      <c r="BD8" s="892">
        <v>13.998559727</v>
      </c>
      <c r="BE8" s="892">
        <v>19.598299999999998</v>
      </c>
      <c r="BF8" s="892">
        <v>18.68544</v>
      </c>
      <c r="BG8" s="456">
        <v>15.20913</v>
      </c>
      <c r="BH8" s="456">
        <v>12.16919</v>
      </c>
      <c r="BI8" s="456">
        <v>12.984209999999999</v>
      </c>
      <c r="BJ8" s="456">
        <v>16.274360000000001</v>
      </c>
      <c r="BK8" s="456">
        <v>15.076829999999999</v>
      </c>
      <c r="BL8" s="456">
        <v>13.09483</v>
      </c>
      <c r="BM8" s="456">
        <v>11.47593</v>
      </c>
      <c r="BN8" s="456">
        <v>8.4543130000000009</v>
      </c>
      <c r="BO8" s="456">
        <v>10.21096</v>
      </c>
      <c r="BP8" s="456">
        <v>13.73761</v>
      </c>
      <c r="BQ8" s="456">
        <v>16.499649999999999</v>
      </c>
      <c r="BR8" s="456">
        <v>16.98319</v>
      </c>
      <c r="BS8" s="456">
        <v>13.279</v>
      </c>
      <c r="BT8" s="456">
        <v>10.876609999999999</v>
      </c>
      <c r="BU8" s="456">
        <v>11.578480000000001</v>
      </c>
      <c r="BV8" s="456">
        <v>14.953189999999999</v>
      </c>
    </row>
    <row r="9" spans="1:74" ht="11.1" customHeight="1" x14ac:dyDescent="0.2">
      <c r="A9" s="234" t="s">
        <v>688</v>
      </c>
      <c r="B9" s="446" t="s">
        <v>1019</v>
      </c>
      <c r="C9" s="468">
        <v>8.6702399999999997</v>
      </c>
      <c r="D9" s="468">
        <v>7.7462350000000004</v>
      </c>
      <c r="E9" s="468">
        <v>7.3934850000000001</v>
      </c>
      <c r="F9" s="468">
        <v>5.2892409999999996</v>
      </c>
      <c r="G9" s="468">
        <v>6.75299549</v>
      </c>
      <c r="H9" s="468">
        <v>7.563822</v>
      </c>
      <c r="I9" s="468">
        <v>7.7483899999999997</v>
      </c>
      <c r="J9" s="468">
        <v>8.2420460000000002</v>
      </c>
      <c r="K9" s="468">
        <v>8.287096</v>
      </c>
      <c r="L9" s="468">
        <v>7.9578110000000004</v>
      </c>
      <c r="M9" s="468">
        <v>7.7334459999999998</v>
      </c>
      <c r="N9" s="468">
        <v>7.9682849999999998</v>
      </c>
      <c r="O9" s="468">
        <v>8.620298</v>
      </c>
      <c r="P9" s="468">
        <v>7.3021560000000001</v>
      </c>
      <c r="Q9" s="468">
        <v>7.4729830000000002</v>
      </c>
      <c r="R9" s="468">
        <v>6.8626690000000004</v>
      </c>
      <c r="S9" s="468">
        <v>6.4763900000000003</v>
      </c>
      <c r="T9" s="468">
        <v>7.7158319999999998</v>
      </c>
      <c r="U9" s="468">
        <v>8.5693230000000007</v>
      </c>
      <c r="V9" s="468">
        <v>8.2410300000000003</v>
      </c>
      <c r="W9" s="468">
        <v>7.4936319999999998</v>
      </c>
      <c r="X9" s="468">
        <v>5.7849539999999999</v>
      </c>
      <c r="Y9" s="468">
        <v>6.1969890000000003</v>
      </c>
      <c r="Z9" s="468">
        <v>6.441084</v>
      </c>
      <c r="AA9" s="468">
        <v>6.7235659999999999</v>
      </c>
      <c r="AB9" s="468">
        <v>7.2770919999999997</v>
      </c>
      <c r="AC9" s="468">
        <v>6.8742619999999999</v>
      </c>
      <c r="AD9" s="468">
        <v>6.7243690000000003</v>
      </c>
      <c r="AE9" s="468">
        <v>7.093019</v>
      </c>
      <c r="AF9" s="468">
        <v>7.9303590000000002</v>
      </c>
      <c r="AG9" s="468">
        <v>8.5576919999999994</v>
      </c>
      <c r="AH9" s="468">
        <v>8.4710090000000005</v>
      </c>
      <c r="AI9" s="468">
        <v>8.0183769999999992</v>
      </c>
      <c r="AJ9" s="468">
        <v>7.2526820000000001</v>
      </c>
      <c r="AK9" s="468">
        <v>7.4869300000000001</v>
      </c>
      <c r="AL9" s="468">
        <v>8.0071600000000007</v>
      </c>
      <c r="AM9" s="468">
        <v>8.5383499999999994</v>
      </c>
      <c r="AN9" s="468">
        <v>7.1067260000000001</v>
      </c>
      <c r="AO9" s="468">
        <v>7.6304959999999999</v>
      </c>
      <c r="AP9" s="468">
        <v>6.8363199999999997</v>
      </c>
      <c r="AQ9" s="468">
        <v>6.4154640000000001</v>
      </c>
      <c r="AR9" s="468">
        <v>6.9734590000000001</v>
      </c>
      <c r="AS9" s="468">
        <v>8.181915</v>
      </c>
      <c r="AT9" s="468">
        <v>8.4011940000000003</v>
      </c>
      <c r="AU9" s="468">
        <v>7.5768680000000002</v>
      </c>
      <c r="AV9" s="468">
        <v>7.292789</v>
      </c>
      <c r="AW9" s="468">
        <v>7.0989969999999998</v>
      </c>
      <c r="AX9" s="468">
        <v>8.6782489999999992</v>
      </c>
      <c r="AY9" s="468">
        <v>8.6916130000000003</v>
      </c>
      <c r="AZ9" s="892">
        <v>7.1209360000000004</v>
      </c>
      <c r="BA9" s="892">
        <v>6.2596629999999998</v>
      </c>
      <c r="BB9" s="892">
        <v>6.6555249999999999</v>
      </c>
      <c r="BC9" s="892">
        <v>7.9179060000000003</v>
      </c>
      <c r="BD9" s="892">
        <v>8.1407749999999997</v>
      </c>
      <c r="BE9" s="892">
        <v>8.0194899999999993</v>
      </c>
      <c r="BF9" s="892">
        <v>7.7000700000000002</v>
      </c>
      <c r="BG9" s="456">
        <v>7.6362500000000004</v>
      </c>
      <c r="BH9" s="456">
        <v>6.7978800000000001</v>
      </c>
      <c r="BI9" s="456">
        <v>6.8104399999999998</v>
      </c>
      <c r="BJ9" s="456">
        <v>8.4226299999999998</v>
      </c>
      <c r="BK9" s="456">
        <v>8.6054899999999996</v>
      </c>
      <c r="BL9" s="456">
        <v>7.2861700000000003</v>
      </c>
      <c r="BM9" s="456">
        <v>7.4180799999999998</v>
      </c>
      <c r="BN9" s="456">
        <v>7.6417000000000002</v>
      </c>
      <c r="BO9" s="456">
        <v>7.8981399999999997</v>
      </c>
      <c r="BP9" s="456">
        <v>8.32789</v>
      </c>
      <c r="BQ9" s="456">
        <v>8.6054899999999996</v>
      </c>
      <c r="BR9" s="456">
        <v>8.6054899999999996</v>
      </c>
      <c r="BS9" s="456">
        <v>7.2653600000000003</v>
      </c>
      <c r="BT9" s="456">
        <v>6.73672</v>
      </c>
      <c r="BU9" s="456">
        <v>7.8446899999999999</v>
      </c>
      <c r="BV9" s="456">
        <v>8.6054899999999996</v>
      </c>
    </row>
    <row r="10" spans="1:74" ht="11.1" customHeight="1" x14ac:dyDescent="0.2">
      <c r="A10" s="235" t="s">
        <v>689</v>
      </c>
      <c r="B10" s="446" t="s">
        <v>1012</v>
      </c>
      <c r="C10" s="468">
        <v>0.692615749</v>
      </c>
      <c r="D10" s="468">
        <v>0.62734383599999999</v>
      </c>
      <c r="E10" s="468">
        <v>0.76053896499999996</v>
      </c>
      <c r="F10" s="468">
        <v>0.89624204200000002</v>
      </c>
      <c r="G10" s="468">
        <v>0.91344229799999999</v>
      </c>
      <c r="H10" s="468">
        <v>0.96104729600000005</v>
      </c>
      <c r="I10" s="468">
        <v>0.752810639</v>
      </c>
      <c r="J10" s="468">
        <v>0.71237963699999995</v>
      </c>
      <c r="K10" s="468">
        <v>0.66651400699999996</v>
      </c>
      <c r="L10" s="468">
        <v>0.54455454999999997</v>
      </c>
      <c r="M10" s="468">
        <v>0.71161924700000001</v>
      </c>
      <c r="N10" s="468">
        <v>0.81945007400000003</v>
      </c>
      <c r="O10" s="468">
        <v>0.77490800000000004</v>
      </c>
      <c r="P10" s="468">
        <v>0.85292599999999996</v>
      </c>
      <c r="Q10" s="468">
        <v>1.0241039999999999</v>
      </c>
      <c r="R10" s="468">
        <v>0.99920799999999999</v>
      </c>
      <c r="S10" s="468">
        <v>1.0521450000000001</v>
      </c>
      <c r="T10" s="468">
        <v>0.66130199999999995</v>
      </c>
      <c r="U10" s="468">
        <v>0.61206899999999997</v>
      </c>
      <c r="V10" s="468">
        <v>0.542022</v>
      </c>
      <c r="W10" s="468">
        <v>0.39058900000000002</v>
      </c>
      <c r="X10" s="468">
        <v>0.50036199999999997</v>
      </c>
      <c r="Y10" s="468">
        <v>0.57686700000000002</v>
      </c>
      <c r="Z10" s="468">
        <v>0.64337299999999997</v>
      </c>
      <c r="AA10" s="468">
        <v>0.72290869599999996</v>
      </c>
      <c r="AB10" s="468">
        <v>0.837647951</v>
      </c>
      <c r="AC10" s="468">
        <v>0.72442501100000001</v>
      </c>
      <c r="AD10" s="468">
        <v>0.861573488</v>
      </c>
      <c r="AE10" s="468">
        <v>1.068701549</v>
      </c>
      <c r="AF10" s="468">
        <v>1.060307975</v>
      </c>
      <c r="AG10" s="468">
        <v>0.88091864200000003</v>
      </c>
      <c r="AH10" s="468">
        <v>0.67768558300000004</v>
      </c>
      <c r="AI10" s="468">
        <v>0.426542435</v>
      </c>
      <c r="AJ10" s="468">
        <v>0.37178291000000002</v>
      </c>
      <c r="AK10" s="468">
        <v>0.63502511100000003</v>
      </c>
      <c r="AL10" s="468">
        <v>0.61629370999999999</v>
      </c>
      <c r="AM10" s="468">
        <v>0.85624315200000001</v>
      </c>
      <c r="AN10" s="468">
        <v>0.71245810200000004</v>
      </c>
      <c r="AO10" s="468">
        <v>0.79398609200000003</v>
      </c>
      <c r="AP10" s="468">
        <v>0.87038484699999996</v>
      </c>
      <c r="AQ10" s="468">
        <v>0.9183675</v>
      </c>
      <c r="AR10" s="468">
        <v>0.85011697100000005</v>
      </c>
      <c r="AS10" s="468">
        <v>0.77126970500000003</v>
      </c>
      <c r="AT10" s="468">
        <v>0.78781042700000004</v>
      </c>
      <c r="AU10" s="468">
        <v>0.56803862999999999</v>
      </c>
      <c r="AV10" s="468">
        <v>0.64417313700000001</v>
      </c>
      <c r="AW10" s="468">
        <v>0.75915023699999995</v>
      </c>
      <c r="AX10" s="468">
        <v>0.92198575000000005</v>
      </c>
      <c r="AY10" s="468">
        <v>1.071029266</v>
      </c>
      <c r="AZ10" s="892">
        <v>0.835897687</v>
      </c>
      <c r="BA10" s="892">
        <v>0.99011669099999999</v>
      </c>
      <c r="BB10" s="892">
        <v>0.91216313500000001</v>
      </c>
      <c r="BC10" s="892">
        <v>0.935844024</v>
      </c>
      <c r="BD10" s="892">
        <v>0.94973514000000003</v>
      </c>
      <c r="BE10" s="892">
        <v>0.82046140000000001</v>
      </c>
      <c r="BF10" s="892">
        <v>0.69283539999999999</v>
      </c>
      <c r="BG10" s="456">
        <v>0.56611310000000004</v>
      </c>
      <c r="BH10" s="456">
        <v>0.60338539999999996</v>
      </c>
      <c r="BI10" s="456">
        <v>0.65873009999999999</v>
      </c>
      <c r="BJ10" s="456">
        <v>0.70631650000000001</v>
      </c>
      <c r="BK10" s="456">
        <v>0.77493979999999996</v>
      </c>
      <c r="BL10" s="456">
        <v>0.70565029999999995</v>
      </c>
      <c r="BM10" s="456">
        <v>0.8160731</v>
      </c>
      <c r="BN10" s="456">
        <v>0.89831349999999999</v>
      </c>
      <c r="BO10" s="456">
        <v>0.92849870000000001</v>
      </c>
      <c r="BP10" s="456">
        <v>0.88557189999999997</v>
      </c>
      <c r="BQ10" s="456">
        <v>0.80789679999999997</v>
      </c>
      <c r="BR10" s="456">
        <v>0.71343129999999999</v>
      </c>
      <c r="BS10" s="456">
        <v>0.60468200000000005</v>
      </c>
      <c r="BT10" s="456">
        <v>0.63064929999999997</v>
      </c>
      <c r="BU10" s="456">
        <v>0.67677929999999997</v>
      </c>
      <c r="BV10" s="456">
        <v>0.7225319</v>
      </c>
    </row>
    <row r="11" spans="1:74" ht="11.1" customHeight="1" x14ac:dyDescent="0.2">
      <c r="A11" s="234" t="s">
        <v>1569</v>
      </c>
      <c r="B11" s="446" t="s">
        <v>1013</v>
      </c>
      <c r="C11" s="468">
        <v>9.7320062029999992</v>
      </c>
      <c r="D11" s="468">
        <v>9.2262229760000007</v>
      </c>
      <c r="E11" s="468">
        <v>9.9702635320000006</v>
      </c>
      <c r="F11" s="468">
        <v>10.174922858</v>
      </c>
      <c r="G11" s="468">
        <v>8.3736176709999999</v>
      </c>
      <c r="H11" s="468">
        <v>6.5869577560000003</v>
      </c>
      <c r="I11" s="468">
        <v>5.2219867239999997</v>
      </c>
      <c r="J11" s="468">
        <v>4.9847013579999997</v>
      </c>
      <c r="K11" s="468">
        <v>6.5166069179999999</v>
      </c>
      <c r="L11" s="468">
        <v>8.4377297519999992</v>
      </c>
      <c r="M11" s="468">
        <v>10.612358926000001</v>
      </c>
      <c r="N11" s="468">
        <v>9.3803358780000003</v>
      </c>
      <c r="O11" s="468">
        <v>7.7597530360000002</v>
      </c>
      <c r="P11" s="468">
        <v>9.7048615980000008</v>
      </c>
      <c r="Q11" s="468">
        <v>9.5378043409999993</v>
      </c>
      <c r="R11" s="468">
        <v>10.299256027</v>
      </c>
      <c r="S11" s="468">
        <v>7.3969458100000001</v>
      </c>
      <c r="T11" s="468">
        <v>4.6388896620000004</v>
      </c>
      <c r="U11" s="468">
        <v>3.8301997120000002</v>
      </c>
      <c r="V11" s="468">
        <v>5.2671142350000002</v>
      </c>
      <c r="W11" s="468">
        <v>5.8108350829999997</v>
      </c>
      <c r="X11" s="468">
        <v>8.716568037</v>
      </c>
      <c r="Y11" s="468">
        <v>9.4797446799999996</v>
      </c>
      <c r="Z11" s="468">
        <v>8.7401502650000005</v>
      </c>
      <c r="AA11" s="468">
        <v>8.0524185690000003</v>
      </c>
      <c r="AB11" s="468">
        <v>9.2514717819999994</v>
      </c>
      <c r="AC11" s="468">
        <v>11.316672405</v>
      </c>
      <c r="AD11" s="468">
        <v>11.383476742999999</v>
      </c>
      <c r="AE11" s="468">
        <v>8.0142608489999994</v>
      </c>
      <c r="AF11" s="468">
        <v>7.784671662</v>
      </c>
      <c r="AG11" s="468">
        <v>4.4059307939999997</v>
      </c>
      <c r="AH11" s="468">
        <v>5.3520865559999997</v>
      </c>
      <c r="AI11" s="468">
        <v>6.7091784990000001</v>
      </c>
      <c r="AJ11" s="468">
        <v>10.066812485</v>
      </c>
      <c r="AK11" s="468">
        <v>9.2003324709999994</v>
      </c>
      <c r="AL11" s="468">
        <v>9.3684025640000002</v>
      </c>
      <c r="AM11" s="468">
        <v>11.22735524</v>
      </c>
      <c r="AN11" s="468">
        <v>9.5120397800000003</v>
      </c>
      <c r="AO11" s="468">
        <v>11.873473000000001</v>
      </c>
      <c r="AP11" s="468">
        <v>10.366961881</v>
      </c>
      <c r="AQ11" s="468">
        <v>7.8747064250000003</v>
      </c>
      <c r="AR11" s="468">
        <v>6.6085453870000004</v>
      </c>
      <c r="AS11" s="468">
        <v>4.9372934820000003</v>
      </c>
      <c r="AT11" s="468">
        <v>4.7008587720000001</v>
      </c>
      <c r="AU11" s="468">
        <v>4.93622782</v>
      </c>
      <c r="AV11" s="468">
        <v>9.4788343200000007</v>
      </c>
      <c r="AW11" s="468">
        <v>9.6234377660000003</v>
      </c>
      <c r="AX11" s="468">
        <v>10.965765105999999</v>
      </c>
      <c r="AY11" s="468">
        <v>10.509507231000001</v>
      </c>
      <c r="AZ11" s="892">
        <v>9.0111295980000001</v>
      </c>
      <c r="BA11" s="892">
        <v>11.455843329</v>
      </c>
      <c r="BB11" s="892">
        <v>11.100041372</v>
      </c>
      <c r="BC11" s="892">
        <v>8.7900951099999993</v>
      </c>
      <c r="BD11" s="892">
        <v>7.4955411769999998</v>
      </c>
      <c r="BE11" s="892">
        <v>4.8862699999999997</v>
      </c>
      <c r="BF11" s="892">
        <v>5.047485</v>
      </c>
      <c r="BG11" s="456">
        <v>5.852582</v>
      </c>
      <c r="BH11" s="456">
        <v>10.07193</v>
      </c>
      <c r="BI11" s="456">
        <v>9.9699749999999998</v>
      </c>
      <c r="BJ11" s="456">
        <v>10.627549999999999</v>
      </c>
      <c r="BK11" s="456">
        <v>10.76582</v>
      </c>
      <c r="BL11" s="456">
        <v>9.405621</v>
      </c>
      <c r="BM11" s="456">
        <v>11.843</v>
      </c>
      <c r="BN11" s="456">
        <v>11.14954</v>
      </c>
      <c r="BO11" s="456">
        <v>8.6181400000000004</v>
      </c>
      <c r="BP11" s="456">
        <v>7.5184850000000001</v>
      </c>
      <c r="BQ11" s="456">
        <v>5.0217400000000003</v>
      </c>
      <c r="BR11" s="456">
        <v>5.239744</v>
      </c>
      <c r="BS11" s="456">
        <v>5.8337890000000003</v>
      </c>
      <c r="BT11" s="456">
        <v>10.190619999999999</v>
      </c>
      <c r="BU11" s="456">
        <v>10.081189999999999</v>
      </c>
      <c r="BV11" s="456">
        <v>11.040179999999999</v>
      </c>
    </row>
    <row r="12" spans="1:74" ht="11.1" customHeight="1" x14ac:dyDescent="0.2">
      <c r="A12" s="234" t="s">
        <v>1570</v>
      </c>
      <c r="B12" s="446" t="s">
        <v>1014</v>
      </c>
      <c r="C12" s="468">
        <v>0.29625349400000001</v>
      </c>
      <c r="D12" s="468">
        <v>0.37065585000000001</v>
      </c>
      <c r="E12" s="468">
        <v>0.51926101499999999</v>
      </c>
      <c r="F12" s="468">
        <v>0.51551790600000003</v>
      </c>
      <c r="G12" s="468">
        <v>0.69121999700000003</v>
      </c>
      <c r="H12" s="468">
        <v>0.82597848200000001</v>
      </c>
      <c r="I12" s="468">
        <v>0.82761594900000002</v>
      </c>
      <c r="J12" s="468">
        <v>0.79989882999999995</v>
      </c>
      <c r="K12" s="468">
        <v>0.72737910699999997</v>
      </c>
      <c r="L12" s="468">
        <v>0.60875872099999995</v>
      </c>
      <c r="M12" s="468">
        <v>0.36415630799999998</v>
      </c>
      <c r="N12" s="468">
        <v>0.21049652099999999</v>
      </c>
      <c r="O12" s="468">
        <v>0.26282922399999997</v>
      </c>
      <c r="P12" s="468">
        <v>0.51141621500000001</v>
      </c>
      <c r="Q12" s="468">
        <v>0.65823836099999999</v>
      </c>
      <c r="R12" s="468">
        <v>0.80700459400000002</v>
      </c>
      <c r="S12" s="468">
        <v>1.039518851</v>
      </c>
      <c r="T12" s="468">
        <v>1.1204572209999999</v>
      </c>
      <c r="U12" s="468">
        <v>1.148708555</v>
      </c>
      <c r="V12" s="468">
        <v>1.084470432</v>
      </c>
      <c r="W12" s="468">
        <v>0.85877186800000005</v>
      </c>
      <c r="X12" s="468">
        <v>0.69975560400000003</v>
      </c>
      <c r="Y12" s="468">
        <v>0.587595702</v>
      </c>
      <c r="Z12" s="468">
        <v>0.38835194699999998</v>
      </c>
      <c r="AA12" s="468">
        <v>0.42029060299999998</v>
      </c>
      <c r="AB12" s="468">
        <v>0.89717207300000001</v>
      </c>
      <c r="AC12" s="468">
        <v>1.1639788099999999</v>
      </c>
      <c r="AD12" s="468">
        <v>1.3347814760000001</v>
      </c>
      <c r="AE12" s="468">
        <v>1.698355735</v>
      </c>
      <c r="AF12" s="468">
        <v>1.7950338749999999</v>
      </c>
      <c r="AG12" s="468">
        <v>1.982367923</v>
      </c>
      <c r="AH12" s="468">
        <v>2.0382818779999998</v>
      </c>
      <c r="AI12" s="468">
        <v>1.7371300270000001</v>
      </c>
      <c r="AJ12" s="468">
        <v>1.8405294839999999</v>
      </c>
      <c r="AK12" s="468">
        <v>0.95139458300000002</v>
      </c>
      <c r="AL12" s="468">
        <v>0.84871662000000003</v>
      </c>
      <c r="AM12" s="468">
        <v>1.4508036950000001</v>
      </c>
      <c r="AN12" s="468">
        <v>1.618923694</v>
      </c>
      <c r="AO12" s="468">
        <v>2.5471873079999998</v>
      </c>
      <c r="AP12" s="468">
        <v>2.748400556</v>
      </c>
      <c r="AQ12" s="468">
        <v>3.283425593</v>
      </c>
      <c r="AR12" s="468">
        <v>3.5339501000000002</v>
      </c>
      <c r="AS12" s="468">
        <v>3.9047809629999999</v>
      </c>
      <c r="AT12" s="468">
        <v>3.8970721359999998</v>
      </c>
      <c r="AU12" s="468">
        <v>3.3103153079999998</v>
      </c>
      <c r="AV12" s="468">
        <v>2.6056203729999998</v>
      </c>
      <c r="AW12" s="468">
        <v>1.8984419429999999</v>
      </c>
      <c r="AX12" s="468">
        <v>1.4350667260000001</v>
      </c>
      <c r="AY12" s="468">
        <v>2.022479658</v>
      </c>
      <c r="AZ12" s="892">
        <v>2.6273071460000001</v>
      </c>
      <c r="BA12" s="892">
        <v>3.492860055</v>
      </c>
      <c r="BB12" s="892">
        <v>4.109725063</v>
      </c>
      <c r="BC12" s="892">
        <v>4.8763169599999996</v>
      </c>
      <c r="BD12" s="892">
        <v>5.1309598870000004</v>
      </c>
      <c r="BE12" s="892">
        <v>5.4534750000000001</v>
      </c>
      <c r="BF12" s="892">
        <v>5.3429719999999996</v>
      </c>
      <c r="BG12" s="456">
        <v>4.4099320000000004</v>
      </c>
      <c r="BH12" s="456">
        <v>3.778079</v>
      </c>
      <c r="BI12" s="456">
        <v>2.3387829999999998</v>
      </c>
      <c r="BJ12" s="456">
        <v>1.7591410000000001</v>
      </c>
      <c r="BK12" s="456">
        <v>2.4769239999999999</v>
      </c>
      <c r="BL12" s="456">
        <v>3.2075049999999998</v>
      </c>
      <c r="BM12" s="456">
        <v>4.48264</v>
      </c>
      <c r="BN12" s="456">
        <v>5.0202349999999996</v>
      </c>
      <c r="BO12" s="456">
        <v>5.9144810000000003</v>
      </c>
      <c r="BP12" s="456">
        <v>6.249072</v>
      </c>
      <c r="BQ12" s="456">
        <v>6.8335780000000002</v>
      </c>
      <c r="BR12" s="456">
        <v>6.6449230000000004</v>
      </c>
      <c r="BS12" s="456">
        <v>5.5804349999999996</v>
      </c>
      <c r="BT12" s="456">
        <v>4.6880240000000004</v>
      </c>
      <c r="BU12" s="456">
        <v>2.911524</v>
      </c>
      <c r="BV12" s="456">
        <v>2.184723</v>
      </c>
    </row>
    <row r="13" spans="1:74" ht="11.1" customHeight="1" x14ac:dyDescent="0.2">
      <c r="A13" s="234" t="s">
        <v>690</v>
      </c>
      <c r="B13" s="478" t="s">
        <v>1555</v>
      </c>
      <c r="C13" s="468">
        <v>0.74704628299999998</v>
      </c>
      <c r="D13" s="468">
        <v>0.75389866900000002</v>
      </c>
      <c r="E13" s="468">
        <v>0.67173453800000005</v>
      </c>
      <c r="F13" s="468">
        <v>0.70556533600000004</v>
      </c>
      <c r="G13" s="468">
        <v>0.93044284499999996</v>
      </c>
      <c r="H13" s="468">
        <v>0.85170890799999999</v>
      </c>
      <c r="I13" s="468">
        <v>0.68172324799999995</v>
      </c>
      <c r="J13" s="468">
        <v>0.69419400099999995</v>
      </c>
      <c r="K13" s="468">
        <v>0.76258599900000001</v>
      </c>
      <c r="L13" s="468">
        <v>0.81281629499999997</v>
      </c>
      <c r="M13" s="468">
        <v>0.82276754500000004</v>
      </c>
      <c r="N13" s="468">
        <v>0.93922566500000004</v>
      </c>
      <c r="O13" s="468">
        <v>0.586695203</v>
      </c>
      <c r="P13" s="468">
        <v>0.528268552</v>
      </c>
      <c r="Q13" s="468">
        <v>0.57878968600000003</v>
      </c>
      <c r="R13" s="468">
        <v>0.44719741800000001</v>
      </c>
      <c r="S13" s="468">
        <v>0.51419817099999998</v>
      </c>
      <c r="T13" s="468">
        <v>0.53500678099999999</v>
      </c>
      <c r="U13" s="468">
        <v>0.70109807700000004</v>
      </c>
      <c r="V13" s="468">
        <v>0.74264327100000005</v>
      </c>
      <c r="W13" s="468">
        <v>0.70946621099999996</v>
      </c>
      <c r="X13" s="468">
        <v>0.60789124999999999</v>
      </c>
      <c r="Y13" s="468">
        <v>0.46702476700000001</v>
      </c>
      <c r="Z13" s="468">
        <v>0.50832119399999998</v>
      </c>
      <c r="AA13" s="468">
        <v>0.61905343700000004</v>
      </c>
      <c r="AB13" s="468">
        <v>0.481079178</v>
      </c>
      <c r="AC13" s="468">
        <v>0.32590977799999998</v>
      </c>
      <c r="AD13" s="468">
        <v>0.419959054</v>
      </c>
      <c r="AE13" s="468">
        <v>0.41027577900000001</v>
      </c>
      <c r="AF13" s="468">
        <v>0.40532147899999998</v>
      </c>
      <c r="AG13" s="468">
        <v>0.42345616200000002</v>
      </c>
      <c r="AH13" s="468">
        <v>0.35543245200000001</v>
      </c>
      <c r="AI13" s="468">
        <v>0.37528939500000003</v>
      </c>
      <c r="AJ13" s="468">
        <v>0.44335789399999997</v>
      </c>
      <c r="AK13" s="468">
        <v>0.369861838</v>
      </c>
      <c r="AL13" s="468">
        <v>0.41969414199999999</v>
      </c>
      <c r="AM13" s="468">
        <v>0.64087347299999997</v>
      </c>
      <c r="AN13" s="468">
        <v>0.54425260600000003</v>
      </c>
      <c r="AO13" s="468">
        <v>0.36760328599999997</v>
      </c>
      <c r="AP13" s="468">
        <v>0.376881362</v>
      </c>
      <c r="AQ13" s="468">
        <v>0.37289675</v>
      </c>
      <c r="AR13" s="468">
        <v>0.56043235400000002</v>
      </c>
      <c r="AS13" s="468">
        <v>0.62646652599999997</v>
      </c>
      <c r="AT13" s="468">
        <v>0.43331819500000002</v>
      </c>
      <c r="AU13" s="468">
        <v>0.46644519899999998</v>
      </c>
      <c r="AV13" s="468">
        <v>0.49881221100000001</v>
      </c>
      <c r="AW13" s="468">
        <v>0.42602508</v>
      </c>
      <c r="AX13" s="468">
        <v>0.41757761999999998</v>
      </c>
      <c r="AY13" s="468">
        <v>0.58841263099999996</v>
      </c>
      <c r="AZ13" s="892">
        <v>0.42775908299999998</v>
      </c>
      <c r="BA13" s="892">
        <v>0.40463566299999998</v>
      </c>
      <c r="BB13" s="892">
        <v>0.301139086</v>
      </c>
      <c r="BC13" s="892">
        <v>0.37046008000000002</v>
      </c>
      <c r="BD13" s="892">
        <v>0.485209106</v>
      </c>
      <c r="BE13" s="892">
        <v>0.60208779999999995</v>
      </c>
      <c r="BF13" s="892">
        <v>0.53050889999999995</v>
      </c>
      <c r="BG13" s="456">
        <v>0.53380899999999998</v>
      </c>
      <c r="BH13" s="456">
        <v>0.50248210000000004</v>
      </c>
      <c r="BI13" s="456">
        <v>0.44017899999999999</v>
      </c>
      <c r="BJ13" s="456">
        <v>0.45208199999999998</v>
      </c>
      <c r="BK13" s="456">
        <v>0.58301590000000003</v>
      </c>
      <c r="BL13" s="456">
        <v>0.45626650000000002</v>
      </c>
      <c r="BM13" s="456">
        <v>0.35966930000000003</v>
      </c>
      <c r="BN13" s="456">
        <v>0.34969830000000002</v>
      </c>
      <c r="BO13" s="456">
        <v>0.37310589999999999</v>
      </c>
      <c r="BP13" s="456">
        <v>0.49746899999999999</v>
      </c>
      <c r="BQ13" s="456">
        <v>0.56913159999999996</v>
      </c>
      <c r="BR13" s="456">
        <v>0.4540652</v>
      </c>
      <c r="BS13" s="456">
        <v>0.46776050000000002</v>
      </c>
      <c r="BT13" s="456">
        <v>0.47448630000000003</v>
      </c>
      <c r="BU13" s="456">
        <v>0.41535939999999999</v>
      </c>
      <c r="BV13" s="456">
        <v>0.4286413</v>
      </c>
    </row>
    <row r="14" spans="1:74" ht="11.1" customHeight="1" x14ac:dyDescent="0.2">
      <c r="A14" s="234" t="s">
        <v>692</v>
      </c>
      <c r="B14" s="476" t="s">
        <v>1556</v>
      </c>
      <c r="C14" s="468">
        <v>60.93320379</v>
      </c>
      <c r="D14" s="468">
        <v>53.334077960000002</v>
      </c>
      <c r="E14" s="468">
        <v>52.814996120000004</v>
      </c>
      <c r="F14" s="468">
        <v>49.073623920000003</v>
      </c>
      <c r="G14" s="468">
        <v>54.090926289999999</v>
      </c>
      <c r="H14" s="468">
        <v>60.247373979999999</v>
      </c>
      <c r="I14" s="468">
        <v>65.50689672</v>
      </c>
      <c r="J14" s="468">
        <v>62.739803080000002</v>
      </c>
      <c r="K14" s="468">
        <v>54.269126880000002</v>
      </c>
      <c r="L14" s="468">
        <v>49.583464210000002</v>
      </c>
      <c r="M14" s="468">
        <v>51.353651669999998</v>
      </c>
      <c r="N14" s="468">
        <v>57.820983460000001</v>
      </c>
      <c r="O14" s="468">
        <v>55.980478040000001</v>
      </c>
      <c r="P14" s="468">
        <v>49.771135569999998</v>
      </c>
      <c r="Q14" s="468">
        <v>52.86328563</v>
      </c>
      <c r="R14" s="468">
        <v>47.556816310000002</v>
      </c>
      <c r="S14" s="468">
        <v>52.058058010000003</v>
      </c>
      <c r="T14" s="468">
        <v>58.248889310000003</v>
      </c>
      <c r="U14" s="468">
        <v>64.148195229999999</v>
      </c>
      <c r="V14" s="468">
        <v>64.982277659999994</v>
      </c>
      <c r="W14" s="468">
        <v>55.124649099999999</v>
      </c>
      <c r="X14" s="468">
        <v>51.122027500000002</v>
      </c>
      <c r="Y14" s="468">
        <v>50.246460540000001</v>
      </c>
      <c r="Z14" s="468">
        <v>53.862728539999999</v>
      </c>
      <c r="AA14" s="468">
        <v>59.881141999999997</v>
      </c>
      <c r="AB14" s="468">
        <v>49.644547920000001</v>
      </c>
      <c r="AC14" s="468">
        <v>50.363418240000001</v>
      </c>
      <c r="AD14" s="468">
        <v>47.910044679999999</v>
      </c>
      <c r="AE14" s="468">
        <v>53.060145640000002</v>
      </c>
      <c r="AF14" s="468">
        <v>59.166157800000001</v>
      </c>
      <c r="AG14" s="468">
        <v>63.640438600000003</v>
      </c>
      <c r="AH14" s="468">
        <v>64.004502689999995</v>
      </c>
      <c r="AI14" s="468">
        <v>54.807749790000003</v>
      </c>
      <c r="AJ14" s="468">
        <v>51.616678579999999</v>
      </c>
      <c r="AK14" s="468">
        <v>50.319468360000002</v>
      </c>
      <c r="AL14" s="468">
        <v>56.156973100000002</v>
      </c>
      <c r="AM14" s="468">
        <v>62.1679326</v>
      </c>
      <c r="AN14" s="468">
        <v>53.208584600000002</v>
      </c>
      <c r="AO14" s="468">
        <v>51.070795699999998</v>
      </c>
      <c r="AP14" s="468">
        <v>48.690639599999997</v>
      </c>
      <c r="AQ14" s="468">
        <v>51.163700900000002</v>
      </c>
      <c r="AR14" s="468">
        <v>60.277065899999997</v>
      </c>
      <c r="AS14" s="468">
        <v>68.606442700000002</v>
      </c>
      <c r="AT14" s="468">
        <v>63.9899378</v>
      </c>
      <c r="AU14" s="468">
        <v>56.095580499999997</v>
      </c>
      <c r="AV14" s="468">
        <v>53.092632899999998</v>
      </c>
      <c r="AW14" s="468">
        <v>51.157163199999999</v>
      </c>
      <c r="AX14" s="468">
        <v>59.443650599999998</v>
      </c>
      <c r="AY14" s="468">
        <v>62.1156729</v>
      </c>
      <c r="AZ14" s="892">
        <v>51.998690000000003</v>
      </c>
      <c r="BA14" s="892">
        <v>53.515184699999999</v>
      </c>
      <c r="BB14" s="892">
        <v>50.832410099999997</v>
      </c>
      <c r="BC14" s="892">
        <v>53.589720999999997</v>
      </c>
      <c r="BD14" s="892">
        <v>60.564539799999999</v>
      </c>
      <c r="BE14" s="892">
        <v>70.5507262</v>
      </c>
      <c r="BF14" s="892">
        <v>68.420519999999996</v>
      </c>
      <c r="BG14" s="456">
        <v>60.183770000000003</v>
      </c>
      <c r="BH14" s="456">
        <v>54.842109999999998</v>
      </c>
      <c r="BI14" s="456">
        <v>53.946779999999997</v>
      </c>
      <c r="BJ14" s="456">
        <v>59.821890000000003</v>
      </c>
      <c r="BK14" s="456">
        <v>62.365229999999997</v>
      </c>
      <c r="BL14" s="456">
        <v>54.265749999999997</v>
      </c>
      <c r="BM14" s="456">
        <v>56.26117</v>
      </c>
      <c r="BN14" s="456">
        <v>51.506070000000001</v>
      </c>
      <c r="BO14" s="456">
        <v>55.935659999999999</v>
      </c>
      <c r="BP14" s="456">
        <v>63.940309999999997</v>
      </c>
      <c r="BQ14" s="456">
        <v>70.404089999999997</v>
      </c>
      <c r="BR14" s="456">
        <v>69.560599999999994</v>
      </c>
      <c r="BS14" s="456">
        <v>58.852460000000001</v>
      </c>
      <c r="BT14" s="456">
        <v>55.038580000000003</v>
      </c>
      <c r="BU14" s="456">
        <v>54.230670000000003</v>
      </c>
      <c r="BV14" s="456">
        <v>60.21067</v>
      </c>
    </row>
    <row r="15" spans="1:74" ht="11.1" customHeight="1" x14ac:dyDescent="0.2">
      <c r="A15" s="229"/>
      <c r="B15" s="67" t="s">
        <v>740</v>
      </c>
      <c r="C15" s="469"/>
      <c r="D15" s="469"/>
      <c r="E15" s="469"/>
      <c r="F15" s="469"/>
      <c r="G15" s="469"/>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469"/>
      <c r="AF15" s="469"/>
      <c r="AG15" s="469"/>
      <c r="AH15" s="469"/>
      <c r="AI15" s="469"/>
      <c r="AJ15" s="469"/>
      <c r="AK15" s="469"/>
      <c r="AL15" s="469"/>
      <c r="AM15" s="469"/>
      <c r="AN15" s="469"/>
      <c r="AO15" s="469"/>
      <c r="AP15" s="469"/>
      <c r="AQ15" s="469"/>
      <c r="AR15" s="469"/>
      <c r="AS15" s="469"/>
      <c r="AT15" s="469"/>
      <c r="AU15" s="469"/>
      <c r="AV15" s="469"/>
      <c r="AW15" s="469"/>
      <c r="AX15" s="469"/>
      <c r="AY15" s="469"/>
      <c r="AZ15" s="921"/>
      <c r="BA15" s="921"/>
      <c r="BB15" s="921"/>
      <c r="BC15" s="921"/>
      <c r="BD15" s="921"/>
      <c r="BE15" s="921"/>
      <c r="BF15" s="921"/>
      <c r="BG15" s="474"/>
      <c r="BH15" s="474"/>
      <c r="BI15" s="474"/>
      <c r="BJ15" s="474"/>
      <c r="BK15" s="474"/>
      <c r="BL15" s="474"/>
      <c r="BM15" s="474"/>
      <c r="BN15" s="474"/>
      <c r="BO15" s="474"/>
      <c r="BP15" s="474"/>
      <c r="BQ15" s="474"/>
      <c r="BR15" s="474"/>
      <c r="BS15" s="474"/>
      <c r="BT15" s="474"/>
      <c r="BU15" s="474"/>
      <c r="BV15" s="474"/>
    </row>
    <row r="16" spans="1:74" s="285" customFormat="1" ht="11.1" customHeight="1" x14ac:dyDescent="0.2">
      <c r="A16" s="475" t="s">
        <v>698</v>
      </c>
      <c r="B16" s="477" t="s">
        <v>1024</v>
      </c>
      <c r="C16" s="301">
        <v>26.612973041</v>
      </c>
      <c r="D16" s="301">
        <v>24.165663541000001</v>
      </c>
      <c r="E16" s="301">
        <v>24.216514603</v>
      </c>
      <c r="F16" s="301">
        <v>22.325693206</v>
      </c>
      <c r="G16" s="301">
        <v>24.493359989999998</v>
      </c>
      <c r="H16" s="301">
        <v>27.802564282999999</v>
      </c>
      <c r="I16" s="301">
        <v>31.253970622000001</v>
      </c>
      <c r="J16" s="301">
        <v>29.777250202000001</v>
      </c>
      <c r="K16" s="301">
        <v>24.723816901999999</v>
      </c>
      <c r="L16" s="301">
        <v>21.659013814000001</v>
      </c>
      <c r="M16" s="301">
        <v>23.555438616</v>
      </c>
      <c r="N16" s="301">
        <v>26.847326900999999</v>
      </c>
      <c r="O16" s="301">
        <v>26.222338839999999</v>
      </c>
      <c r="P16" s="301">
        <v>22.805468375</v>
      </c>
      <c r="Q16" s="301">
        <v>24.546349082999999</v>
      </c>
      <c r="R16" s="301">
        <v>22.018230864</v>
      </c>
      <c r="S16" s="301">
        <v>23.122620260000001</v>
      </c>
      <c r="T16" s="301">
        <v>25.813608516999999</v>
      </c>
      <c r="U16" s="301">
        <v>29.477633902000001</v>
      </c>
      <c r="V16" s="301">
        <v>30.910459876000001</v>
      </c>
      <c r="W16" s="301">
        <v>25.801639470000001</v>
      </c>
      <c r="X16" s="301">
        <v>23.443187965</v>
      </c>
      <c r="Y16" s="301">
        <v>23.211117180999999</v>
      </c>
      <c r="Z16" s="301">
        <v>24.918865108999999</v>
      </c>
      <c r="AA16" s="301">
        <v>28.693717663000001</v>
      </c>
      <c r="AB16" s="301">
        <v>23.326435464999999</v>
      </c>
      <c r="AC16" s="301">
        <v>23.863404459000002</v>
      </c>
      <c r="AD16" s="301">
        <v>22.450636306</v>
      </c>
      <c r="AE16" s="301">
        <v>24.858779942999998</v>
      </c>
      <c r="AF16" s="301">
        <v>28.827744705000001</v>
      </c>
      <c r="AG16" s="301">
        <v>31.190019481</v>
      </c>
      <c r="AH16" s="301">
        <v>31.839911361999999</v>
      </c>
      <c r="AI16" s="301">
        <v>26.09157355</v>
      </c>
      <c r="AJ16" s="301">
        <v>24.406845093000001</v>
      </c>
      <c r="AK16" s="301">
        <v>23.006307211999999</v>
      </c>
      <c r="AL16" s="301">
        <v>26.165220103999999</v>
      </c>
      <c r="AM16" s="301">
        <v>29.830928969999999</v>
      </c>
      <c r="AN16" s="301">
        <v>26.210011704999999</v>
      </c>
      <c r="AO16" s="301">
        <v>25.206532408000001</v>
      </c>
      <c r="AP16" s="301">
        <v>23.372158031000001</v>
      </c>
      <c r="AQ16" s="301">
        <v>24.531850275</v>
      </c>
      <c r="AR16" s="301">
        <v>28.322769619999999</v>
      </c>
      <c r="AS16" s="301">
        <v>32.505840675999998</v>
      </c>
      <c r="AT16" s="301">
        <v>31.120479586999998</v>
      </c>
      <c r="AU16" s="301">
        <v>26.501752773</v>
      </c>
      <c r="AV16" s="301">
        <v>25.132895993999998</v>
      </c>
      <c r="AW16" s="301">
        <v>24.733750647000001</v>
      </c>
      <c r="AX16" s="301">
        <v>28.982272374000001</v>
      </c>
      <c r="AY16" s="301">
        <v>29.973230903000001</v>
      </c>
      <c r="AZ16" s="891">
        <v>24.370817973000001</v>
      </c>
      <c r="BA16" s="891">
        <v>26.539273599000001</v>
      </c>
      <c r="BB16" s="891">
        <v>24.576250372000001</v>
      </c>
      <c r="BC16" s="891">
        <v>25.968906584999999</v>
      </c>
      <c r="BD16" s="891">
        <v>29.732668346000001</v>
      </c>
      <c r="BE16" s="891">
        <v>34.226260000000003</v>
      </c>
      <c r="BF16" s="891">
        <v>33.674639999999997</v>
      </c>
      <c r="BG16" s="462">
        <v>28.2286</v>
      </c>
      <c r="BH16" s="462">
        <v>25.148350000000001</v>
      </c>
      <c r="BI16" s="462">
        <v>24.88862</v>
      </c>
      <c r="BJ16" s="462">
        <v>28.36411</v>
      </c>
      <c r="BK16" s="462">
        <v>28.574369999999998</v>
      </c>
      <c r="BL16" s="462">
        <v>25.67605</v>
      </c>
      <c r="BM16" s="462">
        <v>26.427150000000001</v>
      </c>
      <c r="BN16" s="462">
        <v>24.22512</v>
      </c>
      <c r="BO16" s="462">
        <v>25.990449999999999</v>
      </c>
      <c r="BP16" s="462">
        <v>30.372440000000001</v>
      </c>
      <c r="BQ16" s="462">
        <v>34.083730000000003</v>
      </c>
      <c r="BR16" s="462">
        <v>33.575899999999997</v>
      </c>
      <c r="BS16" s="462">
        <v>27.738679999999999</v>
      </c>
      <c r="BT16" s="462">
        <v>25.614840000000001</v>
      </c>
      <c r="BU16" s="462">
        <v>25.212789999999998</v>
      </c>
      <c r="BV16" s="462">
        <v>28.590530000000001</v>
      </c>
    </row>
    <row r="17" spans="1:74" ht="11.1" customHeight="1" x14ac:dyDescent="0.2">
      <c r="A17" s="234" t="s">
        <v>693</v>
      </c>
      <c r="B17" s="478" t="s">
        <v>1018</v>
      </c>
      <c r="C17" s="468">
        <v>5.1791416860000004</v>
      </c>
      <c r="D17" s="468">
        <v>4.2803335870000003</v>
      </c>
      <c r="E17" s="468">
        <v>3.3753965629999998</v>
      </c>
      <c r="F17" s="468">
        <v>2.7592864719999999</v>
      </c>
      <c r="G17" s="468">
        <v>4.7368328479999997</v>
      </c>
      <c r="H17" s="468">
        <v>6.1696873319999996</v>
      </c>
      <c r="I17" s="468">
        <v>9.5690507549999992</v>
      </c>
      <c r="J17" s="468">
        <v>8.9001827890000005</v>
      </c>
      <c r="K17" s="468">
        <v>6.6090803930000002</v>
      </c>
      <c r="L17" s="468">
        <v>5.5912071880000003</v>
      </c>
      <c r="M17" s="468">
        <v>5.5372189240000003</v>
      </c>
      <c r="N17" s="468">
        <v>6.0871225859999996</v>
      </c>
      <c r="O17" s="468">
        <v>6.0687990349999996</v>
      </c>
      <c r="P17" s="468">
        <v>4.8737640600000001</v>
      </c>
      <c r="Q17" s="468">
        <v>5.2200414320000004</v>
      </c>
      <c r="R17" s="468">
        <v>4.9756550810000002</v>
      </c>
      <c r="S17" s="468">
        <v>7.5079029500000001</v>
      </c>
      <c r="T17" s="468">
        <v>9.4072658770000004</v>
      </c>
      <c r="U17" s="468">
        <v>10.481615762000001</v>
      </c>
      <c r="V17" s="468">
        <v>11.157837976</v>
      </c>
      <c r="W17" s="468">
        <v>8.3501218260000005</v>
      </c>
      <c r="X17" s="468">
        <v>5.633761003</v>
      </c>
      <c r="Y17" s="468">
        <v>5.8701799939999999</v>
      </c>
      <c r="Z17" s="468">
        <v>6.973570219</v>
      </c>
      <c r="AA17" s="468">
        <v>8.6387517470000006</v>
      </c>
      <c r="AB17" s="468">
        <v>6.2124405820000002</v>
      </c>
      <c r="AC17" s="468">
        <v>6.2363648850000004</v>
      </c>
      <c r="AD17" s="468">
        <v>5.6798054579999997</v>
      </c>
      <c r="AE17" s="468">
        <v>7.8373096689999997</v>
      </c>
      <c r="AF17" s="468">
        <v>9.2485206059999996</v>
      </c>
      <c r="AG17" s="468">
        <v>11.629384397000001</v>
      </c>
      <c r="AH17" s="468">
        <v>11.714426452</v>
      </c>
      <c r="AI17" s="468">
        <v>8.0738236679999993</v>
      </c>
      <c r="AJ17" s="468">
        <v>6.5451944900000001</v>
      </c>
      <c r="AK17" s="468">
        <v>5.9993303999999998</v>
      </c>
      <c r="AL17" s="468">
        <v>6.8304284209999997</v>
      </c>
      <c r="AM17" s="468">
        <v>7.5062661469999998</v>
      </c>
      <c r="AN17" s="468">
        <v>6.0564630639999999</v>
      </c>
      <c r="AO17" s="468">
        <v>4.9294758290000003</v>
      </c>
      <c r="AP17" s="468">
        <v>5.0740860379999999</v>
      </c>
      <c r="AQ17" s="468">
        <v>7.0054360969999996</v>
      </c>
      <c r="AR17" s="468">
        <v>8.5821160029999994</v>
      </c>
      <c r="AS17" s="468">
        <v>10.853167907</v>
      </c>
      <c r="AT17" s="468">
        <v>10.530029789</v>
      </c>
      <c r="AU17" s="468">
        <v>8.2492786910000007</v>
      </c>
      <c r="AV17" s="468">
        <v>6.4665825469999998</v>
      </c>
      <c r="AW17" s="468">
        <v>5.54981949</v>
      </c>
      <c r="AX17" s="468">
        <v>5.9607858660000002</v>
      </c>
      <c r="AY17" s="468">
        <v>6.905007339</v>
      </c>
      <c r="AZ17" s="892">
        <v>5.5731294379999996</v>
      </c>
      <c r="BA17" s="892">
        <v>5.6019761819999996</v>
      </c>
      <c r="BB17" s="892">
        <v>5.4915077019999998</v>
      </c>
      <c r="BC17" s="892">
        <v>7.3577169409999996</v>
      </c>
      <c r="BD17" s="892">
        <v>8.6438814389999994</v>
      </c>
      <c r="BE17" s="892">
        <v>12.137309999999999</v>
      </c>
      <c r="BF17" s="892">
        <v>11.817869999999999</v>
      </c>
      <c r="BG17" s="456">
        <v>8.2975790000000007</v>
      </c>
      <c r="BH17" s="456">
        <v>5.6598459999999999</v>
      </c>
      <c r="BI17" s="456">
        <v>5.1014600000000003</v>
      </c>
      <c r="BJ17" s="456">
        <v>6.1076189999999997</v>
      </c>
      <c r="BK17" s="456">
        <v>6.8492009999999999</v>
      </c>
      <c r="BL17" s="456">
        <v>6.2999530000000004</v>
      </c>
      <c r="BM17" s="456">
        <v>5.567742</v>
      </c>
      <c r="BN17" s="456">
        <v>5.5328460000000002</v>
      </c>
      <c r="BO17" s="456">
        <v>7.3407629999999999</v>
      </c>
      <c r="BP17" s="456">
        <v>8.8326049999999992</v>
      </c>
      <c r="BQ17" s="456">
        <v>11.297639999999999</v>
      </c>
      <c r="BR17" s="456">
        <v>11.205410000000001</v>
      </c>
      <c r="BS17" s="456">
        <v>7.9822660000000001</v>
      </c>
      <c r="BT17" s="456">
        <v>5.4139749999999998</v>
      </c>
      <c r="BU17" s="456">
        <v>5.2552380000000003</v>
      </c>
      <c r="BV17" s="456">
        <v>6.1777740000000003</v>
      </c>
    </row>
    <row r="18" spans="1:74" ht="11.1" customHeight="1" x14ac:dyDescent="0.2">
      <c r="A18" s="234" t="s">
        <v>694</v>
      </c>
      <c r="B18" s="478" t="s">
        <v>472</v>
      </c>
      <c r="C18" s="468">
        <v>9.1125634249999994</v>
      </c>
      <c r="D18" s="468">
        <v>7.7821042460000003</v>
      </c>
      <c r="E18" s="468">
        <v>7.0922443959999999</v>
      </c>
      <c r="F18" s="468">
        <v>4.9651907460000002</v>
      </c>
      <c r="G18" s="468">
        <v>6.6019597829999999</v>
      </c>
      <c r="H18" s="468">
        <v>9.8658428970000003</v>
      </c>
      <c r="I18" s="468">
        <v>11.417959577</v>
      </c>
      <c r="J18" s="468">
        <v>11.816677387</v>
      </c>
      <c r="K18" s="468">
        <v>7.9411497349999998</v>
      </c>
      <c r="L18" s="468">
        <v>6.7695622990000004</v>
      </c>
      <c r="M18" s="468">
        <v>5.6774272359999998</v>
      </c>
      <c r="N18" s="468">
        <v>8.072504404</v>
      </c>
      <c r="O18" s="468">
        <v>7.8564777430000001</v>
      </c>
      <c r="P18" s="468">
        <v>5.1325169089999996</v>
      </c>
      <c r="Q18" s="468">
        <v>5.3130817009999998</v>
      </c>
      <c r="R18" s="468">
        <v>3.3536768110000001</v>
      </c>
      <c r="S18" s="468">
        <v>4.947615066</v>
      </c>
      <c r="T18" s="468">
        <v>7.6667219710000003</v>
      </c>
      <c r="U18" s="468">
        <v>8.8281326890000003</v>
      </c>
      <c r="V18" s="468">
        <v>9.4859895949999995</v>
      </c>
      <c r="W18" s="468">
        <v>6.8250862879999996</v>
      </c>
      <c r="X18" s="468">
        <v>5.2899559729999996</v>
      </c>
      <c r="Y18" s="468">
        <v>5.650487601</v>
      </c>
      <c r="Z18" s="468">
        <v>5.246628104</v>
      </c>
      <c r="AA18" s="468">
        <v>9.3705790980000003</v>
      </c>
      <c r="AB18" s="468">
        <v>4.3550781110000001</v>
      </c>
      <c r="AC18" s="468">
        <v>3.992173513</v>
      </c>
      <c r="AD18" s="468">
        <v>3.7116131220000002</v>
      </c>
      <c r="AE18" s="468">
        <v>5.1523583129999997</v>
      </c>
      <c r="AF18" s="468">
        <v>6.6932750040000002</v>
      </c>
      <c r="AG18" s="468">
        <v>8.9788149369999992</v>
      </c>
      <c r="AH18" s="468">
        <v>9.347545641</v>
      </c>
      <c r="AI18" s="468">
        <v>7.3830700370000004</v>
      </c>
      <c r="AJ18" s="468">
        <v>5.6593417969999997</v>
      </c>
      <c r="AK18" s="468">
        <v>4.9703328410000003</v>
      </c>
      <c r="AL18" s="468">
        <v>7.417110793</v>
      </c>
      <c r="AM18" s="468">
        <v>9.6455156940000002</v>
      </c>
      <c r="AN18" s="468">
        <v>8.2216712449999996</v>
      </c>
      <c r="AO18" s="468">
        <v>5.4885323330000002</v>
      </c>
      <c r="AP18" s="468">
        <v>4.3993128629999996</v>
      </c>
      <c r="AQ18" s="468">
        <v>5.944489548</v>
      </c>
      <c r="AR18" s="468">
        <v>7.8042734239999998</v>
      </c>
      <c r="AS18" s="468">
        <v>10.170733222999999</v>
      </c>
      <c r="AT18" s="468">
        <v>10.133418289</v>
      </c>
      <c r="AU18" s="468">
        <v>8.6639342880000001</v>
      </c>
      <c r="AV18" s="468">
        <v>6.8451731970000003</v>
      </c>
      <c r="AW18" s="468">
        <v>7.3491957729999999</v>
      </c>
      <c r="AX18" s="468">
        <v>8.6322085459999993</v>
      </c>
      <c r="AY18" s="468">
        <v>8.7675109800000008</v>
      </c>
      <c r="AZ18" s="892">
        <v>6.1914877920000002</v>
      </c>
      <c r="BA18" s="892">
        <v>4.903895865</v>
      </c>
      <c r="BB18" s="892">
        <v>3.6113964790000002</v>
      </c>
      <c r="BC18" s="892">
        <v>5.272749073</v>
      </c>
      <c r="BD18" s="892">
        <v>7.1987314019999999</v>
      </c>
      <c r="BE18" s="892">
        <v>9.8960799999999995</v>
      </c>
      <c r="BF18" s="892">
        <v>9.3892749999999996</v>
      </c>
      <c r="BG18" s="456">
        <v>9.0297689999999999</v>
      </c>
      <c r="BH18" s="456">
        <v>6.3251080000000002</v>
      </c>
      <c r="BI18" s="456">
        <v>6.9054099999999998</v>
      </c>
      <c r="BJ18" s="456">
        <v>8.2958379999999998</v>
      </c>
      <c r="BK18" s="456">
        <v>7.9943569999999999</v>
      </c>
      <c r="BL18" s="456">
        <v>6.5769390000000003</v>
      </c>
      <c r="BM18" s="456">
        <v>4.8822320000000001</v>
      </c>
      <c r="BN18" s="456">
        <v>3.7496510000000001</v>
      </c>
      <c r="BO18" s="456">
        <v>5.4211239999999998</v>
      </c>
      <c r="BP18" s="456">
        <v>7.3306100000000001</v>
      </c>
      <c r="BQ18" s="456">
        <v>9.9082530000000002</v>
      </c>
      <c r="BR18" s="456">
        <v>10.446759999999999</v>
      </c>
      <c r="BS18" s="456">
        <v>8.4997399999999992</v>
      </c>
      <c r="BT18" s="456">
        <v>6.0881169999999996</v>
      </c>
      <c r="BU18" s="456">
        <v>6.6890340000000004</v>
      </c>
      <c r="BV18" s="456">
        <v>8.1083289999999995</v>
      </c>
    </row>
    <row r="19" spans="1:74" ht="11.1" customHeight="1" x14ac:dyDescent="0.2">
      <c r="A19" s="234" t="s">
        <v>695</v>
      </c>
      <c r="B19" s="446" t="s">
        <v>1019</v>
      </c>
      <c r="C19" s="468">
        <v>1.509182</v>
      </c>
      <c r="D19" s="468">
        <v>1.3294170000000001</v>
      </c>
      <c r="E19" s="468">
        <v>1.4451879999999999</v>
      </c>
      <c r="F19" s="468">
        <v>1.3909940000000001</v>
      </c>
      <c r="G19" s="468">
        <v>1.4785779999999999</v>
      </c>
      <c r="H19" s="468">
        <v>1.419049</v>
      </c>
      <c r="I19" s="468">
        <v>1.3041290000000001</v>
      </c>
      <c r="J19" s="468">
        <v>1.3645830000000001</v>
      </c>
      <c r="K19" s="468">
        <v>1.27535</v>
      </c>
      <c r="L19" s="468">
        <v>0.14446999999999999</v>
      </c>
      <c r="M19" s="468">
        <v>0.52611699999999995</v>
      </c>
      <c r="N19" s="468">
        <v>1.4134059999999999</v>
      </c>
      <c r="O19" s="468">
        <v>1.495465</v>
      </c>
      <c r="P19" s="468">
        <v>1.295536</v>
      </c>
      <c r="Q19" s="468">
        <v>1.474262</v>
      </c>
      <c r="R19" s="468">
        <v>1.362115</v>
      </c>
      <c r="S19" s="468">
        <v>1.481371</v>
      </c>
      <c r="T19" s="468">
        <v>1.4230959999999999</v>
      </c>
      <c r="U19" s="468">
        <v>1.447565</v>
      </c>
      <c r="V19" s="468">
        <v>1.45313</v>
      </c>
      <c r="W19" s="468">
        <v>1.4381390000000001</v>
      </c>
      <c r="X19" s="468">
        <v>1.3836470000000001</v>
      </c>
      <c r="Y19" s="468">
        <v>1.4598359999999999</v>
      </c>
      <c r="Z19" s="468">
        <v>1.5137560000000001</v>
      </c>
      <c r="AA19" s="468">
        <v>1.504486</v>
      </c>
      <c r="AB19" s="468">
        <v>1.414974</v>
      </c>
      <c r="AC19" s="468">
        <v>1.3786959999999999</v>
      </c>
      <c r="AD19" s="468">
        <v>0.57104299999999997</v>
      </c>
      <c r="AE19" s="468">
        <v>1.164137</v>
      </c>
      <c r="AF19" s="468">
        <v>1.4320569999999999</v>
      </c>
      <c r="AG19" s="468">
        <v>1.465236</v>
      </c>
      <c r="AH19" s="468">
        <v>1.267652</v>
      </c>
      <c r="AI19" s="468">
        <v>1.33314</v>
      </c>
      <c r="AJ19" s="468">
        <v>0.88792899999999997</v>
      </c>
      <c r="AK19" s="468">
        <v>1.368682</v>
      </c>
      <c r="AL19" s="468">
        <v>1.511925</v>
      </c>
      <c r="AM19" s="468">
        <v>1.510186</v>
      </c>
      <c r="AN19" s="468">
        <v>1.356069</v>
      </c>
      <c r="AO19" s="468">
        <v>1.50312</v>
      </c>
      <c r="AP19" s="468">
        <v>1.4429749999999999</v>
      </c>
      <c r="AQ19" s="468">
        <v>1.4914689999999999</v>
      </c>
      <c r="AR19" s="468">
        <v>1.4339090000000001</v>
      </c>
      <c r="AS19" s="468">
        <v>1.458178</v>
      </c>
      <c r="AT19" s="468">
        <v>1.4633</v>
      </c>
      <c r="AU19" s="468">
        <v>1.4298120000000001</v>
      </c>
      <c r="AV19" s="468">
        <v>0.61427900000000002</v>
      </c>
      <c r="AW19" s="468">
        <v>0.97571300000000005</v>
      </c>
      <c r="AX19" s="468">
        <v>1.5120089999999999</v>
      </c>
      <c r="AY19" s="468">
        <v>1.5109570000000001</v>
      </c>
      <c r="AZ19" s="892">
        <v>1.3621989999999999</v>
      </c>
      <c r="BA19" s="892">
        <v>1.5051620000000001</v>
      </c>
      <c r="BB19" s="892">
        <v>1.4502459999999999</v>
      </c>
      <c r="BC19" s="892">
        <v>1.47997</v>
      </c>
      <c r="BD19" s="892">
        <v>1.3954340000000001</v>
      </c>
      <c r="BE19" s="892">
        <v>1.4093500000000001</v>
      </c>
      <c r="BF19" s="892">
        <v>1.39436</v>
      </c>
      <c r="BG19" s="456">
        <v>1.3431599999999999</v>
      </c>
      <c r="BH19" s="456">
        <v>0.86795</v>
      </c>
      <c r="BI19" s="456">
        <v>1.3164499999999999</v>
      </c>
      <c r="BJ19" s="456">
        <v>1.4452400000000001</v>
      </c>
      <c r="BK19" s="456">
        <v>1.4452400000000001</v>
      </c>
      <c r="BL19" s="456">
        <v>1.30538</v>
      </c>
      <c r="BM19" s="456">
        <v>1.4452400000000001</v>
      </c>
      <c r="BN19" s="456">
        <v>0.58121999999999996</v>
      </c>
      <c r="BO19" s="456">
        <v>0.98019000000000001</v>
      </c>
      <c r="BP19" s="456">
        <v>1.39862</v>
      </c>
      <c r="BQ19" s="456">
        <v>1.4452400000000001</v>
      </c>
      <c r="BR19" s="456">
        <v>1.4452400000000001</v>
      </c>
      <c r="BS19" s="456">
        <v>1.39862</v>
      </c>
      <c r="BT19" s="456">
        <v>1.4452400000000001</v>
      </c>
      <c r="BU19" s="456">
        <v>1.39862</v>
      </c>
      <c r="BV19" s="456">
        <v>1.4452400000000001</v>
      </c>
    </row>
    <row r="20" spans="1:74" ht="11.1" customHeight="1" x14ac:dyDescent="0.2">
      <c r="A20" s="235" t="s">
        <v>696</v>
      </c>
      <c r="B20" s="446" t="s">
        <v>1012</v>
      </c>
      <c r="C20" s="468">
        <v>0.99909825600000002</v>
      </c>
      <c r="D20" s="468">
        <v>0.94104800700000002</v>
      </c>
      <c r="E20" s="468">
        <v>1.075584125</v>
      </c>
      <c r="F20" s="468">
        <v>1.231866235</v>
      </c>
      <c r="G20" s="468">
        <v>1.2243270879999999</v>
      </c>
      <c r="H20" s="468">
        <v>1.357150471</v>
      </c>
      <c r="I20" s="468">
        <v>1.1194881029999999</v>
      </c>
      <c r="J20" s="468">
        <v>0.94913141999999995</v>
      </c>
      <c r="K20" s="468">
        <v>0.81927064900000002</v>
      </c>
      <c r="L20" s="468">
        <v>0.67965273900000001</v>
      </c>
      <c r="M20" s="468">
        <v>0.84518682999999994</v>
      </c>
      <c r="N20" s="468">
        <v>1.082324077</v>
      </c>
      <c r="O20" s="468">
        <v>0.76508900000000002</v>
      </c>
      <c r="P20" s="468">
        <v>0.98470999999999997</v>
      </c>
      <c r="Q20" s="468">
        <v>1.238362</v>
      </c>
      <c r="R20" s="468">
        <v>0.90567600000000004</v>
      </c>
      <c r="S20" s="468">
        <v>1.080881</v>
      </c>
      <c r="T20" s="468">
        <v>0.97597800000000001</v>
      </c>
      <c r="U20" s="468">
        <v>1.185673</v>
      </c>
      <c r="V20" s="468">
        <v>1.239071</v>
      </c>
      <c r="W20" s="468">
        <v>1.0585910000000001</v>
      </c>
      <c r="X20" s="468">
        <v>0.89902400000000005</v>
      </c>
      <c r="Y20" s="468">
        <v>0.79858200000000001</v>
      </c>
      <c r="Z20" s="468">
        <v>0.635965</v>
      </c>
      <c r="AA20" s="468">
        <v>0.90029250699999996</v>
      </c>
      <c r="AB20" s="468">
        <v>0.85162616599999996</v>
      </c>
      <c r="AC20" s="468">
        <v>0.93635185399999998</v>
      </c>
      <c r="AD20" s="468">
        <v>1.010665444</v>
      </c>
      <c r="AE20" s="468">
        <v>1.2505535219999999</v>
      </c>
      <c r="AF20" s="468">
        <v>1.3133782469999999</v>
      </c>
      <c r="AG20" s="468">
        <v>0.91668148400000005</v>
      </c>
      <c r="AH20" s="468">
        <v>1.1783297370000001</v>
      </c>
      <c r="AI20" s="468">
        <v>1.0062735229999999</v>
      </c>
      <c r="AJ20" s="468">
        <v>0.91786132499999995</v>
      </c>
      <c r="AK20" s="468">
        <v>1.0041341989999999</v>
      </c>
      <c r="AL20" s="468">
        <v>0.77615833000000001</v>
      </c>
      <c r="AM20" s="468">
        <v>1.139880934</v>
      </c>
      <c r="AN20" s="468">
        <v>1.039621116</v>
      </c>
      <c r="AO20" s="468">
        <v>1.1527556130000001</v>
      </c>
      <c r="AP20" s="468">
        <v>1.1750524360000001</v>
      </c>
      <c r="AQ20" s="468">
        <v>1.251832555</v>
      </c>
      <c r="AR20" s="468">
        <v>1.141649844</v>
      </c>
      <c r="AS20" s="468">
        <v>0.98760482699999996</v>
      </c>
      <c r="AT20" s="468">
        <v>1.0329690359999999</v>
      </c>
      <c r="AU20" s="468">
        <v>0.758156371</v>
      </c>
      <c r="AV20" s="468">
        <v>0.85839703000000001</v>
      </c>
      <c r="AW20" s="468">
        <v>0.965394321</v>
      </c>
      <c r="AX20" s="468">
        <v>1.2695472759999999</v>
      </c>
      <c r="AY20" s="468">
        <v>1.4702647390000001</v>
      </c>
      <c r="AZ20" s="892">
        <v>1.1770539520000001</v>
      </c>
      <c r="BA20" s="892">
        <v>1.4325302449999999</v>
      </c>
      <c r="BB20" s="892">
        <v>1.217234801</v>
      </c>
      <c r="BC20" s="892">
        <v>1.2149273599999999</v>
      </c>
      <c r="BD20" s="892">
        <v>1.2630680270000001</v>
      </c>
      <c r="BE20" s="892">
        <v>1.2682610000000001</v>
      </c>
      <c r="BF20" s="892">
        <v>1.1485510000000001</v>
      </c>
      <c r="BG20" s="456">
        <v>1.021064</v>
      </c>
      <c r="BH20" s="456">
        <v>0.97519049999999996</v>
      </c>
      <c r="BI20" s="456">
        <v>0.96049870000000004</v>
      </c>
      <c r="BJ20" s="456">
        <v>0.98870400000000003</v>
      </c>
      <c r="BK20" s="456">
        <v>1.1527080000000001</v>
      </c>
      <c r="BL20" s="456">
        <v>1.040001</v>
      </c>
      <c r="BM20" s="456">
        <v>1.135756</v>
      </c>
      <c r="BN20" s="456">
        <v>1.262194</v>
      </c>
      <c r="BO20" s="456">
        <v>1.4203330000000001</v>
      </c>
      <c r="BP20" s="456">
        <v>1.3282719999999999</v>
      </c>
      <c r="BQ20" s="456">
        <v>1.3089999999999999</v>
      </c>
      <c r="BR20" s="456">
        <v>1.173184</v>
      </c>
      <c r="BS20" s="456">
        <v>1.0354779999999999</v>
      </c>
      <c r="BT20" s="456">
        <v>0.98419619999999997</v>
      </c>
      <c r="BU20" s="456">
        <v>0.96576830000000002</v>
      </c>
      <c r="BV20" s="456">
        <v>0.99505679999999996</v>
      </c>
    </row>
    <row r="21" spans="1:74" ht="11.1" customHeight="1" x14ac:dyDescent="0.2">
      <c r="A21" s="234" t="s">
        <v>1571</v>
      </c>
      <c r="B21" s="446" t="s">
        <v>1013</v>
      </c>
      <c r="C21" s="468">
        <v>9.7044836720000003</v>
      </c>
      <c r="D21" s="468">
        <v>9.7151796350000001</v>
      </c>
      <c r="E21" s="468">
        <v>11.072441570000001</v>
      </c>
      <c r="F21" s="468">
        <v>11.805044412999999</v>
      </c>
      <c r="G21" s="468">
        <v>10.219502455000001</v>
      </c>
      <c r="H21" s="468">
        <v>8.7599183370000002</v>
      </c>
      <c r="I21" s="468">
        <v>7.6742326319999998</v>
      </c>
      <c r="J21" s="468">
        <v>6.6012249159999996</v>
      </c>
      <c r="K21" s="468">
        <v>7.9518348730000001</v>
      </c>
      <c r="L21" s="468">
        <v>8.3633585840000002</v>
      </c>
      <c r="M21" s="468">
        <v>10.879855011</v>
      </c>
      <c r="N21" s="468">
        <v>10.074771877</v>
      </c>
      <c r="O21" s="468">
        <v>9.9049866889999993</v>
      </c>
      <c r="P21" s="468">
        <v>10.39929661</v>
      </c>
      <c r="Q21" s="468">
        <v>11.150472756999999</v>
      </c>
      <c r="R21" s="468">
        <v>11.269968872</v>
      </c>
      <c r="S21" s="468">
        <v>7.9380825359999996</v>
      </c>
      <c r="T21" s="468">
        <v>6.1410166840000002</v>
      </c>
      <c r="U21" s="468">
        <v>7.3369954420000001</v>
      </c>
      <c r="V21" s="468">
        <v>7.3699279170000001</v>
      </c>
      <c r="W21" s="468">
        <v>7.947075248</v>
      </c>
      <c r="X21" s="468">
        <v>10.078034690000001</v>
      </c>
      <c r="Y21" s="468">
        <v>9.2978978940000001</v>
      </c>
      <c r="Z21" s="468">
        <v>10.408451958000001</v>
      </c>
      <c r="AA21" s="468">
        <v>8.0314508040000003</v>
      </c>
      <c r="AB21" s="468">
        <v>10.348206384999999</v>
      </c>
      <c r="AC21" s="468">
        <v>11.131247838</v>
      </c>
      <c r="AD21" s="468">
        <v>11.285544348</v>
      </c>
      <c r="AE21" s="468">
        <v>9.0762861959999999</v>
      </c>
      <c r="AF21" s="468">
        <v>9.8061238179999997</v>
      </c>
      <c r="AG21" s="468">
        <v>7.8793596040000002</v>
      </c>
      <c r="AH21" s="468">
        <v>8.0452075650000001</v>
      </c>
      <c r="AI21" s="468">
        <v>8.0538282120000009</v>
      </c>
      <c r="AJ21" s="468">
        <v>10.168920947</v>
      </c>
      <c r="AK21" s="468">
        <v>9.5009209719999994</v>
      </c>
      <c r="AL21" s="468">
        <v>9.4689636149999998</v>
      </c>
      <c r="AM21" s="468">
        <v>9.7638966230000008</v>
      </c>
      <c r="AN21" s="468">
        <v>9.314171923</v>
      </c>
      <c r="AO21" s="468">
        <v>11.861930773999999</v>
      </c>
      <c r="AP21" s="468">
        <v>10.970441900000001</v>
      </c>
      <c r="AQ21" s="468">
        <v>8.4278080109999998</v>
      </c>
      <c r="AR21" s="468">
        <v>8.9119145369999995</v>
      </c>
      <c r="AS21" s="468">
        <v>8.609542544</v>
      </c>
      <c r="AT21" s="468">
        <v>7.5768394350000001</v>
      </c>
      <c r="AU21" s="468">
        <v>7.0852681510000002</v>
      </c>
      <c r="AV21" s="468">
        <v>10.039585344000001</v>
      </c>
      <c r="AW21" s="468">
        <v>9.6051990949999997</v>
      </c>
      <c r="AX21" s="468">
        <v>11.327800326</v>
      </c>
      <c r="AY21" s="468">
        <v>10.796637743</v>
      </c>
      <c r="AZ21" s="892">
        <v>9.6758375109999992</v>
      </c>
      <c r="BA21" s="892">
        <v>12.665368246</v>
      </c>
      <c r="BB21" s="892">
        <v>12.249539134000001</v>
      </c>
      <c r="BC21" s="892">
        <v>9.9999955180000004</v>
      </c>
      <c r="BD21" s="892">
        <v>10.484176137</v>
      </c>
      <c r="BE21" s="892">
        <v>8.7785899999999994</v>
      </c>
      <c r="BF21" s="892">
        <v>9.2696070000000006</v>
      </c>
      <c r="BG21" s="456">
        <v>7.9813229999999997</v>
      </c>
      <c r="BH21" s="456">
        <v>10.75099</v>
      </c>
      <c r="BI21" s="456">
        <v>10.10247</v>
      </c>
      <c r="BJ21" s="456">
        <v>11.08911</v>
      </c>
      <c r="BK21" s="456">
        <v>10.510490000000001</v>
      </c>
      <c r="BL21" s="456">
        <v>9.8751899999999999</v>
      </c>
      <c r="BM21" s="456">
        <v>12.69373</v>
      </c>
      <c r="BN21" s="456">
        <v>12.175549999999999</v>
      </c>
      <c r="BO21" s="456">
        <v>9.7572740000000007</v>
      </c>
      <c r="BP21" s="456">
        <v>10.275320000000001</v>
      </c>
      <c r="BQ21" s="456">
        <v>8.9390509999999992</v>
      </c>
      <c r="BR21" s="456">
        <v>8.2521989999999992</v>
      </c>
      <c r="BS21" s="456">
        <v>7.954218</v>
      </c>
      <c r="BT21" s="456">
        <v>10.85299</v>
      </c>
      <c r="BU21" s="456">
        <v>10.211169999999999</v>
      </c>
      <c r="BV21" s="456">
        <v>11.273809999999999</v>
      </c>
    </row>
    <row r="22" spans="1:74" ht="11.1" customHeight="1" x14ac:dyDescent="0.2">
      <c r="A22" s="234" t="s">
        <v>1572</v>
      </c>
      <c r="B22" s="446" t="s">
        <v>1014</v>
      </c>
      <c r="C22" s="468">
        <v>5.4627269999999999E-2</v>
      </c>
      <c r="D22" s="468">
        <v>6.2482006E-2</v>
      </c>
      <c r="E22" s="468">
        <v>7.5161932000000001E-2</v>
      </c>
      <c r="F22" s="468">
        <v>8.9517614999999995E-2</v>
      </c>
      <c r="G22" s="468">
        <v>0.10061006</v>
      </c>
      <c r="H22" s="468">
        <v>0.100426608</v>
      </c>
      <c r="I22" s="468">
        <v>0.11057886</v>
      </c>
      <c r="J22" s="468">
        <v>9.1535697999999999E-2</v>
      </c>
      <c r="K22" s="468">
        <v>8.9650702999999998E-2</v>
      </c>
      <c r="L22" s="468">
        <v>6.9128041000000001E-2</v>
      </c>
      <c r="M22" s="468">
        <v>4.8691352E-2</v>
      </c>
      <c r="N22" s="468">
        <v>4.0828854999999997E-2</v>
      </c>
      <c r="O22" s="468">
        <v>4.7264075000000003E-2</v>
      </c>
      <c r="P22" s="468">
        <v>5.4492477999999997E-2</v>
      </c>
      <c r="Q22" s="468">
        <v>7.2300507E-2</v>
      </c>
      <c r="R22" s="468">
        <v>9.7070282999999993E-2</v>
      </c>
      <c r="S22" s="468">
        <v>0.106543604</v>
      </c>
      <c r="T22" s="468">
        <v>0.11356465</v>
      </c>
      <c r="U22" s="468">
        <v>0.117527694</v>
      </c>
      <c r="V22" s="468">
        <v>0.112292057</v>
      </c>
      <c r="W22" s="468">
        <v>0.10910594899999999</v>
      </c>
      <c r="X22" s="468">
        <v>9.0758089E-2</v>
      </c>
      <c r="Y22" s="468">
        <v>6.8980505999999997E-2</v>
      </c>
      <c r="Z22" s="468">
        <v>5.9983390999999997E-2</v>
      </c>
      <c r="AA22" s="468">
        <v>6.9685999999999998E-2</v>
      </c>
      <c r="AB22" s="468">
        <v>8.4358000000000002E-2</v>
      </c>
      <c r="AC22" s="468">
        <v>0.108893</v>
      </c>
      <c r="AD22" s="468">
        <v>0.118474</v>
      </c>
      <c r="AE22" s="468">
        <v>0.18923300000000001</v>
      </c>
      <c r="AF22" s="468">
        <v>0.20019700000000001</v>
      </c>
      <c r="AG22" s="468">
        <v>0.20429</v>
      </c>
      <c r="AH22" s="468">
        <v>0.190855</v>
      </c>
      <c r="AI22" s="468">
        <v>0.17105899999999999</v>
      </c>
      <c r="AJ22" s="468">
        <v>0.15174499999999999</v>
      </c>
      <c r="AK22" s="468">
        <v>9.2620999999999995E-2</v>
      </c>
      <c r="AL22" s="468">
        <v>8.6782999999999999E-2</v>
      </c>
      <c r="AM22" s="468">
        <v>0.108131954</v>
      </c>
      <c r="AN22" s="468">
        <v>0.114597349</v>
      </c>
      <c r="AO22" s="468">
        <v>0.18080132900000001</v>
      </c>
      <c r="AP22" s="468">
        <v>0.18283313100000001</v>
      </c>
      <c r="AQ22" s="468">
        <v>0.25989558299999999</v>
      </c>
      <c r="AR22" s="468">
        <v>0.28708022700000002</v>
      </c>
      <c r="AS22" s="468">
        <v>0.30762339599999999</v>
      </c>
      <c r="AT22" s="468">
        <v>0.29396138799999999</v>
      </c>
      <c r="AU22" s="468">
        <v>0.25092473199999998</v>
      </c>
      <c r="AV22" s="468">
        <v>0.23335094100000001</v>
      </c>
      <c r="AW22" s="468">
        <v>0.201007306</v>
      </c>
      <c r="AX22" s="468">
        <v>0.17428675800000001</v>
      </c>
      <c r="AY22" s="468">
        <v>0.19688060700000001</v>
      </c>
      <c r="AZ22" s="892">
        <v>0.23891361799999999</v>
      </c>
      <c r="BA22" s="892">
        <v>0.329706422</v>
      </c>
      <c r="BB22" s="892">
        <v>0.426767485</v>
      </c>
      <c r="BC22" s="892">
        <v>0.50205409999999995</v>
      </c>
      <c r="BD22" s="892">
        <v>0.57871444599999999</v>
      </c>
      <c r="BE22" s="892">
        <v>0.6272546</v>
      </c>
      <c r="BF22" s="892">
        <v>0.57902129999999996</v>
      </c>
      <c r="BG22" s="456">
        <v>0.51027909999999999</v>
      </c>
      <c r="BH22" s="456">
        <v>0.5233371</v>
      </c>
      <c r="BI22" s="456">
        <v>0.40648899999999999</v>
      </c>
      <c r="BJ22" s="456">
        <v>0.36611060000000001</v>
      </c>
      <c r="BK22" s="456">
        <v>0.43470350000000002</v>
      </c>
      <c r="BL22" s="456">
        <v>0.49048370000000002</v>
      </c>
      <c r="BM22" s="456">
        <v>0.6393643</v>
      </c>
      <c r="BN22" s="456">
        <v>0.81114209999999998</v>
      </c>
      <c r="BO22" s="456">
        <v>0.95448739999999999</v>
      </c>
      <c r="BP22" s="456">
        <v>1.07761</v>
      </c>
      <c r="BQ22" s="456">
        <v>1.089129</v>
      </c>
      <c r="BR22" s="456">
        <v>0.9886587</v>
      </c>
      <c r="BS22" s="456">
        <v>0.85310909999999995</v>
      </c>
      <c r="BT22" s="456">
        <v>0.79204110000000005</v>
      </c>
      <c r="BU22" s="456">
        <v>0.62207420000000002</v>
      </c>
      <c r="BV22" s="456">
        <v>0.52924689999999996</v>
      </c>
    </row>
    <row r="23" spans="1:74" ht="11.1" customHeight="1" x14ac:dyDescent="0.2">
      <c r="A23" s="234" t="s">
        <v>697</v>
      </c>
      <c r="B23" s="478" t="s">
        <v>1555</v>
      </c>
      <c r="C23" s="468">
        <v>5.3876731999999997E-2</v>
      </c>
      <c r="D23" s="468">
        <v>5.5099059999999998E-2</v>
      </c>
      <c r="E23" s="468">
        <v>8.0498017000000005E-2</v>
      </c>
      <c r="F23" s="468">
        <v>8.3793724999999999E-2</v>
      </c>
      <c r="G23" s="468">
        <v>0.13154975599999999</v>
      </c>
      <c r="H23" s="468">
        <v>0.13048963799999999</v>
      </c>
      <c r="I23" s="468">
        <v>5.8531695000000002E-2</v>
      </c>
      <c r="J23" s="468">
        <v>5.3914992000000002E-2</v>
      </c>
      <c r="K23" s="468">
        <v>3.7480549000000002E-2</v>
      </c>
      <c r="L23" s="468">
        <v>4.1634962999999997E-2</v>
      </c>
      <c r="M23" s="468">
        <v>4.0942263E-2</v>
      </c>
      <c r="N23" s="468">
        <v>7.6369101999999994E-2</v>
      </c>
      <c r="O23" s="468">
        <v>8.4257297999999994E-2</v>
      </c>
      <c r="P23" s="468">
        <v>6.5152318000000001E-2</v>
      </c>
      <c r="Q23" s="468">
        <v>7.7828685999999994E-2</v>
      </c>
      <c r="R23" s="468">
        <v>5.4068816999999998E-2</v>
      </c>
      <c r="S23" s="468">
        <v>6.0224104000000001E-2</v>
      </c>
      <c r="T23" s="468">
        <v>8.5965335000000004E-2</v>
      </c>
      <c r="U23" s="468">
        <v>8.0124315000000002E-2</v>
      </c>
      <c r="V23" s="468">
        <v>9.2211330999999994E-2</v>
      </c>
      <c r="W23" s="468">
        <v>7.3520159000000002E-2</v>
      </c>
      <c r="X23" s="468">
        <v>6.8007209999999998E-2</v>
      </c>
      <c r="Y23" s="468">
        <v>6.5153186000000002E-2</v>
      </c>
      <c r="Z23" s="468">
        <v>8.0510437000000004E-2</v>
      </c>
      <c r="AA23" s="468">
        <v>0.178471507</v>
      </c>
      <c r="AB23" s="468">
        <v>5.9752221000000001E-2</v>
      </c>
      <c r="AC23" s="468">
        <v>7.9677368999999998E-2</v>
      </c>
      <c r="AD23" s="468">
        <v>7.3490933999999994E-2</v>
      </c>
      <c r="AE23" s="468">
        <v>0.188902243</v>
      </c>
      <c r="AF23" s="468">
        <v>0.13419302999999999</v>
      </c>
      <c r="AG23" s="468">
        <v>0.11625305900000001</v>
      </c>
      <c r="AH23" s="468">
        <v>9.5894966999999998E-2</v>
      </c>
      <c r="AI23" s="468">
        <v>7.0379109999999995E-2</v>
      </c>
      <c r="AJ23" s="468">
        <v>7.5852533999999999E-2</v>
      </c>
      <c r="AK23" s="468">
        <v>7.0285799999999996E-2</v>
      </c>
      <c r="AL23" s="468">
        <v>7.3850945000000001E-2</v>
      </c>
      <c r="AM23" s="468">
        <v>0.157051618</v>
      </c>
      <c r="AN23" s="468">
        <v>0.107418008</v>
      </c>
      <c r="AO23" s="468">
        <v>8.9916529999999995E-2</v>
      </c>
      <c r="AP23" s="468">
        <v>0.127456663</v>
      </c>
      <c r="AQ23" s="468">
        <v>0.15091948099999999</v>
      </c>
      <c r="AR23" s="468">
        <v>0.161826585</v>
      </c>
      <c r="AS23" s="468">
        <v>0.118990779</v>
      </c>
      <c r="AT23" s="468">
        <v>8.9961650000000004E-2</v>
      </c>
      <c r="AU23" s="468">
        <v>6.4378539999999998E-2</v>
      </c>
      <c r="AV23" s="468">
        <v>7.5527935000000004E-2</v>
      </c>
      <c r="AW23" s="468">
        <v>8.7421661999999997E-2</v>
      </c>
      <c r="AX23" s="468">
        <v>0.10563460199999999</v>
      </c>
      <c r="AY23" s="468">
        <v>0.32597249499999997</v>
      </c>
      <c r="AZ23" s="892">
        <v>0.15219666200000001</v>
      </c>
      <c r="BA23" s="892">
        <v>0.100634639</v>
      </c>
      <c r="BB23" s="892">
        <v>0.12955877099999999</v>
      </c>
      <c r="BC23" s="892">
        <v>0.141493593</v>
      </c>
      <c r="BD23" s="892">
        <v>0.16866289500000001</v>
      </c>
      <c r="BE23" s="892">
        <v>0.1094241</v>
      </c>
      <c r="BF23" s="892">
        <v>7.5951099999999994E-2</v>
      </c>
      <c r="BG23" s="456">
        <v>4.5421400000000001E-2</v>
      </c>
      <c r="BH23" s="456">
        <v>4.5927999999999997E-2</v>
      </c>
      <c r="BI23" s="456">
        <v>9.5844700000000005E-2</v>
      </c>
      <c r="BJ23" s="456">
        <v>7.1495000000000003E-2</v>
      </c>
      <c r="BK23" s="456">
        <v>0.18766910000000001</v>
      </c>
      <c r="BL23" s="456">
        <v>8.8102399999999997E-2</v>
      </c>
      <c r="BM23" s="456">
        <v>6.3078899999999993E-2</v>
      </c>
      <c r="BN23" s="456">
        <v>0.1125153</v>
      </c>
      <c r="BO23" s="456">
        <v>0.1162791</v>
      </c>
      <c r="BP23" s="456">
        <v>0.12939899999999999</v>
      </c>
      <c r="BQ23" s="456">
        <v>9.5423099999999997E-2</v>
      </c>
      <c r="BR23" s="456">
        <v>6.4441399999999996E-2</v>
      </c>
      <c r="BS23" s="456">
        <v>1.5254200000000001E-2</v>
      </c>
      <c r="BT23" s="456">
        <v>3.8279000000000001E-2</v>
      </c>
      <c r="BU23" s="456">
        <v>7.0890499999999995E-2</v>
      </c>
      <c r="BV23" s="456">
        <v>6.1067400000000001E-2</v>
      </c>
    </row>
    <row r="24" spans="1:74" ht="11.1" customHeight="1" x14ac:dyDescent="0.2">
      <c r="A24" s="234" t="s">
        <v>699</v>
      </c>
      <c r="B24" s="476" t="s">
        <v>1556</v>
      </c>
      <c r="C24" s="468">
        <v>26.894694000000001</v>
      </c>
      <c r="D24" s="468">
        <v>23.932072999999999</v>
      </c>
      <c r="E24" s="468">
        <v>23.572406999999998</v>
      </c>
      <c r="F24" s="468">
        <v>21.495021999999999</v>
      </c>
      <c r="G24" s="468">
        <v>24.103294000000002</v>
      </c>
      <c r="H24" s="468">
        <v>27.835146000000002</v>
      </c>
      <c r="I24" s="468">
        <v>32.196185</v>
      </c>
      <c r="J24" s="468">
        <v>30.815873</v>
      </c>
      <c r="K24" s="468">
        <v>25.352544000000002</v>
      </c>
      <c r="L24" s="468">
        <v>22.19426</v>
      </c>
      <c r="M24" s="468">
        <v>23.453824999999998</v>
      </c>
      <c r="N24" s="468">
        <v>26.710846</v>
      </c>
      <c r="O24" s="468">
        <v>25.934895690000001</v>
      </c>
      <c r="P24" s="468">
        <v>23.019347109999998</v>
      </c>
      <c r="Q24" s="468">
        <v>24.13329499</v>
      </c>
      <c r="R24" s="468">
        <v>21.602514939999999</v>
      </c>
      <c r="S24" s="468">
        <v>23.68858384</v>
      </c>
      <c r="T24" s="468">
        <v>26.789900029999998</v>
      </c>
      <c r="U24" s="468">
        <v>30.480676119999998</v>
      </c>
      <c r="V24" s="468">
        <v>31.924169989999999</v>
      </c>
      <c r="W24" s="468">
        <v>25.87700873</v>
      </c>
      <c r="X24" s="468">
        <v>23.087856819999999</v>
      </c>
      <c r="Y24" s="468">
        <v>23.106208930000001</v>
      </c>
      <c r="Z24" s="468">
        <v>25.16756723</v>
      </c>
      <c r="AA24" s="468">
        <v>29.062832799999999</v>
      </c>
      <c r="AB24" s="468">
        <v>22.782253059999999</v>
      </c>
      <c r="AC24" s="468">
        <v>23.266503920000002</v>
      </c>
      <c r="AD24" s="468">
        <v>22.18917137</v>
      </c>
      <c r="AE24" s="468">
        <v>24.368835260000001</v>
      </c>
      <c r="AF24" s="468">
        <v>28.594126500000002</v>
      </c>
      <c r="AG24" s="468">
        <v>31.148357350000001</v>
      </c>
      <c r="AH24" s="468">
        <v>31.495178379999999</v>
      </c>
      <c r="AI24" s="468">
        <v>26.069154526999998</v>
      </c>
      <c r="AJ24" s="468">
        <v>24.092071889</v>
      </c>
      <c r="AK24" s="468">
        <v>22.87427164</v>
      </c>
      <c r="AL24" s="468">
        <v>26.11755952</v>
      </c>
      <c r="AM24" s="468">
        <v>29.892983966999999</v>
      </c>
      <c r="AN24" s="468">
        <v>25.562676345</v>
      </c>
      <c r="AO24" s="468">
        <v>24.107062169999999</v>
      </c>
      <c r="AP24" s="468">
        <v>22.980612863000001</v>
      </c>
      <c r="AQ24" s="468">
        <v>24.445712519000001</v>
      </c>
      <c r="AR24" s="468">
        <v>27.912048350999999</v>
      </c>
      <c r="AS24" s="468">
        <v>32.549387586000002</v>
      </c>
      <c r="AT24" s="468">
        <v>31.202365814</v>
      </c>
      <c r="AU24" s="468">
        <v>26.325970871999999</v>
      </c>
      <c r="AV24" s="468">
        <v>25.112939092000001</v>
      </c>
      <c r="AW24" s="468">
        <v>23.921791613</v>
      </c>
      <c r="AX24" s="468">
        <v>28.207809071</v>
      </c>
      <c r="AY24" s="468">
        <v>29.220035196000001</v>
      </c>
      <c r="AZ24" s="892">
        <v>23.631311287999999</v>
      </c>
      <c r="BA24" s="892">
        <v>26.009088508000001</v>
      </c>
      <c r="BB24" s="892">
        <v>24.100844427999998</v>
      </c>
      <c r="BC24" s="892">
        <v>25.958769062999998</v>
      </c>
      <c r="BD24" s="892">
        <v>29.188013161000001</v>
      </c>
      <c r="BE24" s="892">
        <v>34.551587564999998</v>
      </c>
      <c r="BF24" s="892">
        <v>33.990830000000003</v>
      </c>
      <c r="BG24" s="456">
        <v>28.267800000000001</v>
      </c>
      <c r="BH24" s="456">
        <v>25.198270000000001</v>
      </c>
      <c r="BI24" s="456">
        <v>24.941179999999999</v>
      </c>
      <c r="BJ24" s="456">
        <v>28.41366</v>
      </c>
      <c r="BK24" s="456">
        <v>28.819680000000002</v>
      </c>
      <c r="BL24" s="456">
        <v>25.537669999999999</v>
      </c>
      <c r="BM24" s="456">
        <v>25.96529</v>
      </c>
      <c r="BN24" s="456">
        <v>23.997050000000002</v>
      </c>
      <c r="BO24" s="456">
        <v>26.00169</v>
      </c>
      <c r="BP24" s="456">
        <v>30.638310000000001</v>
      </c>
      <c r="BQ24" s="456">
        <v>34.72043</v>
      </c>
      <c r="BR24" s="456">
        <v>34.269939999999998</v>
      </c>
      <c r="BS24" s="456">
        <v>27.824490000000001</v>
      </c>
      <c r="BT24" s="456">
        <v>25.605340000000002</v>
      </c>
      <c r="BU24" s="456">
        <v>25.342580000000002</v>
      </c>
      <c r="BV24" s="456">
        <v>28.749189999999999</v>
      </c>
    </row>
    <row r="25" spans="1:74" ht="11.1" customHeight="1" x14ac:dyDescent="0.2">
      <c r="A25" s="229"/>
      <c r="B25" s="67" t="s">
        <v>735</v>
      </c>
      <c r="C25" s="469"/>
      <c r="D25" s="469"/>
      <c r="E25" s="469"/>
      <c r="F25" s="469"/>
      <c r="G25" s="469"/>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469"/>
      <c r="AF25" s="469"/>
      <c r="AG25" s="469"/>
      <c r="AH25" s="469"/>
      <c r="AI25" s="469"/>
      <c r="AJ25" s="469"/>
      <c r="AK25" s="469"/>
      <c r="AL25" s="469"/>
      <c r="AM25" s="469"/>
      <c r="AN25" s="469"/>
      <c r="AO25" s="469"/>
      <c r="AP25" s="469"/>
      <c r="AQ25" s="469"/>
      <c r="AR25" s="469"/>
      <c r="AS25" s="469"/>
      <c r="AT25" s="469"/>
      <c r="AU25" s="469"/>
      <c r="AV25" s="469"/>
      <c r="AW25" s="469"/>
      <c r="AX25" s="469"/>
      <c r="AY25" s="469"/>
      <c r="AZ25" s="921"/>
      <c r="BA25" s="921"/>
      <c r="BB25" s="921"/>
      <c r="BC25" s="921"/>
      <c r="BD25" s="921"/>
      <c r="BE25" s="921"/>
      <c r="BF25" s="921"/>
      <c r="BG25" s="474"/>
      <c r="BH25" s="474"/>
      <c r="BI25" s="474"/>
      <c r="BJ25" s="474"/>
      <c r="BK25" s="474"/>
      <c r="BL25" s="474"/>
      <c r="BM25" s="474"/>
      <c r="BN25" s="474"/>
      <c r="BO25" s="474"/>
      <c r="BP25" s="474"/>
      <c r="BQ25" s="474"/>
      <c r="BR25" s="474"/>
      <c r="BS25" s="474"/>
      <c r="BT25" s="474"/>
      <c r="BU25" s="474"/>
      <c r="BV25" s="474"/>
    </row>
    <row r="26" spans="1:74" s="285" customFormat="1" ht="11.1" customHeight="1" x14ac:dyDescent="0.2">
      <c r="A26" s="475" t="s">
        <v>705</v>
      </c>
      <c r="B26" s="477" t="s">
        <v>1024</v>
      </c>
      <c r="C26" s="301">
        <v>32.765949270999997</v>
      </c>
      <c r="D26" s="301">
        <v>30.771387408999999</v>
      </c>
      <c r="E26" s="301">
        <v>29.649456473000001</v>
      </c>
      <c r="F26" s="301">
        <v>30.312881377</v>
      </c>
      <c r="G26" s="301">
        <v>37.352008542</v>
      </c>
      <c r="H26" s="301">
        <v>40.966588672</v>
      </c>
      <c r="I26" s="301">
        <v>44.781147541000003</v>
      </c>
      <c r="J26" s="301">
        <v>42.026627112</v>
      </c>
      <c r="K26" s="301">
        <v>36.843352361999997</v>
      </c>
      <c r="L26" s="301">
        <v>32.017403401999999</v>
      </c>
      <c r="M26" s="301">
        <v>30.703249409000001</v>
      </c>
      <c r="N26" s="301">
        <v>33.452880706999998</v>
      </c>
      <c r="O26" s="301">
        <v>32.556571155999997</v>
      </c>
      <c r="P26" s="301">
        <v>30.234568586000002</v>
      </c>
      <c r="Q26" s="301">
        <v>31.500015078000001</v>
      </c>
      <c r="R26" s="301">
        <v>30.494505856</v>
      </c>
      <c r="S26" s="301">
        <v>36.107470847999998</v>
      </c>
      <c r="T26" s="301">
        <v>41.927261035999997</v>
      </c>
      <c r="U26" s="301">
        <v>46.553052043999998</v>
      </c>
      <c r="V26" s="301">
        <v>48.948410287000002</v>
      </c>
      <c r="W26" s="301">
        <v>42.16486467</v>
      </c>
      <c r="X26" s="301">
        <v>35.492897337000002</v>
      </c>
      <c r="Y26" s="301">
        <v>31.153509483000001</v>
      </c>
      <c r="Z26" s="301">
        <v>33.449906495</v>
      </c>
      <c r="AA26" s="301">
        <v>38.754723669999997</v>
      </c>
      <c r="AB26" s="301">
        <v>31.115234157</v>
      </c>
      <c r="AC26" s="301">
        <v>32.486795278000002</v>
      </c>
      <c r="AD26" s="301">
        <v>33.381145017999998</v>
      </c>
      <c r="AE26" s="301">
        <v>39.700702376000002</v>
      </c>
      <c r="AF26" s="301">
        <v>44.040943703000003</v>
      </c>
      <c r="AG26" s="301">
        <v>44.345328004000002</v>
      </c>
      <c r="AH26" s="301">
        <v>48.248589733999999</v>
      </c>
      <c r="AI26" s="301">
        <v>40.695158489000001</v>
      </c>
      <c r="AJ26" s="301">
        <v>38.803175000000003</v>
      </c>
      <c r="AK26" s="301">
        <v>33.887793420000001</v>
      </c>
      <c r="AL26" s="301">
        <v>35.766399579999998</v>
      </c>
      <c r="AM26" s="301">
        <v>40.975374287000001</v>
      </c>
      <c r="AN26" s="301">
        <v>35.054883449000002</v>
      </c>
      <c r="AO26" s="301">
        <v>34.901147807000001</v>
      </c>
      <c r="AP26" s="301">
        <v>36.215878988999997</v>
      </c>
      <c r="AQ26" s="301">
        <v>40.994275326999997</v>
      </c>
      <c r="AR26" s="301">
        <v>44.292525328000004</v>
      </c>
      <c r="AS26" s="301">
        <v>47.504431676000003</v>
      </c>
      <c r="AT26" s="301">
        <v>47.866559608000003</v>
      </c>
      <c r="AU26" s="301">
        <v>43.132430509000002</v>
      </c>
      <c r="AV26" s="301">
        <v>40.314903710000003</v>
      </c>
      <c r="AW26" s="301">
        <v>35.175622429000001</v>
      </c>
      <c r="AX26" s="301">
        <v>37.238343337000003</v>
      </c>
      <c r="AY26" s="301">
        <v>39.683447543</v>
      </c>
      <c r="AZ26" s="891">
        <v>33.469313894000003</v>
      </c>
      <c r="BA26" s="891">
        <v>38.105233601999998</v>
      </c>
      <c r="BB26" s="891">
        <v>38.342892345000003</v>
      </c>
      <c r="BC26" s="891">
        <v>42.089182158</v>
      </c>
      <c r="BD26" s="891">
        <v>48.127994282000003</v>
      </c>
      <c r="BE26" s="891">
        <v>51.212499999999999</v>
      </c>
      <c r="BF26" s="891">
        <v>51.965690000000002</v>
      </c>
      <c r="BG26" s="462">
        <v>44.449680000000001</v>
      </c>
      <c r="BH26" s="462">
        <v>40.269150000000003</v>
      </c>
      <c r="BI26" s="462">
        <v>36.724209999999999</v>
      </c>
      <c r="BJ26" s="462">
        <v>40.089840000000002</v>
      </c>
      <c r="BK26" s="462">
        <v>40.699489999999997</v>
      </c>
      <c r="BL26" s="462">
        <v>36.317880000000002</v>
      </c>
      <c r="BM26" s="462">
        <v>38.916800000000002</v>
      </c>
      <c r="BN26" s="462">
        <v>38.777540000000002</v>
      </c>
      <c r="BO26" s="462">
        <v>43.975909999999999</v>
      </c>
      <c r="BP26" s="462">
        <v>49.299480000000003</v>
      </c>
      <c r="BQ26" s="462">
        <v>52.652589999999996</v>
      </c>
      <c r="BR26" s="462">
        <v>53.453670000000002</v>
      </c>
      <c r="BS26" s="462">
        <v>47.28886</v>
      </c>
      <c r="BT26" s="462">
        <v>43.113529999999997</v>
      </c>
      <c r="BU26" s="462">
        <v>39.544069999999998</v>
      </c>
      <c r="BV26" s="462">
        <v>42.89875</v>
      </c>
    </row>
    <row r="27" spans="1:74" ht="11.1" customHeight="1" x14ac:dyDescent="0.2">
      <c r="A27" s="234" t="s">
        <v>700</v>
      </c>
      <c r="B27" s="478" t="s">
        <v>1018</v>
      </c>
      <c r="C27" s="468">
        <v>13.135705736</v>
      </c>
      <c r="D27" s="468">
        <v>11.872165623000001</v>
      </c>
      <c r="E27" s="468">
        <v>8.6650341350000009</v>
      </c>
      <c r="F27" s="468">
        <v>9.0365804989999994</v>
      </c>
      <c r="G27" s="468">
        <v>14.971069265000001</v>
      </c>
      <c r="H27" s="468">
        <v>18.889151267999999</v>
      </c>
      <c r="I27" s="468">
        <v>22.759790037999998</v>
      </c>
      <c r="J27" s="468">
        <v>23.168114469999999</v>
      </c>
      <c r="K27" s="468">
        <v>19.349760621000001</v>
      </c>
      <c r="L27" s="468">
        <v>14.277176170000001</v>
      </c>
      <c r="M27" s="468">
        <v>11.997335791999999</v>
      </c>
      <c r="N27" s="468">
        <v>14.659372419</v>
      </c>
      <c r="O27" s="468">
        <v>12.55206244</v>
      </c>
      <c r="P27" s="468">
        <v>12.046923393</v>
      </c>
      <c r="Q27" s="468">
        <v>11.822222249999999</v>
      </c>
      <c r="R27" s="468">
        <v>11.525473924</v>
      </c>
      <c r="S27" s="468">
        <v>17.957761860000002</v>
      </c>
      <c r="T27" s="468">
        <v>21.321700529000001</v>
      </c>
      <c r="U27" s="468">
        <v>23.881803517000002</v>
      </c>
      <c r="V27" s="468">
        <v>27.282707216999999</v>
      </c>
      <c r="W27" s="468">
        <v>22.490610853</v>
      </c>
      <c r="X27" s="468">
        <v>15.996497279</v>
      </c>
      <c r="Y27" s="468">
        <v>13.555833457</v>
      </c>
      <c r="Z27" s="468">
        <v>13.787453403000001</v>
      </c>
      <c r="AA27" s="468">
        <v>18.524192882000001</v>
      </c>
      <c r="AB27" s="468">
        <v>11.205034921999999</v>
      </c>
      <c r="AC27" s="468">
        <v>13.265815292999999</v>
      </c>
      <c r="AD27" s="468">
        <v>12.617437132999999</v>
      </c>
      <c r="AE27" s="468">
        <v>18.877665211</v>
      </c>
      <c r="AF27" s="468">
        <v>21.281523708000002</v>
      </c>
      <c r="AG27" s="468">
        <v>22.426815209000001</v>
      </c>
      <c r="AH27" s="468">
        <v>25.846248653</v>
      </c>
      <c r="AI27" s="468">
        <v>20.995296630999999</v>
      </c>
      <c r="AJ27" s="468">
        <v>17.576885661999999</v>
      </c>
      <c r="AK27" s="468">
        <v>13.880163146999999</v>
      </c>
      <c r="AL27" s="468">
        <v>14.694443714</v>
      </c>
      <c r="AM27" s="468">
        <v>18.015267447999999</v>
      </c>
      <c r="AN27" s="468">
        <v>14.329407424999999</v>
      </c>
      <c r="AO27" s="468">
        <v>10.230471957000001</v>
      </c>
      <c r="AP27" s="468">
        <v>12.03380836</v>
      </c>
      <c r="AQ27" s="468">
        <v>17.975025241000001</v>
      </c>
      <c r="AR27" s="468">
        <v>18.763513896999999</v>
      </c>
      <c r="AS27" s="468">
        <v>22.013965668000001</v>
      </c>
      <c r="AT27" s="468">
        <v>24.281334251000001</v>
      </c>
      <c r="AU27" s="468">
        <v>21.276465539</v>
      </c>
      <c r="AV27" s="468">
        <v>17.758591224</v>
      </c>
      <c r="AW27" s="468">
        <v>13.186881351</v>
      </c>
      <c r="AX27" s="468">
        <v>14.84177624</v>
      </c>
      <c r="AY27" s="468">
        <v>16.569625435999999</v>
      </c>
      <c r="AZ27" s="892">
        <v>11.189251439</v>
      </c>
      <c r="BA27" s="892">
        <v>11.336105055000001</v>
      </c>
      <c r="BB27" s="892">
        <v>13.769138225000001</v>
      </c>
      <c r="BC27" s="892">
        <v>17.709634741999999</v>
      </c>
      <c r="BD27" s="892">
        <v>20.180965727</v>
      </c>
      <c r="BE27" s="892">
        <v>23.103819999999999</v>
      </c>
      <c r="BF27" s="892">
        <v>24.529710000000001</v>
      </c>
      <c r="BG27" s="456">
        <v>21.044</v>
      </c>
      <c r="BH27" s="456">
        <v>16.02638</v>
      </c>
      <c r="BI27" s="456">
        <v>14.0916</v>
      </c>
      <c r="BJ27" s="456">
        <v>17.01529</v>
      </c>
      <c r="BK27" s="456">
        <v>17.034690000000001</v>
      </c>
      <c r="BL27" s="456">
        <v>12.99681</v>
      </c>
      <c r="BM27" s="456">
        <v>11.10467</v>
      </c>
      <c r="BN27" s="456">
        <v>12.905570000000001</v>
      </c>
      <c r="BO27" s="456">
        <v>17.28181</v>
      </c>
      <c r="BP27" s="456">
        <v>19.483450000000001</v>
      </c>
      <c r="BQ27" s="456">
        <v>23.55613</v>
      </c>
      <c r="BR27" s="456">
        <v>25.614149999999999</v>
      </c>
      <c r="BS27" s="456">
        <v>22.683019999999999</v>
      </c>
      <c r="BT27" s="456">
        <v>17.708939999999998</v>
      </c>
      <c r="BU27" s="456">
        <v>15.912520000000001</v>
      </c>
      <c r="BV27" s="456">
        <v>18.692029999999999</v>
      </c>
    </row>
    <row r="28" spans="1:74" ht="11.1" customHeight="1" x14ac:dyDescent="0.2">
      <c r="A28" s="234" t="s">
        <v>701</v>
      </c>
      <c r="B28" s="478" t="s">
        <v>472</v>
      </c>
      <c r="C28" s="468">
        <v>6.318822666</v>
      </c>
      <c r="D28" s="468">
        <v>5.8018356530000004</v>
      </c>
      <c r="E28" s="468">
        <v>5.0575384330000004</v>
      </c>
      <c r="F28" s="468">
        <v>4.8647099100000002</v>
      </c>
      <c r="G28" s="468">
        <v>4.872242526</v>
      </c>
      <c r="H28" s="468">
        <v>6.4456614090000004</v>
      </c>
      <c r="I28" s="468">
        <v>6.8473142810000001</v>
      </c>
      <c r="J28" s="468">
        <v>6.5753620049999997</v>
      </c>
      <c r="K28" s="468">
        <v>6.0836350149999996</v>
      </c>
      <c r="L28" s="468">
        <v>5.387533436</v>
      </c>
      <c r="M28" s="468">
        <v>5.2873696690000003</v>
      </c>
      <c r="N28" s="468">
        <v>5.238248349</v>
      </c>
      <c r="O28" s="468">
        <v>4.0693688689999998</v>
      </c>
      <c r="P28" s="468">
        <v>3.3995431900000002</v>
      </c>
      <c r="Q28" s="468">
        <v>3.4780546299999999</v>
      </c>
      <c r="R28" s="468">
        <v>3.7160707249999998</v>
      </c>
      <c r="S28" s="468">
        <v>4.9415683570000004</v>
      </c>
      <c r="T28" s="468">
        <v>5.9416158750000001</v>
      </c>
      <c r="U28" s="468">
        <v>6.4599275220000001</v>
      </c>
      <c r="V28" s="468">
        <v>6.5971131270000001</v>
      </c>
      <c r="W28" s="468">
        <v>5.9464896779999998</v>
      </c>
      <c r="X28" s="468">
        <v>5.0245793409999999</v>
      </c>
      <c r="Y28" s="468">
        <v>4.7996569600000001</v>
      </c>
      <c r="Z28" s="468">
        <v>4.6521391579999998</v>
      </c>
      <c r="AA28" s="468">
        <v>6.025678214</v>
      </c>
      <c r="AB28" s="468">
        <v>3.1082411759999999</v>
      </c>
      <c r="AC28" s="468">
        <v>2.8970355539999999</v>
      </c>
      <c r="AD28" s="468">
        <v>3.433539852</v>
      </c>
      <c r="AE28" s="468">
        <v>4.1873160069999997</v>
      </c>
      <c r="AF28" s="468">
        <v>4.7975103020000001</v>
      </c>
      <c r="AG28" s="468">
        <v>5.9325670989999999</v>
      </c>
      <c r="AH28" s="468">
        <v>6.3336071489999997</v>
      </c>
      <c r="AI28" s="468">
        <v>5.9778595140000004</v>
      </c>
      <c r="AJ28" s="468">
        <v>5.0695416709999996</v>
      </c>
      <c r="AK28" s="468">
        <v>4.4610491989999996</v>
      </c>
      <c r="AL28" s="468">
        <v>5.3929814970000001</v>
      </c>
      <c r="AM28" s="468">
        <v>6.4649320870000002</v>
      </c>
      <c r="AN28" s="468">
        <v>4.7462686420000004</v>
      </c>
      <c r="AO28" s="468">
        <v>4.1612777269999999</v>
      </c>
      <c r="AP28" s="468">
        <v>4.1141224980000004</v>
      </c>
      <c r="AQ28" s="468">
        <v>4.6356416290000002</v>
      </c>
      <c r="AR28" s="468">
        <v>5.4201148349999997</v>
      </c>
      <c r="AS28" s="468">
        <v>6.0008194609999999</v>
      </c>
      <c r="AT28" s="468">
        <v>6.1984598719999999</v>
      </c>
      <c r="AU28" s="468">
        <v>5.9446704940000004</v>
      </c>
      <c r="AV28" s="468">
        <v>5.4941569689999996</v>
      </c>
      <c r="AW28" s="468">
        <v>4.4476753999999996</v>
      </c>
      <c r="AX28" s="468">
        <v>4.5861468219999999</v>
      </c>
      <c r="AY28" s="468">
        <v>5.4005256050000003</v>
      </c>
      <c r="AZ28" s="892">
        <v>4.3748362070000004</v>
      </c>
      <c r="BA28" s="892">
        <v>3.9563899720000002</v>
      </c>
      <c r="BB28" s="892">
        <v>4.3806428110000004</v>
      </c>
      <c r="BC28" s="892">
        <v>4.2759850650000004</v>
      </c>
      <c r="BD28" s="892">
        <v>5.2858555459999996</v>
      </c>
      <c r="BE28" s="892">
        <v>6.6282819999999996</v>
      </c>
      <c r="BF28" s="892">
        <v>6.3961670000000002</v>
      </c>
      <c r="BG28" s="456">
        <v>5.4274500000000003</v>
      </c>
      <c r="BH28" s="456">
        <v>4.5935920000000001</v>
      </c>
      <c r="BI28" s="456">
        <v>4.1742480000000004</v>
      </c>
      <c r="BJ28" s="456">
        <v>4.3207930000000001</v>
      </c>
      <c r="BK28" s="456">
        <v>4.7276680000000004</v>
      </c>
      <c r="BL28" s="456">
        <v>4.098465</v>
      </c>
      <c r="BM28" s="456">
        <v>3.1799330000000001</v>
      </c>
      <c r="BN28" s="456">
        <v>3.535091</v>
      </c>
      <c r="BO28" s="456">
        <v>3.5580039999999999</v>
      </c>
      <c r="BP28" s="456">
        <v>4.4120229999999996</v>
      </c>
      <c r="BQ28" s="456">
        <v>5.0824170000000004</v>
      </c>
      <c r="BR28" s="456">
        <v>5.28606</v>
      </c>
      <c r="BS28" s="456">
        <v>4.9405849999999996</v>
      </c>
      <c r="BT28" s="456">
        <v>4.1920919999999997</v>
      </c>
      <c r="BU28" s="456">
        <v>3.822085</v>
      </c>
      <c r="BV28" s="456">
        <v>3.8036799999999999</v>
      </c>
    </row>
    <row r="29" spans="1:74" ht="11.1" customHeight="1" x14ac:dyDescent="0.2">
      <c r="A29" s="234" t="s">
        <v>702</v>
      </c>
      <c r="B29" s="446" t="s">
        <v>1019</v>
      </c>
      <c r="C29" s="468">
        <v>3.8017599999999998</v>
      </c>
      <c r="D29" s="468">
        <v>3.436429</v>
      </c>
      <c r="E29" s="468">
        <v>3.7768609999999998</v>
      </c>
      <c r="F29" s="468">
        <v>3.0412110000000001</v>
      </c>
      <c r="G29" s="468">
        <v>3.2358560000000001</v>
      </c>
      <c r="H29" s="468">
        <v>3.5916060000000001</v>
      </c>
      <c r="I29" s="468">
        <v>3.6884830000000002</v>
      </c>
      <c r="J29" s="468">
        <v>3.693044</v>
      </c>
      <c r="K29" s="468">
        <v>3.339127</v>
      </c>
      <c r="L29" s="468">
        <v>2.9391880000000001</v>
      </c>
      <c r="M29" s="468">
        <v>3.274051</v>
      </c>
      <c r="N29" s="468">
        <v>3.789339</v>
      </c>
      <c r="O29" s="468">
        <v>3.7845529999999998</v>
      </c>
      <c r="P29" s="468">
        <v>3.424328</v>
      </c>
      <c r="Q29" s="468">
        <v>3.2895500000000002</v>
      </c>
      <c r="R29" s="468">
        <v>2.6939980000000001</v>
      </c>
      <c r="S29" s="468">
        <v>2.9067599999999998</v>
      </c>
      <c r="T29" s="468">
        <v>3.4186960000000002</v>
      </c>
      <c r="U29" s="468">
        <v>3.6608830000000001</v>
      </c>
      <c r="V29" s="468">
        <v>3.6597909999999998</v>
      </c>
      <c r="W29" s="468">
        <v>3.5594450000000002</v>
      </c>
      <c r="X29" s="468">
        <v>3.2362950000000001</v>
      </c>
      <c r="Y29" s="468">
        <v>3.258429</v>
      </c>
      <c r="Z29" s="468">
        <v>3.7871419999999998</v>
      </c>
      <c r="AA29" s="468">
        <v>3.437319</v>
      </c>
      <c r="AB29" s="468">
        <v>3.499822</v>
      </c>
      <c r="AC29" s="468">
        <v>3.056362</v>
      </c>
      <c r="AD29" s="468">
        <v>2.6479370000000002</v>
      </c>
      <c r="AE29" s="468">
        <v>2.8821430000000001</v>
      </c>
      <c r="AF29" s="468">
        <v>3.5296569999999998</v>
      </c>
      <c r="AG29" s="468">
        <v>3.4075139999999999</v>
      </c>
      <c r="AH29" s="468">
        <v>3.6099359999999998</v>
      </c>
      <c r="AI29" s="468">
        <v>3.5639379999999998</v>
      </c>
      <c r="AJ29" s="468">
        <v>2.5138780000000001</v>
      </c>
      <c r="AK29" s="468">
        <v>2.6799770000000001</v>
      </c>
      <c r="AL29" s="468">
        <v>3.7846350000000002</v>
      </c>
      <c r="AM29" s="468">
        <v>3.5891540000000002</v>
      </c>
      <c r="AN29" s="468">
        <v>3.4143870000000001</v>
      </c>
      <c r="AO29" s="468">
        <v>3.769469</v>
      </c>
      <c r="AP29" s="468">
        <v>3.304449</v>
      </c>
      <c r="AQ29" s="468">
        <v>3.2981280000000002</v>
      </c>
      <c r="AR29" s="468">
        <v>3.5992120000000001</v>
      </c>
      <c r="AS29" s="468">
        <v>3.6990059999999998</v>
      </c>
      <c r="AT29" s="468">
        <v>3.6835740000000001</v>
      </c>
      <c r="AU29" s="468">
        <v>3.3808340000000001</v>
      </c>
      <c r="AV29" s="468">
        <v>2.8280599999999998</v>
      </c>
      <c r="AW29" s="468">
        <v>3.2732770000000002</v>
      </c>
      <c r="AX29" s="468">
        <v>3.7921100000000001</v>
      </c>
      <c r="AY29" s="468">
        <v>3.79373</v>
      </c>
      <c r="AZ29" s="892">
        <v>3.426501</v>
      </c>
      <c r="BA29" s="892">
        <v>3.3251879999999998</v>
      </c>
      <c r="BB29" s="892">
        <v>2.8545889999999998</v>
      </c>
      <c r="BC29" s="892">
        <v>2.964928</v>
      </c>
      <c r="BD29" s="892">
        <v>3.2495370000000001</v>
      </c>
      <c r="BE29" s="892">
        <v>3.6311900000000001</v>
      </c>
      <c r="BF29" s="892">
        <v>3.61483</v>
      </c>
      <c r="BG29" s="456">
        <v>3.5514800000000002</v>
      </c>
      <c r="BH29" s="456">
        <v>3.3296700000000001</v>
      </c>
      <c r="BI29" s="456">
        <v>3.1535299999999999</v>
      </c>
      <c r="BJ29" s="456">
        <v>3.6698599999999999</v>
      </c>
      <c r="BK29" s="456">
        <v>3.6698599999999999</v>
      </c>
      <c r="BL29" s="456">
        <v>3.3147199999999999</v>
      </c>
      <c r="BM29" s="456">
        <v>3.6698599999999999</v>
      </c>
      <c r="BN29" s="456">
        <v>2.7103299999999999</v>
      </c>
      <c r="BO29" s="456">
        <v>3.4969199999999998</v>
      </c>
      <c r="BP29" s="456">
        <v>3.5514800000000002</v>
      </c>
      <c r="BQ29" s="456">
        <v>3.6698599999999999</v>
      </c>
      <c r="BR29" s="456">
        <v>3.6698599999999999</v>
      </c>
      <c r="BS29" s="456">
        <v>3.2103600000000001</v>
      </c>
      <c r="BT29" s="456">
        <v>2.9283399999999999</v>
      </c>
      <c r="BU29" s="456">
        <v>2.8238400000000001</v>
      </c>
      <c r="BV29" s="456">
        <v>3.6698599999999999</v>
      </c>
    </row>
    <row r="30" spans="1:74" ht="11.1" customHeight="1" x14ac:dyDescent="0.2">
      <c r="A30" s="235" t="s">
        <v>703</v>
      </c>
      <c r="B30" s="446" t="s">
        <v>1012</v>
      </c>
      <c r="C30" s="468">
        <v>1.841166E-2</v>
      </c>
      <c r="D30" s="468">
        <v>2.1084678999999999E-2</v>
      </c>
      <c r="E30" s="468">
        <v>2.6995412999999999E-2</v>
      </c>
      <c r="F30" s="468">
        <v>5.1024903000000003E-2</v>
      </c>
      <c r="G30" s="468">
        <v>4.0160186E-2</v>
      </c>
      <c r="H30" s="468">
        <v>3.9382013E-2</v>
      </c>
      <c r="I30" s="468">
        <v>2.6326324000000002E-2</v>
      </c>
      <c r="J30" s="468">
        <v>2.354844E-2</v>
      </c>
      <c r="K30" s="468">
        <v>2.5319065000000002E-2</v>
      </c>
      <c r="L30" s="468">
        <v>1.9280802999999999E-2</v>
      </c>
      <c r="M30" s="468">
        <v>2.3441131E-2</v>
      </c>
      <c r="N30" s="468">
        <v>3.5867613E-2</v>
      </c>
      <c r="O30" s="468">
        <v>1.7274999999999999E-2</v>
      </c>
      <c r="P30" s="468">
        <v>2.4573000000000001E-2</v>
      </c>
      <c r="Q30" s="468">
        <v>6.1385000000000002E-2</v>
      </c>
      <c r="R30" s="468">
        <v>5.407E-2</v>
      </c>
      <c r="S30" s="468">
        <v>1.4540000000000001E-2</v>
      </c>
      <c r="T30" s="468">
        <v>2.0326E-2</v>
      </c>
      <c r="U30" s="468">
        <v>3.5473999999999999E-2</v>
      </c>
      <c r="V30" s="468">
        <v>4.6496000000000003E-2</v>
      </c>
      <c r="W30" s="468">
        <v>3.2079000000000003E-2</v>
      </c>
      <c r="X30" s="468">
        <v>2.1815000000000001E-2</v>
      </c>
      <c r="Y30" s="468">
        <v>1.3121000000000001E-2</v>
      </c>
      <c r="Z30" s="468">
        <v>7.9260000000000008E-3</v>
      </c>
      <c r="AA30" s="468">
        <v>1.7680000000000001E-2</v>
      </c>
      <c r="AB30" s="468">
        <v>4.4889999999999999E-2</v>
      </c>
      <c r="AC30" s="468">
        <v>3.024E-2</v>
      </c>
      <c r="AD30" s="468">
        <v>2.6724000000000001E-2</v>
      </c>
      <c r="AE30" s="468">
        <v>8.9604000000000003E-2</v>
      </c>
      <c r="AF30" s="468">
        <v>9.4273999999999997E-2</v>
      </c>
      <c r="AG30" s="468">
        <v>3.5078999999999999E-2</v>
      </c>
      <c r="AH30" s="468">
        <v>2.9500999999999999E-2</v>
      </c>
      <c r="AI30" s="468">
        <v>2.0730999999999999E-2</v>
      </c>
      <c r="AJ30" s="468">
        <v>1.7756000000000001E-2</v>
      </c>
      <c r="AK30" s="468">
        <v>2.9141E-2</v>
      </c>
      <c r="AL30" s="468">
        <v>2.7607E-2</v>
      </c>
      <c r="AM30" s="468">
        <v>3.9306129000000002E-2</v>
      </c>
      <c r="AN30" s="468">
        <v>7.8193288999999999E-2</v>
      </c>
      <c r="AO30" s="468">
        <v>6.2633418999999996E-2</v>
      </c>
      <c r="AP30" s="468">
        <v>4.9923812999999997E-2</v>
      </c>
      <c r="AQ30" s="468">
        <v>7.1481638E-2</v>
      </c>
      <c r="AR30" s="468">
        <v>5.5282728000000003E-2</v>
      </c>
      <c r="AS30" s="468">
        <v>4.3832317000000003E-2</v>
      </c>
      <c r="AT30" s="468">
        <v>4.7680444000000002E-2</v>
      </c>
      <c r="AU30" s="468">
        <v>3.0390975000000001E-2</v>
      </c>
      <c r="AV30" s="468">
        <v>3.2894313000000001E-2</v>
      </c>
      <c r="AW30" s="468">
        <v>2.8134981999999999E-2</v>
      </c>
      <c r="AX30" s="468">
        <v>2.9280823000000001E-2</v>
      </c>
      <c r="AY30" s="468">
        <v>3.7935507E-2</v>
      </c>
      <c r="AZ30" s="892">
        <v>3.3056677999999999E-2</v>
      </c>
      <c r="BA30" s="892">
        <v>6.1066119000000002E-2</v>
      </c>
      <c r="BB30" s="892">
        <v>4.6084218000000003E-2</v>
      </c>
      <c r="BC30" s="892">
        <v>4.0308473999999997E-2</v>
      </c>
      <c r="BD30" s="892">
        <v>3.3021068000000001E-2</v>
      </c>
      <c r="BE30" s="892">
        <v>3.3772299999999998E-2</v>
      </c>
      <c r="BF30" s="892">
        <v>3.5354400000000001E-2</v>
      </c>
      <c r="BG30" s="456">
        <v>3.5102800000000003E-2</v>
      </c>
      <c r="BH30" s="456">
        <v>2.9606400000000001E-2</v>
      </c>
      <c r="BI30" s="456">
        <v>3.09048E-2</v>
      </c>
      <c r="BJ30" s="456">
        <v>3.1694E-2</v>
      </c>
      <c r="BK30" s="456">
        <v>4.2836199999999998E-2</v>
      </c>
      <c r="BL30" s="456">
        <v>4.3136399999999998E-2</v>
      </c>
      <c r="BM30" s="456">
        <v>5.6684100000000001E-2</v>
      </c>
      <c r="BN30" s="456">
        <v>6.6852099999999998E-2</v>
      </c>
      <c r="BO30" s="456">
        <v>7.0233400000000001E-2</v>
      </c>
      <c r="BP30" s="456">
        <v>6.24404E-2</v>
      </c>
      <c r="BQ30" s="456">
        <v>4.9077099999999999E-2</v>
      </c>
      <c r="BR30" s="456">
        <v>4.3059600000000003E-2</v>
      </c>
      <c r="BS30" s="456">
        <v>3.8856799999999997E-2</v>
      </c>
      <c r="BT30" s="456">
        <v>3.1559400000000001E-2</v>
      </c>
      <c r="BU30" s="456">
        <v>3.1856299999999997E-2</v>
      </c>
      <c r="BV30" s="456">
        <v>3.2189000000000002E-2</v>
      </c>
    </row>
    <row r="31" spans="1:74" ht="11.1" customHeight="1" x14ac:dyDescent="0.2">
      <c r="A31" s="234" t="s">
        <v>1573</v>
      </c>
      <c r="B31" s="446" t="s">
        <v>1013</v>
      </c>
      <c r="C31" s="468">
        <v>8.0011363459999991</v>
      </c>
      <c r="D31" s="468">
        <v>7.982501697</v>
      </c>
      <c r="E31" s="468">
        <v>10.307684921</v>
      </c>
      <c r="F31" s="468">
        <v>11.405401997</v>
      </c>
      <c r="G31" s="468">
        <v>11.908788270000001</v>
      </c>
      <c r="H31" s="468">
        <v>9.3312624989999993</v>
      </c>
      <c r="I31" s="468">
        <v>8.5278983180000001</v>
      </c>
      <c r="J31" s="468">
        <v>6.1291055529999996</v>
      </c>
      <c r="K31" s="468">
        <v>5.4800390370000001</v>
      </c>
      <c r="L31" s="468">
        <v>7.3147081079999996</v>
      </c>
      <c r="M31" s="468">
        <v>8.8010054110000002</v>
      </c>
      <c r="N31" s="468">
        <v>8.4184664149999993</v>
      </c>
      <c r="O31" s="468">
        <v>10.601408893</v>
      </c>
      <c r="P31" s="468">
        <v>9.8981180000000002</v>
      </c>
      <c r="Q31" s="468">
        <v>10.860535</v>
      </c>
      <c r="R31" s="468">
        <v>10.080762</v>
      </c>
      <c r="S31" s="468">
        <v>7.3842780000000001</v>
      </c>
      <c r="T31" s="468">
        <v>8.0937859999999997</v>
      </c>
      <c r="U31" s="468">
        <v>8.9368479999999995</v>
      </c>
      <c r="V31" s="468">
        <v>7.869472</v>
      </c>
      <c r="W31" s="468">
        <v>7.1850389999999997</v>
      </c>
      <c r="X31" s="468">
        <v>8.7862310000000008</v>
      </c>
      <c r="Y31" s="468">
        <v>7.771242</v>
      </c>
      <c r="Z31" s="468">
        <v>9.2123559999999998</v>
      </c>
      <c r="AA31" s="468">
        <v>8.5759659999999993</v>
      </c>
      <c r="AB31" s="468">
        <v>10.907519000000001</v>
      </c>
      <c r="AC31" s="468">
        <v>10.281771000000001</v>
      </c>
      <c r="AD31" s="468">
        <v>11.662008999999999</v>
      </c>
      <c r="AE31" s="468">
        <v>10.196414000000001</v>
      </c>
      <c r="AF31" s="468">
        <v>10.037879999999999</v>
      </c>
      <c r="AG31" s="468">
        <v>8.1656270000000006</v>
      </c>
      <c r="AH31" s="468">
        <v>7.5860469999999998</v>
      </c>
      <c r="AI31" s="468">
        <v>5.9883705200000001</v>
      </c>
      <c r="AJ31" s="468">
        <v>9.4166310000000006</v>
      </c>
      <c r="AK31" s="468">
        <v>9.8395609999999998</v>
      </c>
      <c r="AL31" s="468">
        <v>9.2210549999999998</v>
      </c>
      <c r="AM31" s="468">
        <v>9.8428132349999995</v>
      </c>
      <c r="AN31" s="468">
        <v>9.202928</v>
      </c>
      <c r="AO31" s="468">
        <v>12.295459562</v>
      </c>
      <c r="AP31" s="468">
        <v>12.156648943</v>
      </c>
      <c r="AQ31" s="468">
        <v>9.5246168870000005</v>
      </c>
      <c r="AR31" s="468">
        <v>10.519323665</v>
      </c>
      <c r="AS31" s="468">
        <v>9.5344005159999998</v>
      </c>
      <c r="AT31" s="468">
        <v>7.3586925829999998</v>
      </c>
      <c r="AU31" s="468">
        <v>6.7087720019999999</v>
      </c>
      <c r="AV31" s="468">
        <v>9.0047050169999991</v>
      </c>
      <c r="AW31" s="468">
        <v>10.036032884000001</v>
      </c>
      <c r="AX31" s="468">
        <v>10.549769459</v>
      </c>
      <c r="AY31" s="468">
        <v>10.006010764999999</v>
      </c>
      <c r="AZ31" s="892">
        <v>9.9350663109999999</v>
      </c>
      <c r="BA31" s="892">
        <v>13.757512277</v>
      </c>
      <c r="BB31" s="892">
        <v>11.900089145000001</v>
      </c>
      <c r="BC31" s="892">
        <v>9.9644924709999998</v>
      </c>
      <c r="BD31" s="892">
        <v>11.727345552999999</v>
      </c>
      <c r="BE31" s="892">
        <v>9.5629299999999997</v>
      </c>
      <c r="BF31" s="892">
        <v>8.8046640000000007</v>
      </c>
      <c r="BG31" s="456">
        <v>6.8478440000000003</v>
      </c>
      <c r="BH31" s="456">
        <v>9.465363</v>
      </c>
      <c r="BI31" s="456">
        <v>10.116619999999999</v>
      </c>
      <c r="BJ31" s="456">
        <v>10.57681</v>
      </c>
      <c r="BK31" s="456">
        <v>10.318709999999999</v>
      </c>
      <c r="BL31" s="456">
        <v>10.35957</v>
      </c>
      <c r="BM31" s="456">
        <v>13.766730000000001</v>
      </c>
      <c r="BN31" s="456">
        <v>12.66953</v>
      </c>
      <c r="BO31" s="456">
        <v>10.49971</v>
      </c>
      <c r="BP31" s="456">
        <v>11.91522</v>
      </c>
      <c r="BQ31" s="456">
        <v>9.8780950000000001</v>
      </c>
      <c r="BR31" s="456">
        <v>8.0687270000000009</v>
      </c>
      <c r="BS31" s="456">
        <v>7.071504</v>
      </c>
      <c r="BT31" s="456">
        <v>9.7813839999999992</v>
      </c>
      <c r="BU31" s="456">
        <v>10.59755</v>
      </c>
      <c r="BV31" s="456">
        <v>10.966839999999999</v>
      </c>
    </row>
    <row r="32" spans="1:74" ht="11.1" customHeight="1" x14ac:dyDescent="0.2">
      <c r="A32" s="234" t="s">
        <v>1574</v>
      </c>
      <c r="B32" s="446" t="s">
        <v>1014</v>
      </c>
      <c r="C32" s="468">
        <v>1.3166010859999999</v>
      </c>
      <c r="D32" s="468">
        <v>1.414704296</v>
      </c>
      <c r="E32" s="468">
        <v>1.689579975</v>
      </c>
      <c r="F32" s="468">
        <v>1.753984016</v>
      </c>
      <c r="G32" s="468">
        <v>2.090828503</v>
      </c>
      <c r="H32" s="468">
        <v>2.4790063980000001</v>
      </c>
      <c r="I32" s="468">
        <v>2.729170694</v>
      </c>
      <c r="J32" s="468">
        <v>2.269880202</v>
      </c>
      <c r="K32" s="468">
        <v>2.3872233569999999</v>
      </c>
      <c r="L32" s="468">
        <v>1.921033744</v>
      </c>
      <c r="M32" s="468">
        <v>1.225775767</v>
      </c>
      <c r="N32" s="468">
        <v>1.1158264309999999</v>
      </c>
      <c r="O32" s="468">
        <v>1.42085683</v>
      </c>
      <c r="P32" s="468">
        <v>1.3280698399999999</v>
      </c>
      <c r="Q32" s="468">
        <v>1.88715082</v>
      </c>
      <c r="R32" s="468">
        <v>2.3085935100000001</v>
      </c>
      <c r="S32" s="468">
        <v>2.7540915500000001</v>
      </c>
      <c r="T32" s="468">
        <v>2.9746272199999999</v>
      </c>
      <c r="U32" s="468">
        <v>3.4116298</v>
      </c>
      <c r="V32" s="468">
        <v>3.2942235100000001</v>
      </c>
      <c r="W32" s="468">
        <v>2.79222831</v>
      </c>
      <c r="X32" s="468">
        <v>2.3319562450000002</v>
      </c>
      <c r="Y32" s="468">
        <v>1.6661969599999999</v>
      </c>
      <c r="Z32" s="468">
        <v>1.8741289999999999</v>
      </c>
      <c r="AA32" s="468">
        <v>1.9967746799999999</v>
      </c>
      <c r="AB32" s="468">
        <v>2.298149</v>
      </c>
      <c r="AC32" s="468">
        <v>2.8428542399999999</v>
      </c>
      <c r="AD32" s="468">
        <v>2.88762338</v>
      </c>
      <c r="AE32" s="468">
        <v>3.3648744499999999</v>
      </c>
      <c r="AF32" s="468">
        <v>4.1496599999999999</v>
      </c>
      <c r="AG32" s="468">
        <v>4.26853908</v>
      </c>
      <c r="AH32" s="468">
        <v>4.7056079999999998</v>
      </c>
      <c r="AI32" s="468">
        <v>4.0551752969999999</v>
      </c>
      <c r="AJ32" s="468">
        <v>4.096285</v>
      </c>
      <c r="AK32" s="468">
        <v>2.9302272710000001</v>
      </c>
      <c r="AL32" s="468">
        <v>2.547248175</v>
      </c>
      <c r="AM32" s="468">
        <v>2.8745365779999998</v>
      </c>
      <c r="AN32" s="468">
        <v>3.1564686069999999</v>
      </c>
      <c r="AO32" s="468">
        <v>4.3263063180000003</v>
      </c>
      <c r="AP32" s="468">
        <v>4.5055206400000003</v>
      </c>
      <c r="AQ32" s="468">
        <v>5.4690369680000002</v>
      </c>
      <c r="AR32" s="468">
        <v>5.8659972189999996</v>
      </c>
      <c r="AS32" s="468">
        <v>6.1389261670000002</v>
      </c>
      <c r="AT32" s="468">
        <v>6.3122347110000003</v>
      </c>
      <c r="AU32" s="468">
        <v>5.7602953299999999</v>
      </c>
      <c r="AV32" s="468">
        <v>5.1465290489999997</v>
      </c>
      <c r="AW32" s="468">
        <v>4.1369190140000001</v>
      </c>
      <c r="AX32" s="468">
        <v>3.3921914279999998</v>
      </c>
      <c r="AY32" s="468">
        <v>3.7871810899999998</v>
      </c>
      <c r="AZ32" s="892">
        <v>4.4857348220000004</v>
      </c>
      <c r="BA32" s="892">
        <v>5.6634292840000002</v>
      </c>
      <c r="BB32" s="892">
        <v>5.4145516699999998</v>
      </c>
      <c r="BC32" s="892">
        <v>7.1488631920000003</v>
      </c>
      <c r="BD32" s="892">
        <v>7.658674478</v>
      </c>
      <c r="BE32" s="892">
        <v>8.2258429999999993</v>
      </c>
      <c r="BF32" s="892">
        <v>8.5932999999999993</v>
      </c>
      <c r="BG32" s="456">
        <v>7.5855969999999999</v>
      </c>
      <c r="BH32" s="456">
        <v>6.8837390000000003</v>
      </c>
      <c r="BI32" s="456">
        <v>5.1917920000000004</v>
      </c>
      <c r="BJ32" s="456">
        <v>4.4876269999999998</v>
      </c>
      <c r="BK32" s="456">
        <v>4.8681010000000002</v>
      </c>
      <c r="BL32" s="456">
        <v>5.5444760000000004</v>
      </c>
      <c r="BM32" s="456">
        <v>7.1937490000000004</v>
      </c>
      <c r="BN32" s="456">
        <v>6.9568669999999999</v>
      </c>
      <c r="BO32" s="456">
        <v>9.1419999999999995</v>
      </c>
      <c r="BP32" s="456">
        <v>9.9184629999999991</v>
      </c>
      <c r="BQ32" s="456">
        <v>10.478820000000001</v>
      </c>
      <c r="BR32" s="456">
        <v>10.840450000000001</v>
      </c>
      <c r="BS32" s="456">
        <v>9.4590440000000005</v>
      </c>
      <c r="BT32" s="456">
        <v>8.6031790000000008</v>
      </c>
      <c r="BU32" s="456">
        <v>6.4868249999999996</v>
      </c>
      <c r="BV32" s="456">
        <v>5.8491749999999998</v>
      </c>
    </row>
    <row r="33" spans="1:74" ht="11.1" customHeight="1" x14ac:dyDescent="0.2">
      <c r="A33" s="234" t="s">
        <v>704</v>
      </c>
      <c r="B33" s="478" t="s">
        <v>1555</v>
      </c>
      <c r="C33" s="468">
        <v>0.17351177700000001</v>
      </c>
      <c r="D33" s="468">
        <v>0.242666461</v>
      </c>
      <c r="E33" s="468">
        <v>0.125762596</v>
      </c>
      <c r="F33" s="468">
        <v>0.159969052</v>
      </c>
      <c r="G33" s="468">
        <v>0.23306379199999999</v>
      </c>
      <c r="H33" s="468">
        <v>0.190519085</v>
      </c>
      <c r="I33" s="468">
        <v>0.20216488599999999</v>
      </c>
      <c r="J33" s="468">
        <v>0.16757244199999999</v>
      </c>
      <c r="K33" s="468">
        <v>0.17824826699999999</v>
      </c>
      <c r="L33" s="468">
        <v>0.15848314099999999</v>
      </c>
      <c r="M33" s="468">
        <v>9.4270639000000003E-2</v>
      </c>
      <c r="N33" s="468">
        <v>0.19576047999999999</v>
      </c>
      <c r="O33" s="468">
        <v>0.111046124</v>
      </c>
      <c r="P33" s="468">
        <v>0.113013163</v>
      </c>
      <c r="Q33" s="468">
        <v>0.10111737799999999</v>
      </c>
      <c r="R33" s="468">
        <v>0.11553769699999999</v>
      </c>
      <c r="S33" s="468">
        <v>0.148471081</v>
      </c>
      <c r="T33" s="468">
        <v>0.15650941199999999</v>
      </c>
      <c r="U33" s="468">
        <v>0.166486205</v>
      </c>
      <c r="V33" s="468">
        <v>0.198607433</v>
      </c>
      <c r="W33" s="468">
        <v>0.15897282900000001</v>
      </c>
      <c r="X33" s="468">
        <v>9.5523471999999998E-2</v>
      </c>
      <c r="Y33" s="468">
        <v>8.9030105999999998E-2</v>
      </c>
      <c r="Z33" s="468">
        <v>0.12876093399999999</v>
      </c>
      <c r="AA33" s="468">
        <v>0.17711289399999999</v>
      </c>
      <c r="AB33" s="468">
        <v>5.1578059000000002E-2</v>
      </c>
      <c r="AC33" s="468">
        <v>0.11271719099999999</v>
      </c>
      <c r="AD33" s="468">
        <v>0.105874653</v>
      </c>
      <c r="AE33" s="468">
        <v>0.102685708</v>
      </c>
      <c r="AF33" s="468">
        <v>0.15043869300000001</v>
      </c>
      <c r="AG33" s="468">
        <v>0.109186616</v>
      </c>
      <c r="AH33" s="468">
        <v>0.13764193199999999</v>
      </c>
      <c r="AI33" s="468">
        <v>9.3787526999999996E-2</v>
      </c>
      <c r="AJ33" s="468">
        <v>0.112197667</v>
      </c>
      <c r="AK33" s="468">
        <v>6.7674803000000006E-2</v>
      </c>
      <c r="AL33" s="468">
        <v>9.8429193999999998E-2</v>
      </c>
      <c r="AM33" s="468">
        <v>0.14936480999999999</v>
      </c>
      <c r="AN33" s="468">
        <v>0.127230486</v>
      </c>
      <c r="AO33" s="468">
        <v>5.5529823999999998E-2</v>
      </c>
      <c r="AP33" s="468">
        <v>5.1405735000000001E-2</v>
      </c>
      <c r="AQ33" s="468">
        <v>2.0344964E-2</v>
      </c>
      <c r="AR33" s="468">
        <v>6.9080983999999998E-2</v>
      </c>
      <c r="AS33" s="468">
        <v>7.3481546999999994E-2</v>
      </c>
      <c r="AT33" s="468">
        <v>-1.5416253E-2</v>
      </c>
      <c r="AU33" s="468">
        <v>3.1002169E-2</v>
      </c>
      <c r="AV33" s="468">
        <v>4.9967138000000001E-2</v>
      </c>
      <c r="AW33" s="468">
        <v>6.6701798000000007E-2</v>
      </c>
      <c r="AX33" s="468">
        <v>4.7068565E-2</v>
      </c>
      <c r="AY33" s="468">
        <v>8.8439139999999999E-2</v>
      </c>
      <c r="AZ33" s="892">
        <v>2.4867436999999999E-2</v>
      </c>
      <c r="BA33" s="892">
        <v>5.5428949999999999E-3</v>
      </c>
      <c r="BB33" s="892">
        <v>-2.2202724E-2</v>
      </c>
      <c r="BC33" s="892">
        <v>-1.5029786E-2</v>
      </c>
      <c r="BD33" s="892">
        <v>-7.4050899999999996E-3</v>
      </c>
      <c r="BE33" s="892">
        <v>2.6669000000000002E-2</v>
      </c>
      <c r="BF33" s="892">
        <v>-8.3285900000000003E-3</v>
      </c>
      <c r="BG33" s="456">
        <v>-4.1795100000000002E-2</v>
      </c>
      <c r="BH33" s="456">
        <v>-5.9208999999999998E-2</v>
      </c>
      <c r="BI33" s="456">
        <v>-3.44847E-2</v>
      </c>
      <c r="BJ33" s="456">
        <v>-1.2229800000000001E-2</v>
      </c>
      <c r="BK33" s="456">
        <v>3.7616999999999998E-2</v>
      </c>
      <c r="BL33" s="456">
        <v>-3.9295299999999998E-2</v>
      </c>
      <c r="BM33" s="456">
        <v>-5.4824699999999997E-2</v>
      </c>
      <c r="BN33" s="456">
        <v>-6.6703499999999999E-2</v>
      </c>
      <c r="BO33" s="456">
        <v>-7.2768200000000005E-2</v>
      </c>
      <c r="BP33" s="456">
        <v>-4.3598999999999999E-2</v>
      </c>
      <c r="BQ33" s="456">
        <v>-6.1811199999999997E-2</v>
      </c>
      <c r="BR33" s="456">
        <v>-6.8640300000000001E-2</v>
      </c>
      <c r="BS33" s="456">
        <v>-0.1145085</v>
      </c>
      <c r="BT33" s="456">
        <v>-0.1319698</v>
      </c>
      <c r="BU33" s="456">
        <v>-0.13060069999999999</v>
      </c>
      <c r="BV33" s="456">
        <v>-0.11502660000000001</v>
      </c>
    </row>
    <row r="34" spans="1:74" ht="11.1" customHeight="1" x14ac:dyDescent="0.2">
      <c r="A34" s="234" t="s">
        <v>706</v>
      </c>
      <c r="B34" s="476" t="s">
        <v>1556</v>
      </c>
      <c r="C34" s="468">
        <v>33.388903999999997</v>
      </c>
      <c r="D34" s="468">
        <v>31.269724</v>
      </c>
      <c r="E34" s="468">
        <v>30.479234999999999</v>
      </c>
      <c r="F34" s="468">
        <v>30.784697000000001</v>
      </c>
      <c r="G34" s="468">
        <v>38.454478000000002</v>
      </c>
      <c r="H34" s="468">
        <v>42.032294999999998</v>
      </c>
      <c r="I34" s="468">
        <v>45.973782</v>
      </c>
      <c r="J34" s="468">
        <v>42.980438999999997</v>
      </c>
      <c r="K34" s="468">
        <v>37.405346000000002</v>
      </c>
      <c r="L34" s="468">
        <v>32.164444000000003</v>
      </c>
      <c r="M34" s="468">
        <v>31.167998999999998</v>
      </c>
      <c r="N34" s="468">
        <v>33.783067000000003</v>
      </c>
      <c r="O34" s="468">
        <v>32.159939151000003</v>
      </c>
      <c r="P34" s="468">
        <v>30.222638588999999</v>
      </c>
      <c r="Q34" s="468">
        <v>31.752755211</v>
      </c>
      <c r="R34" s="468">
        <v>30.665596739000001</v>
      </c>
      <c r="S34" s="468">
        <v>36.448542756999998</v>
      </c>
      <c r="T34" s="468">
        <v>42.661311380000001</v>
      </c>
      <c r="U34" s="468">
        <v>47.422301642000001</v>
      </c>
      <c r="V34" s="468">
        <v>50.241383749999997</v>
      </c>
      <c r="W34" s="468">
        <v>42.949535140000002</v>
      </c>
      <c r="X34" s="468">
        <v>35.385555740999997</v>
      </c>
      <c r="Y34" s="468">
        <v>31.332419676000001</v>
      </c>
      <c r="Z34" s="468">
        <v>33.271041646</v>
      </c>
      <c r="AA34" s="468">
        <v>38.180347415999996</v>
      </c>
      <c r="AB34" s="468">
        <v>30.625006802000001</v>
      </c>
      <c r="AC34" s="468">
        <v>32.243196632</v>
      </c>
      <c r="AD34" s="468">
        <v>33.461922217000001</v>
      </c>
      <c r="AE34" s="468">
        <v>39.971881758000002</v>
      </c>
      <c r="AF34" s="468">
        <v>44.390528310000001</v>
      </c>
      <c r="AG34" s="468">
        <v>44.542524606000001</v>
      </c>
      <c r="AH34" s="468">
        <v>49.262875469000001</v>
      </c>
      <c r="AI34" s="468">
        <v>40.990693215999997</v>
      </c>
      <c r="AJ34" s="468">
        <v>39.220296279000003</v>
      </c>
      <c r="AK34" s="468">
        <v>33.712000185999997</v>
      </c>
      <c r="AL34" s="468">
        <v>34.890418883000002</v>
      </c>
      <c r="AM34" s="468">
        <v>40.481518045000001</v>
      </c>
      <c r="AN34" s="468">
        <v>34.700207094</v>
      </c>
      <c r="AO34" s="468">
        <v>34.742650105999999</v>
      </c>
      <c r="AP34" s="468">
        <v>36.505126683999997</v>
      </c>
      <c r="AQ34" s="468">
        <v>41.186470116999999</v>
      </c>
      <c r="AR34" s="468">
        <v>45.168695421999999</v>
      </c>
      <c r="AS34" s="468">
        <v>47.856132541000001</v>
      </c>
      <c r="AT34" s="468">
        <v>49.407308536000002</v>
      </c>
      <c r="AU34" s="468">
        <v>43.976700700999999</v>
      </c>
      <c r="AV34" s="468">
        <v>40.939187580000002</v>
      </c>
      <c r="AW34" s="468">
        <v>35.497227918</v>
      </c>
      <c r="AX34" s="468">
        <v>36.623319350000003</v>
      </c>
      <c r="AY34" s="468">
        <v>39.810446395</v>
      </c>
      <c r="AZ34" s="892">
        <v>33.146551557000002</v>
      </c>
      <c r="BA34" s="892">
        <v>37.93457918</v>
      </c>
      <c r="BB34" s="892">
        <v>37.896647108000003</v>
      </c>
      <c r="BC34" s="892">
        <v>41.869557327999999</v>
      </c>
      <c r="BD34" s="892">
        <v>47.276733196999999</v>
      </c>
      <c r="BE34" s="892">
        <v>51.212499999999999</v>
      </c>
      <c r="BF34" s="892">
        <v>51.965690000000002</v>
      </c>
      <c r="BG34" s="456">
        <v>44.449680000000001</v>
      </c>
      <c r="BH34" s="456">
        <v>40.269150000000003</v>
      </c>
      <c r="BI34" s="456">
        <v>36.724209999999999</v>
      </c>
      <c r="BJ34" s="456">
        <v>40.089840000000002</v>
      </c>
      <c r="BK34" s="456">
        <v>40.699489999999997</v>
      </c>
      <c r="BL34" s="456">
        <v>36.317880000000002</v>
      </c>
      <c r="BM34" s="456">
        <v>38.916800000000002</v>
      </c>
      <c r="BN34" s="456">
        <v>38.777540000000002</v>
      </c>
      <c r="BO34" s="456">
        <v>43.975909999999999</v>
      </c>
      <c r="BP34" s="456">
        <v>49.299480000000003</v>
      </c>
      <c r="BQ34" s="456">
        <v>52.652589999999996</v>
      </c>
      <c r="BR34" s="456">
        <v>53.453670000000002</v>
      </c>
      <c r="BS34" s="456">
        <v>47.28886</v>
      </c>
      <c r="BT34" s="456">
        <v>43.113529999999997</v>
      </c>
      <c r="BU34" s="456">
        <v>39.544069999999998</v>
      </c>
      <c r="BV34" s="456">
        <v>42.89875</v>
      </c>
    </row>
    <row r="35" spans="1:74" ht="11.1" customHeight="1" x14ac:dyDescent="0.2">
      <c r="A35" s="229"/>
      <c r="B35" s="67" t="s">
        <v>741</v>
      </c>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c r="AN35" s="469"/>
      <c r="AO35" s="469"/>
      <c r="AP35" s="469"/>
      <c r="AQ35" s="469"/>
      <c r="AR35" s="469"/>
      <c r="AS35" s="469"/>
      <c r="AT35" s="469"/>
      <c r="AU35" s="469"/>
      <c r="AV35" s="469"/>
      <c r="AW35" s="469"/>
      <c r="AX35" s="469"/>
      <c r="AY35" s="469"/>
      <c r="AZ35" s="921"/>
      <c r="BA35" s="921"/>
      <c r="BB35" s="921"/>
      <c r="BC35" s="921"/>
      <c r="BD35" s="921"/>
      <c r="BE35" s="921"/>
      <c r="BF35" s="921"/>
      <c r="BG35" s="474"/>
      <c r="BH35" s="474"/>
      <c r="BI35" s="474"/>
      <c r="BJ35" s="474"/>
      <c r="BK35" s="474"/>
      <c r="BL35" s="474"/>
      <c r="BM35" s="474"/>
      <c r="BN35" s="474"/>
      <c r="BO35" s="474"/>
      <c r="BP35" s="474"/>
      <c r="BQ35" s="474"/>
      <c r="BR35" s="474"/>
      <c r="BS35" s="474"/>
      <c r="BT35" s="474"/>
      <c r="BU35" s="474"/>
      <c r="BV35" s="474"/>
    </row>
    <row r="36" spans="1:74" s="285" customFormat="1" ht="11.1" customHeight="1" x14ac:dyDescent="0.2">
      <c r="A36" s="475" t="s">
        <v>712</v>
      </c>
      <c r="B36" s="477" t="s">
        <v>1024</v>
      </c>
      <c r="C36" s="301">
        <v>36.38484837</v>
      </c>
      <c r="D36" s="301">
        <v>32.48664625</v>
      </c>
      <c r="E36" s="301">
        <v>33.150928886999999</v>
      </c>
      <c r="F36" s="301">
        <v>29.093965176000001</v>
      </c>
      <c r="G36" s="301">
        <v>31.293890866000002</v>
      </c>
      <c r="H36" s="301">
        <v>33.492102787999997</v>
      </c>
      <c r="I36" s="301">
        <v>38.822236959000001</v>
      </c>
      <c r="J36" s="301">
        <v>37.902866232000001</v>
      </c>
      <c r="K36" s="301">
        <v>32.435741812000003</v>
      </c>
      <c r="L36" s="301">
        <v>29.491044142</v>
      </c>
      <c r="M36" s="301">
        <v>32.197268033</v>
      </c>
      <c r="N36" s="301">
        <v>34.412505070000002</v>
      </c>
      <c r="O36" s="301">
        <v>34.544550739999998</v>
      </c>
      <c r="P36" s="301">
        <v>30.767058542000001</v>
      </c>
      <c r="Q36" s="301">
        <v>31.618171748000002</v>
      </c>
      <c r="R36" s="301">
        <v>27.341642968999999</v>
      </c>
      <c r="S36" s="301">
        <v>30.692543715999999</v>
      </c>
      <c r="T36" s="301">
        <v>29.534976774</v>
      </c>
      <c r="U36" s="301">
        <v>36.791284666999999</v>
      </c>
      <c r="V36" s="301">
        <v>36.124275036999997</v>
      </c>
      <c r="W36" s="301">
        <v>30.169090626999999</v>
      </c>
      <c r="X36" s="301">
        <v>29.235700480999999</v>
      </c>
      <c r="Y36" s="301">
        <v>30.44991984</v>
      </c>
      <c r="Z36" s="301">
        <v>33.088877232000002</v>
      </c>
      <c r="AA36" s="301">
        <v>32.931024903999997</v>
      </c>
      <c r="AB36" s="301">
        <v>30.146380020999999</v>
      </c>
      <c r="AC36" s="301">
        <v>30.443216796000002</v>
      </c>
      <c r="AD36" s="301">
        <v>28.049403705</v>
      </c>
      <c r="AE36" s="301">
        <v>29.030153218999999</v>
      </c>
      <c r="AF36" s="301">
        <v>32.717953411000003</v>
      </c>
      <c r="AG36" s="301">
        <v>36.764427343999998</v>
      </c>
      <c r="AH36" s="301">
        <v>34.919012355</v>
      </c>
      <c r="AI36" s="301">
        <v>30.214963170000001</v>
      </c>
      <c r="AJ36" s="301">
        <v>28.631455628000001</v>
      </c>
      <c r="AK36" s="301">
        <v>30.334749988999999</v>
      </c>
      <c r="AL36" s="301">
        <v>33.309052520999998</v>
      </c>
      <c r="AM36" s="301">
        <v>35.931206993000004</v>
      </c>
      <c r="AN36" s="301">
        <v>30.514621251000001</v>
      </c>
      <c r="AO36" s="301">
        <v>31.792722435000002</v>
      </c>
      <c r="AP36" s="301">
        <v>29.509920705999999</v>
      </c>
      <c r="AQ36" s="301">
        <v>29.648926528000001</v>
      </c>
      <c r="AR36" s="301">
        <v>32.384391162999997</v>
      </c>
      <c r="AS36" s="301">
        <v>35.191108540999998</v>
      </c>
      <c r="AT36" s="301">
        <v>35.000701702000001</v>
      </c>
      <c r="AU36" s="301">
        <v>29.725331518000001</v>
      </c>
      <c r="AV36" s="301">
        <v>30.198696214000002</v>
      </c>
      <c r="AW36" s="301">
        <v>31.072342758000001</v>
      </c>
      <c r="AX36" s="301">
        <v>36.424730982</v>
      </c>
      <c r="AY36" s="301">
        <v>38.285990048999999</v>
      </c>
      <c r="AZ36" s="891">
        <v>32.343371394999998</v>
      </c>
      <c r="BA36" s="891">
        <v>35.019541597</v>
      </c>
      <c r="BB36" s="891">
        <v>30.171203030000001</v>
      </c>
      <c r="BC36" s="891">
        <v>30.334405287999999</v>
      </c>
      <c r="BD36" s="891">
        <v>34.595370506999998</v>
      </c>
      <c r="BE36" s="891">
        <v>35.05301</v>
      </c>
      <c r="BF36" s="891">
        <v>36.597529999999999</v>
      </c>
      <c r="BG36" s="462">
        <v>30.836670000000002</v>
      </c>
      <c r="BH36" s="462">
        <v>29.4544</v>
      </c>
      <c r="BI36" s="462">
        <v>30.75271</v>
      </c>
      <c r="BJ36" s="462">
        <v>34.427230000000002</v>
      </c>
      <c r="BK36" s="462">
        <v>35.452530000000003</v>
      </c>
      <c r="BL36" s="462">
        <v>30.93263</v>
      </c>
      <c r="BM36" s="462">
        <v>32.417560000000002</v>
      </c>
      <c r="BN36" s="462">
        <v>29.083220000000001</v>
      </c>
      <c r="BO36" s="462">
        <v>29.69933</v>
      </c>
      <c r="BP36" s="462">
        <v>32.635669999999998</v>
      </c>
      <c r="BQ36" s="462">
        <v>36.369689999999999</v>
      </c>
      <c r="BR36" s="462">
        <v>35.747019999999999</v>
      </c>
      <c r="BS36" s="462">
        <v>30.865130000000001</v>
      </c>
      <c r="BT36" s="462">
        <v>29.28097</v>
      </c>
      <c r="BU36" s="462">
        <v>30.447299999999998</v>
      </c>
      <c r="BV36" s="462">
        <v>34.033479999999997</v>
      </c>
    </row>
    <row r="37" spans="1:74" ht="11.1" customHeight="1" x14ac:dyDescent="0.2">
      <c r="A37" s="234" t="s">
        <v>707</v>
      </c>
      <c r="B37" s="478" t="s">
        <v>1018</v>
      </c>
      <c r="C37" s="468">
        <v>7.5859346490000004</v>
      </c>
      <c r="D37" s="468">
        <v>6.7361877229999996</v>
      </c>
      <c r="E37" s="468">
        <v>5.8662121029999996</v>
      </c>
      <c r="F37" s="468">
        <v>5.899921215</v>
      </c>
      <c r="G37" s="468">
        <v>4.7123450079999998</v>
      </c>
      <c r="H37" s="468">
        <v>4.8228631709999998</v>
      </c>
      <c r="I37" s="468">
        <v>8.4887887650000007</v>
      </c>
      <c r="J37" s="468">
        <v>9.8591362270000005</v>
      </c>
      <c r="K37" s="468">
        <v>9.367711087</v>
      </c>
      <c r="L37" s="468">
        <v>8.3393546379999997</v>
      </c>
      <c r="M37" s="468">
        <v>8.3430160079999993</v>
      </c>
      <c r="N37" s="468">
        <v>9.5703877070000001</v>
      </c>
      <c r="O37" s="468">
        <v>9.8173880709999999</v>
      </c>
      <c r="P37" s="468">
        <v>8.2987965599999995</v>
      </c>
      <c r="Q37" s="468">
        <v>9.4811761749999999</v>
      </c>
      <c r="R37" s="468">
        <v>6.9533880180000001</v>
      </c>
      <c r="S37" s="468">
        <v>4.9970098370000002</v>
      </c>
      <c r="T37" s="468">
        <v>6.7766913500000001</v>
      </c>
      <c r="U37" s="468">
        <v>10.793222001</v>
      </c>
      <c r="V37" s="468">
        <v>10.709464176999999</v>
      </c>
      <c r="W37" s="468">
        <v>9.3253722159999999</v>
      </c>
      <c r="X37" s="468">
        <v>8.6803831959999993</v>
      </c>
      <c r="Y37" s="468">
        <v>8.4389023739999995</v>
      </c>
      <c r="Z37" s="468">
        <v>9.8059654520000006</v>
      </c>
      <c r="AA37" s="468">
        <v>10.340894273</v>
      </c>
      <c r="AB37" s="468">
        <v>9.0909883310000001</v>
      </c>
      <c r="AC37" s="468">
        <v>8.6160249350000004</v>
      </c>
      <c r="AD37" s="468">
        <v>6.6961648089999999</v>
      </c>
      <c r="AE37" s="468">
        <v>5.2138664979999998</v>
      </c>
      <c r="AF37" s="468">
        <v>7.9533418280000001</v>
      </c>
      <c r="AG37" s="468">
        <v>11.627345868000001</v>
      </c>
      <c r="AH37" s="468">
        <v>11.127203929</v>
      </c>
      <c r="AI37" s="468">
        <v>9.3984484259999999</v>
      </c>
      <c r="AJ37" s="468">
        <v>8.4100576690000004</v>
      </c>
      <c r="AK37" s="468">
        <v>8.5700491910000007</v>
      </c>
      <c r="AL37" s="468">
        <v>9.3843007679999992</v>
      </c>
      <c r="AM37" s="468">
        <v>9.4154630630000007</v>
      </c>
      <c r="AN37" s="468">
        <v>7.746866303</v>
      </c>
      <c r="AO37" s="468">
        <v>6.3753042459999998</v>
      </c>
      <c r="AP37" s="468">
        <v>5.4527761750000003</v>
      </c>
      <c r="AQ37" s="468">
        <v>6.0706912219999998</v>
      </c>
      <c r="AR37" s="468">
        <v>8.5790701330000001</v>
      </c>
      <c r="AS37" s="468">
        <v>10.707558912</v>
      </c>
      <c r="AT37" s="468">
        <v>10.991432801</v>
      </c>
      <c r="AU37" s="468">
        <v>9.814336162</v>
      </c>
      <c r="AV37" s="468">
        <v>7.697015897</v>
      </c>
      <c r="AW37" s="468">
        <v>8.1059077160000008</v>
      </c>
      <c r="AX37" s="468">
        <v>8.2156914459999992</v>
      </c>
      <c r="AY37" s="468">
        <v>8.4556814639999995</v>
      </c>
      <c r="AZ37" s="892">
        <v>7.3315299500000002</v>
      </c>
      <c r="BA37" s="892">
        <v>6.4196372869999996</v>
      </c>
      <c r="BB37" s="892">
        <v>5.5306224249999998</v>
      </c>
      <c r="BC37" s="892">
        <v>5.6215714769999998</v>
      </c>
      <c r="BD37" s="892">
        <v>7.8309322220000004</v>
      </c>
      <c r="BE37" s="892">
        <v>9.7301541500000006</v>
      </c>
      <c r="BF37" s="892">
        <v>12.458308984</v>
      </c>
      <c r="BG37" s="456">
        <v>10.341049999999999</v>
      </c>
      <c r="BH37" s="456">
        <v>8.0473780000000001</v>
      </c>
      <c r="BI37" s="456">
        <v>8.1796070000000007</v>
      </c>
      <c r="BJ37" s="456">
        <v>10.085520000000001</v>
      </c>
      <c r="BK37" s="456">
        <v>9.8750809999999998</v>
      </c>
      <c r="BL37" s="456">
        <v>8.0178429999999992</v>
      </c>
      <c r="BM37" s="456">
        <v>7.3148439999999999</v>
      </c>
      <c r="BN37" s="456">
        <v>6.2015940000000001</v>
      </c>
      <c r="BO37" s="456">
        <v>4.5918400000000004</v>
      </c>
      <c r="BP37" s="456">
        <v>6.2487250000000003</v>
      </c>
      <c r="BQ37" s="456">
        <v>9.7632220000000007</v>
      </c>
      <c r="BR37" s="456">
        <v>11.095409999999999</v>
      </c>
      <c r="BS37" s="456">
        <v>9.9624670000000002</v>
      </c>
      <c r="BT37" s="456">
        <v>7.6866589999999997</v>
      </c>
      <c r="BU37" s="456">
        <v>7.9241630000000001</v>
      </c>
      <c r="BV37" s="456">
        <v>9.4068260000000006</v>
      </c>
    </row>
    <row r="38" spans="1:74" ht="11.1" customHeight="1" x14ac:dyDescent="0.2">
      <c r="A38" s="234" t="s">
        <v>708</v>
      </c>
      <c r="B38" s="478" t="s">
        <v>472</v>
      </c>
      <c r="C38" s="468">
        <v>8.7431164950000007</v>
      </c>
      <c r="D38" s="468">
        <v>7.5986228320000002</v>
      </c>
      <c r="E38" s="468">
        <v>7.7727127539999996</v>
      </c>
      <c r="F38" s="468">
        <v>6.390132983</v>
      </c>
      <c r="G38" s="468">
        <v>6.7555069249999997</v>
      </c>
      <c r="H38" s="468">
        <v>7.3375753450000003</v>
      </c>
      <c r="I38" s="468">
        <v>9.9951739340000003</v>
      </c>
      <c r="J38" s="468">
        <v>10.615330370000001</v>
      </c>
      <c r="K38" s="468">
        <v>9.1324222380000002</v>
      </c>
      <c r="L38" s="468">
        <v>8.385279251</v>
      </c>
      <c r="M38" s="468">
        <v>7.8326144319999997</v>
      </c>
      <c r="N38" s="468">
        <v>8.4508815269999999</v>
      </c>
      <c r="O38" s="468">
        <v>8.6759351759999994</v>
      </c>
      <c r="P38" s="468">
        <v>6.6597801490000004</v>
      </c>
      <c r="Q38" s="468">
        <v>6.8842867180000002</v>
      </c>
      <c r="R38" s="468">
        <v>5.4293321050000003</v>
      </c>
      <c r="S38" s="468">
        <v>4.3934957529999998</v>
      </c>
      <c r="T38" s="468">
        <v>5.9778961580000001</v>
      </c>
      <c r="U38" s="468">
        <v>9.1332900890000008</v>
      </c>
      <c r="V38" s="468">
        <v>9.0872809770000007</v>
      </c>
      <c r="W38" s="468">
        <v>7.4334908259999999</v>
      </c>
      <c r="X38" s="468">
        <v>7.635243548</v>
      </c>
      <c r="Y38" s="468">
        <v>7.1257202729999998</v>
      </c>
      <c r="Z38" s="468">
        <v>7.5749830950000003</v>
      </c>
      <c r="AA38" s="468">
        <v>6.9219535460000001</v>
      </c>
      <c r="AB38" s="468">
        <v>5.8782389889999997</v>
      </c>
      <c r="AC38" s="468">
        <v>4.6703509219999999</v>
      </c>
      <c r="AD38" s="468">
        <v>3.469405176</v>
      </c>
      <c r="AE38" s="468">
        <v>3.1684617720000001</v>
      </c>
      <c r="AF38" s="468">
        <v>4.4609534330000002</v>
      </c>
      <c r="AG38" s="468">
        <v>6.4940825159999997</v>
      </c>
      <c r="AH38" s="468">
        <v>6.5643834539999997</v>
      </c>
      <c r="AI38" s="468">
        <v>6.0095055430000004</v>
      </c>
      <c r="AJ38" s="468">
        <v>5.9277338909999999</v>
      </c>
      <c r="AK38" s="468">
        <v>5.7077841249999999</v>
      </c>
      <c r="AL38" s="468">
        <v>6.4607289750000003</v>
      </c>
      <c r="AM38" s="468">
        <v>7.258841544</v>
      </c>
      <c r="AN38" s="468">
        <v>6.5213028050000004</v>
      </c>
      <c r="AO38" s="468">
        <v>5.8095443790000001</v>
      </c>
      <c r="AP38" s="468">
        <v>4.317882311</v>
      </c>
      <c r="AQ38" s="468">
        <v>4.387993475</v>
      </c>
      <c r="AR38" s="468">
        <v>5.5270412689999997</v>
      </c>
      <c r="AS38" s="468">
        <v>6.9685800699999998</v>
      </c>
      <c r="AT38" s="468">
        <v>6.6459762260000002</v>
      </c>
      <c r="AU38" s="468">
        <v>6.055330337</v>
      </c>
      <c r="AV38" s="468">
        <v>5.99965364</v>
      </c>
      <c r="AW38" s="468">
        <v>5.7789091939999997</v>
      </c>
      <c r="AX38" s="468">
        <v>5.0215347330000002</v>
      </c>
      <c r="AY38" s="468">
        <v>4.6273376490000002</v>
      </c>
      <c r="AZ38" s="892">
        <v>4.056017733</v>
      </c>
      <c r="BA38" s="892">
        <v>3.239157252</v>
      </c>
      <c r="BB38" s="892">
        <v>3.1106350950000001</v>
      </c>
      <c r="BC38" s="892">
        <v>3.2122848770000001</v>
      </c>
      <c r="BD38" s="892">
        <v>3.705303636</v>
      </c>
      <c r="BE38" s="892">
        <v>5.3685219999999996</v>
      </c>
      <c r="BF38" s="892">
        <v>6.3687909999999999</v>
      </c>
      <c r="BG38" s="456">
        <v>5.1143400000000003</v>
      </c>
      <c r="BH38" s="456">
        <v>5.0664360000000004</v>
      </c>
      <c r="BI38" s="456">
        <v>4.8066760000000004</v>
      </c>
      <c r="BJ38" s="456">
        <v>4.6807150000000002</v>
      </c>
      <c r="BK38" s="456">
        <v>4.625445</v>
      </c>
      <c r="BL38" s="456">
        <v>3.8541919999999998</v>
      </c>
      <c r="BM38" s="456">
        <v>3.2746309999999998</v>
      </c>
      <c r="BN38" s="456">
        <v>2.966888</v>
      </c>
      <c r="BO38" s="456">
        <v>2.5183819999999999</v>
      </c>
      <c r="BP38" s="456">
        <v>2.828776</v>
      </c>
      <c r="BQ38" s="456">
        <v>4.6159509999999999</v>
      </c>
      <c r="BR38" s="456">
        <v>4.8678470000000003</v>
      </c>
      <c r="BS38" s="456">
        <v>4.5618119999999998</v>
      </c>
      <c r="BT38" s="456">
        <v>4.56792</v>
      </c>
      <c r="BU38" s="456">
        <v>4.381354</v>
      </c>
      <c r="BV38" s="456">
        <v>4.0476190000000001</v>
      </c>
    </row>
    <row r="39" spans="1:74" ht="11.1" customHeight="1" x14ac:dyDescent="0.2">
      <c r="A39" s="234" t="s">
        <v>709</v>
      </c>
      <c r="B39" s="446" t="s">
        <v>1019</v>
      </c>
      <c r="C39" s="468">
        <v>0.86758400000000002</v>
      </c>
      <c r="D39" s="468">
        <v>0.75590000000000002</v>
      </c>
      <c r="E39" s="468">
        <v>0.85374899999999998</v>
      </c>
      <c r="F39" s="468">
        <v>0.82738299999999998</v>
      </c>
      <c r="G39" s="468">
        <v>0.84770000000000001</v>
      </c>
      <c r="H39" s="468">
        <v>0.65011600000000003</v>
      </c>
      <c r="I39" s="468">
        <v>0.84089499999999995</v>
      </c>
      <c r="J39" s="468">
        <v>0.83744300000000005</v>
      </c>
      <c r="K39" s="468">
        <v>0.82007600000000003</v>
      </c>
      <c r="L39" s="468">
        <v>0.85456600000000005</v>
      </c>
      <c r="M39" s="468">
        <v>0.836503</v>
      </c>
      <c r="N39" s="468">
        <v>0.85962000000000005</v>
      </c>
      <c r="O39" s="468">
        <v>0.83122499999999999</v>
      </c>
      <c r="P39" s="468">
        <v>0.77454000000000001</v>
      </c>
      <c r="Q39" s="468">
        <v>0.83724699999999996</v>
      </c>
      <c r="R39" s="468">
        <v>0.68923800000000002</v>
      </c>
      <c r="S39" s="468">
        <v>9.3605999999999995E-2</v>
      </c>
      <c r="T39" s="468">
        <v>0.26156499999999999</v>
      </c>
      <c r="U39" s="468">
        <v>0.83072100000000004</v>
      </c>
      <c r="V39" s="468">
        <v>0.83983600000000003</v>
      </c>
      <c r="W39" s="468">
        <v>0.82006299999999999</v>
      </c>
      <c r="X39" s="468">
        <v>0.82575900000000002</v>
      </c>
      <c r="Y39" s="468">
        <v>0.81478600000000001</v>
      </c>
      <c r="Z39" s="468">
        <v>0.81643200000000005</v>
      </c>
      <c r="AA39" s="468">
        <v>0.85842499999999999</v>
      </c>
      <c r="AB39" s="468">
        <v>0.80249899999999996</v>
      </c>
      <c r="AC39" s="468">
        <v>0.84143400000000002</v>
      </c>
      <c r="AD39" s="468">
        <v>0.82582299999999997</v>
      </c>
      <c r="AE39" s="468">
        <v>0.84636800000000001</v>
      </c>
      <c r="AF39" s="468">
        <v>0.80575600000000003</v>
      </c>
      <c r="AG39" s="468">
        <v>0.83313499999999996</v>
      </c>
      <c r="AH39" s="468">
        <v>0.84156799999999998</v>
      </c>
      <c r="AI39" s="468">
        <v>0.79703599999999997</v>
      </c>
      <c r="AJ39" s="468">
        <v>0.85308799999999996</v>
      </c>
      <c r="AK39" s="468">
        <v>0.82161600000000001</v>
      </c>
      <c r="AL39" s="468">
        <v>0.840391</v>
      </c>
      <c r="AM39" s="468">
        <v>0.851742</v>
      </c>
      <c r="AN39" s="468">
        <v>0.76475499999999996</v>
      </c>
      <c r="AO39" s="468">
        <v>0.76521499999999998</v>
      </c>
      <c r="AP39" s="468">
        <v>0.23291899999999999</v>
      </c>
      <c r="AQ39" s="468">
        <v>-3.3170000000000001E-3</v>
      </c>
      <c r="AR39" s="468">
        <v>0.103162</v>
      </c>
      <c r="AS39" s="468">
        <v>0.838731</v>
      </c>
      <c r="AT39" s="468">
        <v>0.84047700000000003</v>
      </c>
      <c r="AU39" s="468">
        <v>0.81954700000000003</v>
      </c>
      <c r="AV39" s="468">
        <v>0.85873699999999997</v>
      </c>
      <c r="AW39" s="468">
        <v>0.83337000000000006</v>
      </c>
      <c r="AX39" s="468">
        <v>0.84277599999999997</v>
      </c>
      <c r="AY39" s="468">
        <v>0.86205200000000004</v>
      </c>
      <c r="AZ39" s="892">
        <v>0.60729299999999997</v>
      </c>
      <c r="BA39" s="892">
        <v>0.83977900000000005</v>
      </c>
      <c r="BB39" s="892">
        <v>0.82330899999999996</v>
      </c>
      <c r="BC39" s="892">
        <v>0.80782799999999999</v>
      </c>
      <c r="BD39" s="892">
        <v>0.81413199999999997</v>
      </c>
      <c r="BE39" s="892">
        <v>0.83926999999999996</v>
      </c>
      <c r="BF39" s="892">
        <v>0.84021999999999997</v>
      </c>
      <c r="BG39" s="456">
        <v>0.79834000000000005</v>
      </c>
      <c r="BH39" s="456">
        <v>0.82494999999999996</v>
      </c>
      <c r="BI39" s="456">
        <v>0.79834000000000005</v>
      </c>
      <c r="BJ39" s="456">
        <v>0.82494999999999996</v>
      </c>
      <c r="BK39" s="456">
        <v>0.82494999999999996</v>
      </c>
      <c r="BL39" s="456">
        <v>0.74512</v>
      </c>
      <c r="BM39" s="456">
        <v>0.82494999999999996</v>
      </c>
      <c r="BN39" s="456">
        <v>0.21931999999999999</v>
      </c>
      <c r="BO39" s="456">
        <v>0.12726000000000001</v>
      </c>
      <c r="BP39" s="456">
        <v>0.79834000000000005</v>
      </c>
      <c r="BQ39" s="456">
        <v>0.82494999999999996</v>
      </c>
      <c r="BR39" s="456">
        <v>0.82494999999999996</v>
      </c>
      <c r="BS39" s="456">
        <v>0.79834000000000005</v>
      </c>
      <c r="BT39" s="456">
        <v>0.82494999999999996</v>
      </c>
      <c r="BU39" s="456">
        <v>0.79834000000000005</v>
      </c>
      <c r="BV39" s="456">
        <v>0.82494999999999996</v>
      </c>
    </row>
    <row r="40" spans="1:74" ht="11.1" customHeight="1" x14ac:dyDescent="0.2">
      <c r="A40" s="235" t="s">
        <v>710</v>
      </c>
      <c r="B40" s="446" t="s">
        <v>1012</v>
      </c>
      <c r="C40" s="468">
        <v>13.598125175</v>
      </c>
      <c r="D40" s="468">
        <v>11.3260217</v>
      </c>
      <c r="E40" s="468">
        <v>12.188713533</v>
      </c>
      <c r="F40" s="468">
        <v>8.787450904</v>
      </c>
      <c r="G40" s="468">
        <v>11.970655131999999</v>
      </c>
      <c r="H40" s="468">
        <v>14.719814896000001</v>
      </c>
      <c r="I40" s="468">
        <v>13.993031886000001</v>
      </c>
      <c r="J40" s="468">
        <v>11.182899983</v>
      </c>
      <c r="K40" s="468">
        <v>7.8584555270000003</v>
      </c>
      <c r="L40" s="468">
        <v>6.8197950699999996</v>
      </c>
      <c r="M40" s="468">
        <v>9.4030789759999998</v>
      </c>
      <c r="N40" s="468">
        <v>9.6318691320000003</v>
      </c>
      <c r="O40" s="468">
        <v>9.7925876029999994</v>
      </c>
      <c r="P40" s="468">
        <v>8.3793018830000001</v>
      </c>
      <c r="Q40" s="468">
        <v>7.887113652</v>
      </c>
      <c r="R40" s="468">
        <v>7.3952429940000002</v>
      </c>
      <c r="S40" s="468">
        <v>14.960927971</v>
      </c>
      <c r="T40" s="468">
        <v>10.312402050999999</v>
      </c>
      <c r="U40" s="468">
        <v>9.557622233</v>
      </c>
      <c r="V40" s="468">
        <v>9.2098063440000004</v>
      </c>
      <c r="W40" s="468">
        <v>6.7662964600000004</v>
      </c>
      <c r="X40" s="468">
        <v>6.7722454599999997</v>
      </c>
      <c r="Y40" s="468">
        <v>8.4202624539999995</v>
      </c>
      <c r="Z40" s="468">
        <v>9.1007076579999993</v>
      </c>
      <c r="AA40" s="468">
        <v>9.1816481319999994</v>
      </c>
      <c r="AB40" s="468">
        <v>8.2209680509999998</v>
      </c>
      <c r="AC40" s="468">
        <v>9.4871364289999995</v>
      </c>
      <c r="AD40" s="468">
        <v>8.9341582759999998</v>
      </c>
      <c r="AE40" s="468">
        <v>10.750627817</v>
      </c>
      <c r="AF40" s="468">
        <v>11.124403449000001</v>
      </c>
      <c r="AG40" s="468">
        <v>10.551704622999999</v>
      </c>
      <c r="AH40" s="468">
        <v>9.1848687909999995</v>
      </c>
      <c r="AI40" s="468">
        <v>6.8814124320000003</v>
      </c>
      <c r="AJ40" s="468">
        <v>6.7543437969999998</v>
      </c>
      <c r="AK40" s="468">
        <v>8.6703366249999991</v>
      </c>
      <c r="AL40" s="468">
        <v>9.9700332770000006</v>
      </c>
      <c r="AM40" s="468">
        <v>11.178012497999999</v>
      </c>
      <c r="AN40" s="468">
        <v>8.6801378549999999</v>
      </c>
      <c r="AO40" s="468">
        <v>10.287851810999999</v>
      </c>
      <c r="AP40" s="468">
        <v>11.158243257000001</v>
      </c>
      <c r="AQ40" s="468">
        <v>10.873966544</v>
      </c>
      <c r="AR40" s="468">
        <v>10.000502999</v>
      </c>
      <c r="AS40" s="468">
        <v>8.6301150339999992</v>
      </c>
      <c r="AT40" s="468">
        <v>9.3333547009999993</v>
      </c>
      <c r="AU40" s="468">
        <v>6.5879232029999999</v>
      </c>
      <c r="AV40" s="468">
        <v>7.9175268980000002</v>
      </c>
      <c r="AW40" s="468">
        <v>9.3167642669999999</v>
      </c>
      <c r="AX40" s="468">
        <v>13.884295002</v>
      </c>
      <c r="AY40" s="468">
        <v>16.423326841000002</v>
      </c>
      <c r="AZ40" s="892">
        <v>13.009726086000001</v>
      </c>
      <c r="BA40" s="892">
        <v>14.825991686</v>
      </c>
      <c r="BB40" s="892">
        <v>11.693082950999999</v>
      </c>
      <c r="BC40" s="892">
        <v>11.517661591</v>
      </c>
      <c r="BD40" s="892">
        <v>12.464874237</v>
      </c>
      <c r="BE40" s="892">
        <v>10.18</v>
      </c>
      <c r="BF40" s="892">
        <v>8.3839950000000005</v>
      </c>
      <c r="BG40" s="456">
        <v>6.8355410000000001</v>
      </c>
      <c r="BH40" s="456">
        <v>7.2641580000000001</v>
      </c>
      <c r="BI40" s="456">
        <v>9.2250189999999996</v>
      </c>
      <c r="BJ40" s="456">
        <v>10.36877</v>
      </c>
      <c r="BK40" s="456">
        <v>11.80254</v>
      </c>
      <c r="BL40" s="456">
        <v>10.47663</v>
      </c>
      <c r="BM40" s="456">
        <v>10.939640000000001</v>
      </c>
      <c r="BN40" s="456">
        <v>9.8775870000000001</v>
      </c>
      <c r="BO40" s="456">
        <v>12.4148</v>
      </c>
      <c r="BP40" s="456">
        <v>12.443960000000001</v>
      </c>
      <c r="BQ40" s="456">
        <v>11.4983</v>
      </c>
      <c r="BR40" s="456">
        <v>10.06162</v>
      </c>
      <c r="BS40" s="456">
        <v>7.5072010000000002</v>
      </c>
      <c r="BT40" s="456">
        <v>7.663589</v>
      </c>
      <c r="BU40" s="456">
        <v>9.4404190000000003</v>
      </c>
      <c r="BV40" s="456">
        <v>10.603350000000001</v>
      </c>
    </row>
    <row r="41" spans="1:74" ht="11.1" customHeight="1" x14ac:dyDescent="0.2">
      <c r="A41" s="234" t="s">
        <v>1575</v>
      </c>
      <c r="B41" s="446" t="s">
        <v>1013</v>
      </c>
      <c r="C41" s="468">
        <v>4.2249729790000004</v>
      </c>
      <c r="D41" s="468">
        <v>4.5667380949999998</v>
      </c>
      <c r="E41" s="468">
        <v>4.7565886409999996</v>
      </c>
      <c r="F41" s="468">
        <v>5.2365305590000002</v>
      </c>
      <c r="G41" s="468">
        <v>4.8722915479999998</v>
      </c>
      <c r="H41" s="468">
        <v>3.8501008429999999</v>
      </c>
      <c r="I41" s="468">
        <v>3.4096328640000002</v>
      </c>
      <c r="J41" s="468">
        <v>3.3762375590000002</v>
      </c>
      <c r="K41" s="468">
        <v>3.3675559609999999</v>
      </c>
      <c r="L41" s="468">
        <v>3.3922249099999999</v>
      </c>
      <c r="M41" s="468">
        <v>4.3675596890000001</v>
      </c>
      <c r="N41" s="468">
        <v>4.5938347650000004</v>
      </c>
      <c r="O41" s="468">
        <v>4.0861861910000004</v>
      </c>
      <c r="P41" s="468">
        <v>5.1080136759999997</v>
      </c>
      <c r="Q41" s="468">
        <v>4.713026953</v>
      </c>
      <c r="R41" s="468">
        <v>4.6717805889999999</v>
      </c>
      <c r="S41" s="468">
        <v>3.9137824050000001</v>
      </c>
      <c r="T41" s="468">
        <v>3.6612254430000002</v>
      </c>
      <c r="U41" s="468">
        <v>3.7537564400000001</v>
      </c>
      <c r="V41" s="468">
        <v>3.8199812689999999</v>
      </c>
      <c r="W41" s="468">
        <v>3.5787636319999998</v>
      </c>
      <c r="X41" s="468">
        <v>3.1929117699999998</v>
      </c>
      <c r="Y41" s="468">
        <v>4.0046305530000001</v>
      </c>
      <c r="Z41" s="468">
        <v>4.3065478270000002</v>
      </c>
      <c r="AA41" s="468">
        <v>4.0524073100000004</v>
      </c>
      <c r="AB41" s="468">
        <v>4.4272173779999999</v>
      </c>
      <c r="AC41" s="468">
        <v>4.5197586310000002</v>
      </c>
      <c r="AD41" s="468">
        <v>5.4137641329999999</v>
      </c>
      <c r="AE41" s="468">
        <v>5.7787770490000003</v>
      </c>
      <c r="AF41" s="468">
        <v>4.9750167679999997</v>
      </c>
      <c r="AG41" s="468">
        <v>3.8315497280000002</v>
      </c>
      <c r="AH41" s="468">
        <v>4.0871540419999999</v>
      </c>
      <c r="AI41" s="468">
        <v>4.273084484</v>
      </c>
      <c r="AJ41" s="468">
        <v>4.2474674730000004</v>
      </c>
      <c r="AK41" s="468">
        <v>4.7471678900000001</v>
      </c>
      <c r="AL41" s="468">
        <v>4.9128632120000004</v>
      </c>
      <c r="AM41" s="468">
        <v>5.3058658019999996</v>
      </c>
      <c r="AN41" s="468">
        <v>4.7430431830000002</v>
      </c>
      <c r="AO41" s="468">
        <v>5.824028599</v>
      </c>
      <c r="AP41" s="468">
        <v>5.202948449</v>
      </c>
      <c r="AQ41" s="468">
        <v>4.9206925300000002</v>
      </c>
      <c r="AR41" s="468">
        <v>4.4632386740000003</v>
      </c>
      <c r="AS41" s="468">
        <v>4.2362320430000002</v>
      </c>
      <c r="AT41" s="468">
        <v>3.6830806119999999</v>
      </c>
      <c r="AU41" s="468">
        <v>3.4094493300000002</v>
      </c>
      <c r="AV41" s="468">
        <v>5.06100233</v>
      </c>
      <c r="AW41" s="468">
        <v>5.0709746300000003</v>
      </c>
      <c r="AX41" s="468">
        <v>6.5956686979999999</v>
      </c>
      <c r="AY41" s="468">
        <v>5.8764197339999997</v>
      </c>
      <c r="AZ41" s="892">
        <v>4.9639308340000001</v>
      </c>
      <c r="BA41" s="892">
        <v>6.3717806120000002</v>
      </c>
      <c r="BB41" s="892">
        <v>5.5452651350000002</v>
      </c>
      <c r="BC41" s="892">
        <v>4.999987419</v>
      </c>
      <c r="BD41" s="892">
        <v>5.4535411109999998</v>
      </c>
      <c r="BE41" s="892">
        <v>4.418882</v>
      </c>
      <c r="BF41" s="892">
        <v>4.3550420000000001</v>
      </c>
      <c r="BG41" s="456">
        <v>4.1813010000000004</v>
      </c>
      <c r="BH41" s="456">
        <v>5.2098139999999997</v>
      </c>
      <c r="BI41" s="456">
        <v>5.4917550000000004</v>
      </c>
      <c r="BJ41" s="456">
        <v>6.4426240000000004</v>
      </c>
      <c r="BK41" s="456">
        <v>6.0479950000000002</v>
      </c>
      <c r="BL41" s="456">
        <v>5.2978310000000004</v>
      </c>
      <c r="BM41" s="456">
        <v>6.5920779999999999</v>
      </c>
      <c r="BN41" s="456">
        <v>5.9567880000000004</v>
      </c>
      <c r="BO41" s="456">
        <v>5.5539399999999999</v>
      </c>
      <c r="BP41" s="456">
        <v>5.5008559999999997</v>
      </c>
      <c r="BQ41" s="456">
        <v>4.6396850000000001</v>
      </c>
      <c r="BR41" s="456">
        <v>4.3156119999999998</v>
      </c>
      <c r="BS41" s="456">
        <v>4.1296010000000001</v>
      </c>
      <c r="BT41" s="456">
        <v>5.2860019999999999</v>
      </c>
      <c r="BU41" s="456">
        <v>5.5171210000000004</v>
      </c>
      <c r="BV41" s="456">
        <v>6.6808240000000003</v>
      </c>
    </row>
    <row r="42" spans="1:74" ht="11.1" customHeight="1" x14ac:dyDescent="0.2">
      <c r="A42" s="234" t="s">
        <v>1576</v>
      </c>
      <c r="B42" s="446" t="s">
        <v>1014</v>
      </c>
      <c r="C42" s="468">
        <v>0.77321335099999999</v>
      </c>
      <c r="D42" s="468">
        <v>0.96963618799999995</v>
      </c>
      <c r="E42" s="468">
        <v>1.1989119210000001</v>
      </c>
      <c r="F42" s="468">
        <v>1.468727868</v>
      </c>
      <c r="G42" s="468">
        <v>1.680463896</v>
      </c>
      <c r="H42" s="468">
        <v>1.648922792</v>
      </c>
      <c r="I42" s="468">
        <v>1.641957766</v>
      </c>
      <c r="J42" s="468">
        <v>1.5171514559999999</v>
      </c>
      <c r="K42" s="468">
        <v>1.3858017789999999</v>
      </c>
      <c r="L42" s="468">
        <v>1.2322747940000001</v>
      </c>
      <c r="M42" s="468">
        <v>0.83881948799999995</v>
      </c>
      <c r="N42" s="468">
        <v>0.67433191100000001</v>
      </c>
      <c r="O42" s="468">
        <v>0.75029131599999999</v>
      </c>
      <c r="P42" s="468">
        <v>1.01470934</v>
      </c>
      <c r="Q42" s="468">
        <v>1.2484344469999999</v>
      </c>
      <c r="R42" s="468">
        <v>1.7065235430000001</v>
      </c>
      <c r="S42" s="468">
        <v>1.8568144900000001</v>
      </c>
      <c r="T42" s="468">
        <v>2.073526244</v>
      </c>
      <c r="U42" s="468">
        <v>2.2888854350000001</v>
      </c>
      <c r="V42" s="468">
        <v>1.9888325309999999</v>
      </c>
      <c r="W42" s="468">
        <v>1.7573058260000001</v>
      </c>
      <c r="X42" s="468">
        <v>1.577677878</v>
      </c>
      <c r="Y42" s="468">
        <v>1.054905282</v>
      </c>
      <c r="Z42" s="468">
        <v>0.85516407900000002</v>
      </c>
      <c r="AA42" s="468">
        <v>0.91712863600000005</v>
      </c>
      <c r="AB42" s="468">
        <v>1.149626319</v>
      </c>
      <c r="AC42" s="468">
        <v>1.7020277349999999</v>
      </c>
      <c r="AD42" s="468">
        <v>2.234171575</v>
      </c>
      <c r="AE42" s="468">
        <v>2.8180959589999999</v>
      </c>
      <c r="AF42" s="468">
        <v>2.9773134319999999</v>
      </c>
      <c r="AG42" s="468">
        <v>3.0092812800000002</v>
      </c>
      <c r="AH42" s="468">
        <v>2.6872750079999999</v>
      </c>
      <c r="AI42" s="468">
        <v>2.4141869659999999</v>
      </c>
      <c r="AJ42" s="468">
        <v>1.9814897339999999</v>
      </c>
      <c r="AK42" s="468">
        <v>1.3324682130000001</v>
      </c>
      <c r="AL42" s="468">
        <v>1.1913385110000001</v>
      </c>
      <c r="AM42" s="468">
        <v>1.3952375159999999</v>
      </c>
      <c r="AN42" s="468">
        <v>1.5687943680000001</v>
      </c>
      <c r="AO42" s="468">
        <v>2.186235575</v>
      </c>
      <c r="AP42" s="468">
        <v>2.6684376990000001</v>
      </c>
      <c r="AQ42" s="468">
        <v>2.946663069</v>
      </c>
      <c r="AR42" s="468">
        <v>3.2320597850000001</v>
      </c>
      <c r="AS42" s="468">
        <v>3.3736034940000001</v>
      </c>
      <c r="AT42" s="468">
        <v>3.0388167699999999</v>
      </c>
      <c r="AU42" s="468">
        <v>2.5860854369999999</v>
      </c>
      <c r="AV42" s="468">
        <v>2.22824483</v>
      </c>
      <c r="AW42" s="468">
        <v>1.496777448</v>
      </c>
      <c r="AX42" s="468">
        <v>1.346828436</v>
      </c>
      <c r="AY42" s="468">
        <v>1.5017409429999999</v>
      </c>
      <c r="AZ42" s="892">
        <v>1.8963534120000001</v>
      </c>
      <c r="BA42" s="892">
        <v>2.819913321</v>
      </c>
      <c r="BB42" s="892">
        <v>3.0184460419999999</v>
      </c>
      <c r="BC42" s="892">
        <v>3.702078712</v>
      </c>
      <c r="BD42" s="892">
        <v>3.9287834400000001</v>
      </c>
      <c r="BE42" s="892">
        <v>4.1294630000000003</v>
      </c>
      <c r="BF42" s="892">
        <v>3.7030599999999998</v>
      </c>
      <c r="BG42" s="456">
        <v>3.1057169999999998</v>
      </c>
      <c r="BH42" s="456">
        <v>2.6422940000000001</v>
      </c>
      <c r="BI42" s="456">
        <v>1.7671570000000001</v>
      </c>
      <c r="BJ42" s="456">
        <v>1.523458</v>
      </c>
      <c r="BK42" s="456">
        <v>1.7113020000000001</v>
      </c>
      <c r="BL42" s="456">
        <v>2.093356</v>
      </c>
      <c r="BM42" s="456">
        <v>3.0096370000000001</v>
      </c>
      <c r="BN42" s="456">
        <v>3.4726499999999998</v>
      </c>
      <c r="BO42" s="456">
        <v>4.1151790000000004</v>
      </c>
      <c r="BP42" s="456">
        <v>4.4554099999999996</v>
      </c>
      <c r="BQ42" s="456">
        <v>4.6258090000000003</v>
      </c>
      <c r="BR42" s="456">
        <v>4.1225759999999996</v>
      </c>
      <c r="BS42" s="456">
        <v>3.438876</v>
      </c>
      <c r="BT42" s="456">
        <v>2.8839130000000002</v>
      </c>
      <c r="BU42" s="456">
        <v>1.927667</v>
      </c>
      <c r="BV42" s="456">
        <v>2.0148519999999999</v>
      </c>
    </row>
    <row r="43" spans="1:74" ht="11.1" customHeight="1" x14ac:dyDescent="0.2">
      <c r="A43" s="234" t="s">
        <v>711</v>
      </c>
      <c r="B43" s="478" t="s">
        <v>1555</v>
      </c>
      <c r="C43" s="468">
        <v>0.59190172100000005</v>
      </c>
      <c r="D43" s="468">
        <v>0.53353971200000005</v>
      </c>
      <c r="E43" s="468">
        <v>0.51404093500000003</v>
      </c>
      <c r="F43" s="468">
        <v>0.48381864699999999</v>
      </c>
      <c r="G43" s="468">
        <v>0.45492835700000001</v>
      </c>
      <c r="H43" s="468">
        <v>0.46270974100000001</v>
      </c>
      <c r="I43" s="468">
        <v>0.45275674399999999</v>
      </c>
      <c r="J43" s="468">
        <v>0.51466763699999996</v>
      </c>
      <c r="K43" s="468">
        <v>0.50371922000000002</v>
      </c>
      <c r="L43" s="468">
        <v>0.46754947899999999</v>
      </c>
      <c r="M43" s="468">
        <v>0.57567643999999996</v>
      </c>
      <c r="N43" s="468">
        <v>0.63158002800000002</v>
      </c>
      <c r="O43" s="468">
        <v>0.59093738299999998</v>
      </c>
      <c r="P43" s="468">
        <v>0.53191693399999995</v>
      </c>
      <c r="Q43" s="468">
        <v>0.56688680300000005</v>
      </c>
      <c r="R43" s="468">
        <v>0.49613772</v>
      </c>
      <c r="S43" s="468">
        <v>0.47690726</v>
      </c>
      <c r="T43" s="468">
        <v>0.47167052799999998</v>
      </c>
      <c r="U43" s="468">
        <v>0.43378746899999998</v>
      </c>
      <c r="V43" s="468">
        <v>0.46907373899999999</v>
      </c>
      <c r="W43" s="468">
        <v>0.48779866700000002</v>
      </c>
      <c r="X43" s="468">
        <v>0.55147962900000003</v>
      </c>
      <c r="Y43" s="468">
        <v>0.59071290399999998</v>
      </c>
      <c r="Z43" s="468">
        <v>0.62907712100000002</v>
      </c>
      <c r="AA43" s="468">
        <v>0.65856800699999996</v>
      </c>
      <c r="AB43" s="468">
        <v>0.57684195299999996</v>
      </c>
      <c r="AC43" s="468">
        <v>0.60648414399999995</v>
      </c>
      <c r="AD43" s="468">
        <v>0.47591673600000001</v>
      </c>
      <c r="AE43" s="468">
        <v>0.45395612400000002</v>
      </c>
      <c r="AF43" s="468">
        <v>0.42116850099999997</v>
      </c>
      <c r="AG43" s="468">
        <v>0.417328329</v>
      </c>
      <c r="AH43" s="468">
        <v>0.42655913099999998</v>
      </c>
      <c r="AI43" s="468">
        <v>0.44128931900000001</v>
      </c>
      <c r="AJ43" s="468">
        <v>0.45727506400000001</v>
      </c>
      <c r="AK43" s="468">
        <v>0.48532794499999998</v>
      </c>
      <c r="AL43" s="468">
        <v>0.54939677799999997</v>
      </c>
      <c r="AM43" s="468">
        <v>0.52604457000000004</v>
      </c>
      <c r="AN43" s="468">
        <v>0.48972173699999999</v>
      </c>
      <c r="AO43" s="468">
        <v>0.54454282499999995</v>
      </c>
      <c r="AP43" s="468">
        <v>0.47671381499999999</v>
      </c>
      <c r="AQ43" s="468">
        <v>0.452236688</v>
      </c>
      <c r="AR43" s="468">
        <v>0.479316303</v>
      </c>
      <c r="AS43" s="468">
        <v>0.43628798800000002</v>
      </c>
      <c r="AT43" s="468">
        <v>0.46756359199999997</v>
      </c>
      <c r="AU43" s="468">
        <v>0.45266004900000001</v>
      </c>
      <c r="AV43" s="468">
        <v>0.43651561900000002</v>
      </c>
      <c r="AW43" s="468">
        <v>0.46963950300000001</v>
      </c>
      <c r="AX43" s="468">
        <v>0.51793666699999996</v>
      </c>
      <c r="AY43" s="468">
        <v>0.53943141800000005</v>
      </c>
      <c r="AZ43" s="892">
        <v>0.47852038000000002</v>
      </c>
      <c r="BA43" s="892">
        <v>0.50328243900000003</v>
      </c>
      <c r="BB43" s="892">
        <v>0.44984238199999999</v>
      </c>
      <c r="BC43" s="892">
        <v>0.472993212</v>
      </c>
      <c r="BD43" s="892">
        <v>0.39780386099999998</v>
      </c>
      <c r="BE43" s="892">
        <v>0.3867179</v>
      </c>
      <c r="BF43" s="892">
        <v>0.48811270000000001</v>
      </c>
      <c r="BG43" s="456">
        <v>0.4603835</v>
      </c>
      <c r="BH43" s="456">
        <v>0.39936519999999998</v>
      </c>
      <c r="BI43" s="456">
        <v>0.4841549</v>
      </c>
      <c r="BJ43" s="456">
        <v>0.50119060000000004</v>
      </c>
      <c r="BK43" s="456">
        <v>0.56521580000000005</v>
      </c>
      <c r="BL43" s="456">
        <v>0.44766230000000001</v>
      </c>
      <c r="BM43" s="456">
        <v>0.46178079999999999</v>
      </c>
      <c r="BN43" s="456">
        <v>0.38839489999999999</v>
      </c>
      <c r="BO43" s="456">
        <v>0.3779266</v>
      </c>
      <c r="BP43" s="456">
        <v>0.35960599999999998</v>
      </c>
      <c r="BQ43" s="456">
        <v>0.4017732</v>
      </c>
      <c r="BR43" s="456">
        <v>0.45900419999999997</v>
      </c>
      <c r="BS43" s="456">
        <v>0.46683160000000001</v>
      </c>
      <c r="BT43" s="456">
        <v>0.36793999999999999</v>
      </c>
      <c r="BU43" s="456">
        <v>0.45823770000000003</v>
      </c>
      <c r="BV43" s="456">
        <v>0.45506419999999997</v>
      </c>
    </row>
    <row r="44" spans="1:74" ht="11.1" customHeight="1" x14ac:dyDescent="0.2">
      <c r="A44" s="234" t="s">
        <v>713</v>
      </c>
      <c r="B44" s="476" t="s">
        <v>1556</v>
      </c>
      <c r="C44" s="468">
        <v>32.399546000000001</v>
      </c>
      <c r="D44" s="468">
        <v>28.387915</v>
      </c>
      <c r="E44" s="468">
        <v>28.746583999999999</v>
      </c>
      <c r="F44" s="468">
        <v>27.002652000000001</v>
      </c>
      <c r="G44" s="468">
        <v>27.434919000000001</v>
      </c>
      <c r="H44" s="468">
        <v>29.100542000000001</v>
      </c>
      <c r="I44" s="468">
        <v>34.241660000000003</v>
      </c>
      <c r="J44" s="468">
        <v>33.535984999999997</v>
      </c>
      <c r="K44" s="468">
        <v>28.235617000000001</v>
      </c>
      <c r="L44" s="468">
        <v>26.714389000000001</v>
      </c>
      <c r="M44" s="468">
        <v>30.252144000000001</v>
      </c>
      <c r="N44" s="468">
        <v>33.806263999999999</v>
      </c>
      <c r="O44" s="468">
        <v>32.373379040000003</v>
      </c>
      <c r="P44" s="468">
        <v>29.250390790000001</v>
      </c>
      <c r="Q44" s="468">
        <v>30.442627640000001</v>
      </c>
      <c r="R44" s="468">
        <v>27.003236990000001</v>
      </c>
      <c r="S44" s="468">
        <v>27.34811809</v>
      </c>
      <c r="T44" s="468">
        <v>27.723520780000001</v>
      </c>
      <c r="U44" s="468">
        <v>33.643691189999998</v>
      </c>
      <c r="V44" s="468">
        <v>32.413022320000003</v>
      </c>
      <c r="W44" s="468">
        <v>27.21788763</v>
      </c>
      <c r="X44" s="468">
        <v>27.407106089999999</v>
      </c>
      <c r="Y44" s="468">
        <v>29.029825079999998</v>
      </c>
      <c r="Z44" s="468">
        <v>31.52996606</v>
      </c>
      <c r="AA44" s="468">
        <v>33.549410379999998</v>
      </c>
      <c r="AB44" s="468">
        <v>29.154791790000001</v>
      </c>
      <c r="AC44" s="468">
        <v>29.350706800000001</v>
      </c>
      <c r="AD44" s="468">
        <v>26.819150539999999</v>
      </c>
      <c r="AE44" s="468">
        <v>27.870403599999999</v>
      </c>
      <c r="AF44" s="468">
        <v>30.62046569</v>
      </c>
      <c r="AG44" s="468">
        <v>35.077326710000001</v>
      </c>
      <c r="AH44" s="468">
        <v>33.041549519999997</v>
      </c>
      <c r="AI44" s="468">
        <v>28.700086559999999</v>
      </c>
      <c r="AJ44" s="468">
        <v>27.933450780000001</v>
      </c>
      <c r="AK44" s="468">
        <v>29.24949852</v>
      </c>
      <c r="AL44" s="468">
        <v>32.323727740000002</v>
      </c>
      <c r="AM44" s="468">
        <v>34.398067875000002</v>
      </c>
      <c r="AN44" s="468">
        <v>30.346069143000001</v>
      </c>
      <c r="AO44" s="468">
        <v>29.452096595</v>
      </c>
      <c r="AP44" s="468">
        <v>27.157338940999999</v>
      </c>
      <c r="AQ44" s="468">
        <v>28.298207327</v>
      </c>
      <c r="AR44" s="468">
        <v>30.915552446</v>
      </c>
      <c r="AS44" s="468">
        <v>34.771053948000002</v>
      </c>
      <c r="AT44" s="468">
        <v>33.845470454000001</v>
      </c>
      <c r="AU44" s="468">
        <v>28.836056459999998</v>
      </c>
      <c r="AV44" s="468">
        <v>28.210173659999999</v>
      </c>
      <c r="AW44" s="468">
        <v>28.700480507999998</v>
      </c>
      <c r="AX44" s="468">
        <v>32.127587814999998</v>
      </c>
      <c r="AY44" s="468">
        <v>33.520232139999997</v>
      </c>
      <c r="AZ44" s="892">
        <v>28.732448367</v>
      </c>
      <c r="BA44" s="892">
        <v>29.649844479999999</v>
      </c>
      <c r="BB44" s="892">
        <v>26.109806338999999</v>
      </c>
      <c r="BC44" s="892">
        <v>28.664686301</v>
      </c>
      <c r="BD44" s="892">
        <v>31.921666203000001</v>
      </c>
      <c r="BE44" s="892">
        <v>37.025887494999999</v>
      </c>
      <c r="BF44" s="892">
        <v>33.879539999999999</v>
      </c>
      <c r="BG44" s="456">
        <v>28.814050000000002</v>
      </c>
      <c r="BH44" s="456">
        <v>28.02721</v>
      </c>
      <c r="BI44" s="456">
        <v>29.124780000000001</v>
      </c>
      <c r="BJ44" s="456">
        <v>32.706049999999998</v>
      </c>
      <c r="BK44" s="456">
        <v>32.945830000000001</v>
      </c>
      <c r="BL44" s="456">
        <v>28.868369999999999</v>
      </c>
      <c r="BM44" s="456">
        <v>30.144220000000001</v>
      </c>
      <c r="BN44" s="456">
        <v>27.415890000000001</v>
      </c>
      <c r="BO44" s="456">
        <v>27.932110000000002</v>
      </c>
      <c r="BP44" s="456">
        <v>30.84159</v>
      </c>
      <c r="BQ44" s="456">
        <v>34.799570000000003</v>
      </c>
      <c r="BR44" s="456">
        <v>33.80057</v>
      </c>
      <c r="BS44" s="456">
        <v>28.87114</v>
      </c>
      <c r="BT44" s="456">
        <v>28.141970000000001</v>
      </c>
      <c r="BU44" s="456">
        <v>29.147099999999998</v>
      </c>
      <c r="BV44" s="456">
        <v>32.685940000000002</v>
      </c>
    </row>
    <row r="45" spans="1:74" ht="11.1" customHeight="1" x14ac:dyDescent="0.2">
      <c r="A45" s="229"/>
      <c r="B45" s="67" t="s">
        <v>714</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c r="AZ45" s="921"/>
      <c r="BA45" s="921"/>
      <c r="BB45" s="921"/>
      <c r="BC45" s="921"/>
      <c r="BD45" s="921"/>
      <c r="BE45" s="921"/>
      <c r="BF45" s="921"/>
      <c r="BG45" s="474"/>
      <c r="BH45" s="474"/>
      <c r="BI45" s="474"/>
      <c r="BJ45" s="474"/>
      <c r="BK45" s="474"/>
      <c r="BL45" s="474"/>
      <c r="BM45" s="474"/>
      <c r="BN45" s="474"/>
      <c r="BO45" s="474"/>
      <c r="BP45" s="474"/>
      <c r="BQ45" s="474"/>
      <c r="BR45" s="474"/>
      <c r="BS45" s="474"/>
      <c r="BT45" s="474"/>
      <c r="BU45" s="474"/>
      <c r="BV45" s="474"/>
    </row>
    <row r="46" spans="1:74" s="285" customFormat="1" ht="11.1" customHeight="1" x14ac:dyDescent="0.2">
      <c r="A46" s="475" t="s">
        <v>720</v>
      </c>
      <c r="B46" s="477" t="s">
        <v>1024</v>
      </c>
      <c r="C46" s="301">
        <v>11.404198940000001</v>
      </c>
      <c r="D46" s="301">
        <v>10.143285562000001</v>
      </c>
      <c r="E46" s="301">
        <v>10.572162090000001</v>
      </c>
      <c r="F46" s="301">
        <v>10.818175795</v>
      </c>
      <c r="G46" s="301">
        <v>11.987602676</v>
      </c>
      <c r="H46" s="301">
        <v>13.794262742000001</v>
      </c>
      <c r="I46" s="301">
        <v>14.633014744</v>
      </c>
      <c r="J46" s="301">
        <v>14.698317957</v>
      </c>
      <c r="K46" s="301">
        <v>13.967562001999999</v>
      </c>
      <c r="L46" s="301">
        <v>11.796231561000001</v>
      </c>
      <c r="M46" s="301">
        <v>11.069506042</v>
      </c>
      <c r="N46" s="301">
        <v>12.518020931000001</v>
      </c>
      <c r="O46" s="301">
        <v>11.784599512</v>
      </c>
      <c r="P46" s="301">
        <v>10.931355989</v>
      </c>
      <c r="Q46" s="301">
        <v>11.620485376</v>
      </c>
      <c r="R46" s="301">
        <v>10.805586891000001</v>
      </c>
      <c r="S46" s="301">
        <v>11.780946385</v>
      </c>
      <c r="T46" s="301">
        <v>13.315404751000001</v>
      </c>
      <c r="U46" s="301">
        <v>16.196234897</v>
      </c>
      <c r="V46" s="301">
        <v>15.763978835</v>
      </c>
      <c r="W46" s="301">
        <v>13.918330602999999</v>
      </c>
      <c r="X46" s="301">
        <v>12.459455669</v>
      </c>
      <c r="Y46" s="301">
        <v>11.210001214</v>
      </c>
      <c r="Z46" s="301">
        <v>12.208286948</v>
      </c>
      <c r="AA46" s="301">
        <v>12.245961754</v>
      </c>
      <c r="AB46" s="301">
        <v>11.074161618</v>
      </c>
      <c r="AC46" s="301">
        <v>11.009474075</v>
      </c>
      <c r="AD46" s="301">
        <v>10.660925258000001</v>
      </c>
      <c r="AE46" s="301">
        <v>11.950288596</v>
      </c>
      <c r="AF46" s="301">
        <v>14.503505452000001</v>
      </c>
      <c r="AG46" s="301">
        <v>16.176688108</v>
      </c>
      <c r="AH46" s="301">
        <v>15.672837152</v>
      </c>
      <c r="AI46" s="301">
        <v>14.060587126</v>
      </c>
      <c r="AJ46" s="301">
        <v>13.064922309</v>
      </c>
      <c r="AK46" s="301">
        <v>11.041380333999999</v>
      </c>
      <c r="AL46" s="301">
        <v>12.271741361</v>
      </c>
      <c r="AM46" s="301">
        <v>12.233567696</v>
      </c>
      <c r="AN46" s="301">
        <v>10.470385112000001</v>
      </c>
      <c r="AO46" s="301">
        <v>10.797708193</v>
      </c>
      <c r="AP46" s="301">
        <v>10.197550688</v>
      </c>
      <c r="AQ46" s="301">
        <v>12.309261940000001</v>
      </c>
      <c r="AR46" s="301">
        <v>14.239462071</v>
      </c>
      <c r="AS46" s="301">
        <v>15.786267806</v>
      </c>
      <c r="AT46" s="301">
        <v>16.75965935</v>
      </c>
      <c r="AU46" s="301">
        <v>14.73761069</v>
      </c>
      <c r="AV46" s="301">
        <v>12.469138711999999</v>
      </c>
      <c r="AW46" s="301">
        <v>11.304408317</v>
      </c>
      <c r="AX46" s="301">
        <v>12.303515682</v>
      </c>
      <c r="AY46" s="301">
        <v>12.409929979999999</v>
      </c>
      <c r="AZ46" s="891">
        <v>10.678294338000001</v>
      </c>
      <c r="BA46" s="891">
        <v>11.330451732</v>
      </c>
      <c r="BB46" s="891">
        <v>11.055834956</v>
      </c>
      <c r="BC46" s="891">
        <v>12.520636082999999</v>
      </c>
      <c r="BD46" s="891">
        <v>15.041663095000001</v>
      </c>
      <c r="BE46" s="891">
        <v>15.424910000000001</v>
      </c>
      <c r="BF46" s="891">
        <v>16.741250000000001</v>
      </c>
      <c r="BG46" s="462">
        <v>14.80644</v>
      </c>
      <c r="BH46" s="462">
        <v>12.795059999999999</v>
      </c>
      <c r="BI46" s="462">
        <v>11.49325</v>
      </c>
      <c r="BJ46" s="462">
        <v>12.814299999999999</v>
      </c>
      <c r="BK46" s="462">
        <v>12.18205</v>
      </c>
      <c r="BL46" s="462">
        <v>10.63184</v>
      </c>
      <c r="BM46" s="462">
        <v>11.469989999999999</v>
      </c>
      <c r="BN46" s="462">
        <v>10.88927</v>
      </c>
      <c r="BO46" s="462">
        <v>12.64129</v>
      </c>
      <c r="BP46" s="462">
        <v>14.870240000000001</v>
      </c>
      <c r="BQ46" s="462">
        <v>16.493539999999999</v>
      </c>
      <c r="BR46" s="462">
        <v>16.817979999999999</v>
      </c>
      <c r="BS46" s="462">
        <v>14.918430000000001</v>
      </c>
      <c r="BT46" s="462">
        <v>12.663489999999999</v>
      </c>
      <c r="BU46" s="462">
        <v>11.440799999999999</v>
      </c>
      <c r="BV46" s="462">
        <v>12.793570000000001</v>
      </c>
    </row>
    <row r="47" spans="1:74" ht="11.1" customHeight="1" x14ac:dyDescent="0.2">
      <c r="A47" s="234" t="s">
        <v>715</v>
      </c>
      <c r="B47" s="478" t="s">
        <v>1018</v>
      </c>
      <c r="C47" s="468">
        <v>3.2942378990000001</v>
      </c>
      <c r="D47" s="468">
        <v>3.170174539</v>
      </c>
      <c r="E47" s="468">
        <v>3.2605770239999998</v>
      </c>
      <c r="F47" s="468">
        <v>3.8989014389999999</v>
      </c>
      <c r="G47" s="468">
        <v>4.1716778210000003</v>
      </c>
      <c r="H47" s="468">
        <v>4.9728162989999998</v>
      </c>
      <c r="I47" s="468">
        <v>6.4084500159999997</v>
      </c>
      <c r="J47" s="468">
        <v>6.4097442229999997</v>
      </c>
      <c r="K47" s="468">
        <v>5.9845953429999996</v>
      </c>
      <c r="L47" s="468">
        <v>5.3369016460000003</v>
      </c>
      <c r="M47" s="468">
        <v>4.0146744869999997</v>
      </c>
      <c r="N47" s="468">
        <v>4.5973195320000002</v>
      </c>
      <c r="O47" s="468">
        <v>4.1724081560000004</v>
      </c>
      <c r="P47" s="468">
        <v>3.7634268980000001</v>
      </c>
      <c r="Q47" s="468">
        <v>3.8916584009999999</v>
      </c>
      <c r="R47" s="468">
        <v>5.3206129249999998</v>
      </c>
      <c r="S47" s="468">
        <v>5.1806797769999999</v>
      </c>
      <c r="T47" s="468">
        <v>5.4811823549999996</v>
      </c>
      <c r="U47" s="468">
        <v>7.5495422569999997</v>
      </c>
      <c r="V47" s="468">
        <v>7.7676093780000004</v>
      </c>
      <c r="W47" s="468">
        <v>6.6707970110000003</v>
      </c>
      <c r="X47" s="468">
        <v>6.0985714900000003</v>
      </c>
      <c r="Y47" s="468">
        <v>4.9574945870000002</v>
      </c>
      <c r="Z47" s="468">
        <v>5.144756986</v>
      </c>
      <c r="AA47" s="468">
        <v>4.5602727319999996</v>
      </c>
      <c r="AB47" s="468">
        <v>3.8851968170000002</v>
      </c>
      <c r="AC47" s="468">
        <v>3.8508503940000001</v>
      </c>
      <c r="AD47" s="468">
        <v>4.2144154880000002</v>
      </c>
      <c r="AE47" s="468">
        <v>4.5740372200000001</v>
      </c>
      <c r="AF47" s="468">
        <v>6.4870241760000003</v>
      </c>
      <c r="AG47" s="468">
        <v>8.038751371</v>
      </c>
      <c r="AH47" s="468">
        <v>8.0461265789999992</v>
      </c>
      <c r="AI47" s="468">
        <v>6.7285552490000002</v>
      </c>
      <c r="AJ47" s="468">
        <v>6.6645460639999996</v>
      </c>
      <c r="AK47" s="468">
        <v>4.642683012</v>
      </c>
      <c r="AL47" s="468">
        <v>5.1807019859999999</v>
      </c>
      <c r="AM47" s="468">
        <v>5.0221820949999998</v>
      </c>
      <c r="AN47" s="468">
        <v>3.4537286690000002</v>
      </c>
      <c r="AO47" s="468">
        <v>2.8304578760000001</v>
      </c>
      <c r="AP47" s="468">
        <v>3.8520966680000002</v>
      </c>
      <c r="AQ47" s="468">
        <v>4.7281075299999999</v>
      </c>
      <c r="AR47" s="468">
        <v>5.7665804060000001</v>
      </c>
      <c r="AS47" s="468">
        <v>7.3552994890000001</v>
      </c>
      <c r="AT47" s="468">
        <v>8.1235391630000002</v>
      </c>
      <c r="AU47" s="468">
        <v>7.052381005</v>
      </c>
      <c r="AV47" s="468">
        <v>5.6725803050000003</v>
      </c>
      <c r="AW47" s="468">
        <v>4.73632863</v>
      </c>
      <c r="AX47" s="468">
        <v>4.3637189950000002</v>
      </c>
      <c r="AY47" s="468">
        <v>4.2885547730000004</v>
      </c>
      <c r="AZ47" s="892">
        <v>3.447638843</v>
      </c>
      <c r="BA47" s="892">
        <v>3.7288602860000002</v>
      </c>
      <c r="BB47" s="892">
        <v>4.277638209</v>
      </c>
      <c r="BC47" s="892">
        <v>3.933893055</v>
      </c>
      <c r="BD47" s="892">
        <v>5.7165236469999998</v>
      </c>
      <c r="BE47" s="892">
        <v>6.6390750000000001</v>
      </c>
      <c r="BF47" s="892">
        <v>7.8424909999999999</v>
      </c>
      <c r="BG47" s="456">
        <v>6.5316850000000004</v>
      </c>
      <c r="BH47" s="456">
        <v>5.5398820000000004</v>
      </c>
      <c r="BI47" s="456">
        <v>3.7465099999999998</v>
      </c>
      <c r="BJ47" s="456">
        <v>4.3921710000000003</v>
      </c>
      <c r="BK47" s="456">
        <v>4.0534970000000001</v>
      </c>
      <c r="BL47" s="456">
        <v>3.1387170000000002</v>
      </c>
      <c r="BM47" s="456">
        <v>2.8722189999999999</v>
      </c>
      <c r="BN47" s="456">
        <v>3.6138409999999999</v>
      </c>
      <c r="BO47" s="456">
        <v>3.651942</v>
      </c>
      <c r="BP47" s="456">
        <v>5.1662970000000001</v>
      </c>
      <c r="BQ47" s="456">
        <v>6.8891869999999997</v>
      </c>
      <c r="BR47" s="456">
        <v>7.2311300000000003</v>
      </c>
      <c r="BS47" s="456">
        <v>6.6486580000000002</v>
      </c>
      <c r="BT47" s="456">
        <v>5.1262749999999997</v>
      </c>
      <c r="BU47" s="456">
        <v>3.6673309999999999</v>
      </c>
      <c r="BV47" s="456">
        <v>4.4145849999999998</v>
      </c>
    </row>
    <row r="48" spans="1:74" ht="11.1" customHeight="1" x14ac:dyDescent="0.2">
      <c r="A48" s="234" t="s">
        <v>716</v>
      </c>
      <c r="B48" s="478" t="s">
        <v>472</v>
      </c>
      <c r="C48" s="468">
        <v>2.8944094140000001</v>
      </c>
      <c r="D48" s="468">
        <v>2.1204946680000001</v>
      </c>
      <c r="E48" s="468">
        <v>1.6109645779999999</v>
      </c>
      <c r="F48" s="468">
        <v>1.593317911</v>
      </c>
      <c r="G48" s="468">
        <v>2.1926497330000001</v>
      </c>
      <c r="H48" s="468">
        <v>3.1011827140000001</v>
      </c>
      <c r="I48" s="468">
        <v>2.7679871330000001</v>
      </c>
      <c r="J48" s="468">
        <v>3.1462146949999998</v>
      </c>
      <c r="K48" s="468">
        <v>2.8670908179999999</v>
      </c>
      <c r="L48" s="468">
        <v>2.162914555</v>
      </c>
      <c r="M48" s="468">
        <v>2.2051205500000002</v>
      </c>
      <c r="N48" s="468">
        <v>2.5161485610000001</v>
      </c>
      <c r="O48" s="468">
        <v>2.1171433290000001</v>
      </c>
      <c r="P48" s="468">
        <v>2.0992355460000001</v>
      </c>
      <c r="Q48" s="468">
        <v>1.812793004</v>
      </c>
      <c r="R48" s="468">
        <v>0.44893692499999999</v>
      </c>
      <c r="S48" s="468">
        <v>1.258611478</v>
      </c>
      <c r="T48" s="468">
        <v>1.962946241</v>
      </c>
      <c r="U48" s="468">
        <v>2.7232095489999999</v>
      </c>
      <c r="V48" s="468">
        <v>2.4571242230000001</v>
      </c>
      <c r="W48" s="468">
        <v>1.9340046769999999</v>
      </c>
      <c r="X48" s="468">
        <v>1.721433985</v>
      </c>
      <c r="Y48" s="468">
        <v>1.4367416340000001</v>
      </c>
      <c r="Z48" s="468">
        <v>1.784214011</v>
      </c>
      <c r="AA48" s="468">
        <v>2.304816245</v>
      </c>
      <c r="AB48" s="468">
        <v>1.7866740210000001</v>
      </c>
      <c r="AC48" s="468">
        <v>0.96345018800000004</v>
      </c>
      <c r="AD48" s="468">
        <v>1.038261603</v>
      </c>
      <c r="AE48" s="468">
        <v>1.2189206880000001</v>
      </c>
      <c r="AF48" s="468">
        <v>1.706260874</v>
      </c>
      <c r="AG48" s="468">
        <v>2.0509847630000002</v>
      </c>
      <c r="AH48" s="468">
        <v>1.76777183</v>
      </c>
      <c r="AI48" s="468">
        <v>1.7461978060000001</v>
      </c>
      <c r="AJ48" s="468">
        <v>1.3697998149999999</v>
      </c>
      <c r="AK48" s="468">
        <v>1.0662766130000001</v>
      </c>
      <c r="AL48" s="468">
        <v>1.227083785</v>
      </c>
      <c r="AM48" s="468">
        <v>1.237222601</v>
      </c>
      <c r="AN48" s="468">
        <v>1.251932552</v>
      </c>
      <c r="AO48" s="468">
        <v>1.258397473</v>
      </c>
      <c r="AP48" s="468">
        <v>0.61510316099999995</v>
      </c>
      <c r="AQ48" s="468">
        <v>1.11251357</v>
      </c>
      <c r="AR48" s="468">
        <v>1.549343578</v>
      </c>
      <c r="AS48" s="468">
        <v>1.6063170959999999</v>
      </c>
      <c r="AT48" s="468">
        <v>1.9603411470000001</v>
      </c>
      <c r="AU48" s="468">
        <v>1.769447167</v>
      </c>
      <c r="AV48" s="468">
        <v>1.4314451370000001</v>
      </c>
      <c r="AW48" s="468">
        <v>1.701068612</v>
      </c>
      <c r="AX48" s="468">
        <v>1.9073038040000001</v>
      </c>
      <c r="AY48" s="468">
        <v>1.8276161500000001</v>
      </c>
      <c r="AZ48" s="892">
        <v>1.227877876</v>
      </c>
      <c r="BA48" s="892">
        <v>0.89193597700000005</v>
      </c>
      <c r="BB48" s="892">
        <v>0.45474716900000001</v>
      </c>
      <c r="BC48" s="892">
        <v>1.1584592330000001</v>
      </c>
      <c r="BD48" s="892">
        <v>1.56605298</v>
      </c>
      <c r="BE48" s="892">
        <v>1.470602</v>
      </c>
      <c r="BF48" s="892">
        <v>1.8104979999999999</v>
      </c>
      <c r="BG48" s="456">
        <v>1.6378200000000001</v>
      </c>
      <c r="BH48" s="456">
        <v>1.397489</v>
      </c>
      <c r="BI48" s="456">
        <v>1.6067450000000001</v>
      </c>
      <c r="BJ48" s="456">
        <v>1.904981</v>
      </c>
      <c r="BK48" s="456">
        <v>1.680736</v>
      </c>
      <c r="BL48" s="456">
        <v>1.138096</v>
      </c>
      <c r="BM48" s="456">
        <v>0.82545749999999996</v>
      </c>
      <c r="BN48" s="456">
        <v>0.42541289999999998</v>
      </c>
      <c r="BO48" s="456">
        <v>1.1167899999999999</v>
      </c>
      <c r="BP48" s="456">
        <v>1.4157869999999999</v>
      </c>
      <c r="BQ48" s="456">
        <v>1.472334</v>
      </c>
      <c r="BR48" s="456">
        <v>1.663964</v>
      </c>
      <c r="BS48" s="456">
        <v>1.536411</v>
      </c>
      <c r="BT48" s="456">
        <v>1.2318100000000001</v>
      </c>
      <c r="BU48" s="456">
        <v>1.4683710000000001</v>
      </c>
      <c r="BV48" s="456">
        <v>1.6168899999999999</v>
      </c>
    </row>
    <row r="49" spans="1:74" ht="11.1" customHeight="1" x14ac:dyDescent="0.2">
      <c r="A49" s="234" t="s">
        <v>717</v>
      </c>
      <c r="B49" s="446" t="s">
        <v>1019</v>
      </c>
      <c r="C49" s="468">
        <v>2.7389350000000001</v>
      </c>
      <c r="D49" s="468">
        <v>2.4594149999999999</v>
      </c>
      <c r="E49" s="468">
        <v>2.9726669999999999</v>
      </c>
      <c r="F49" s="468">
        <v>2.145546</v>
      </c>
      <c r="G49" s="468">
        <v>2.4725130000000002</v>
      </c>
      <c r="H49" s="468">
        <v>2.8569779999999998</v>
      </c>
      <c r="I49" s="468">
        <v>2.9331990000000001</v>
      </c>
      <c r="J49" s="468">
        <v>2.9300359999999999</v>
      </c>
      <c r="K49" s="468">
        <v>2.8413569999999999</v>
      </c>
      <c r="L49" s="468">
        <v>2.1852830000000001</v>
      </c>
      <c r="M49" s="468">
        <v>2.419165</v>
      </c>
      <c r="N49" s="468">
        <v>2.9876990000000001</v>
      </c>
      <c r="O49" s="468">
        <v>2.9859010000000001</v>
      </c>
      <c r="P49" s="468">
        <v>2.683497</v>
      </c>
      <c r="Q49" s="468">
        <v>2.9160119999999998</v>
      </c>
      <c r="R49" s="468">
        <v>1.8350759999999999</v>
      </c>
      <c r="S49" s="468">
        <v>2.2013470000000002</v>
      </c>
      <c r="T49" s="468">
        <v>2.7358889999999998</v>
      </c>
      <c r="U49" s="468">
        <v>2.8756400000000002</v>
      </c>
      <c r="V49" s="468">
        <v>2.8572009999999999</v>
      </c>
      <c r="W49" s="468">
        <v>2.8479830000000002</v>
      </c>
      <c r="X49" s="468">
        <v>2.1500490000000001</v>
      </c>
      <c r="Y49" s="468">
        <v>2.4478300000000002</v>
      </c>
      <c r="Z49" s="468">
        <v>2.9861650000000002</v>
      </c>
      <c r="AA49" s="468">
        <v>2.9877720000000001</v>
      </c>
      <c r="AB49" s="468">
        <v>2.7356379999999998</v>
      </c>
      <c r="AC49" s="468">
        <v>2.972156</v>
      </c>
      <c r="AD49" s="468">
        <v>2.0568770000000001</v>
      </c>
      <c r="AE49" s="468">
        <v>2.5410979999999999</v>
      </c>
      <c r="AF49" s="468">
        <v>2.8504839999999998</v>
      </c>
      <c r="AG49" s="468">
        <v>2.9229189999999998</v>
      </c>
      <c r="AH49" s="468">
        <v>2.929713</v>
      </c>
      <c r="AI49" s="468">
        <v>2.855785</v>
      </c>
      <c r="AJ49" s="468">
        <v>2.0923980000000002</v>
      </c>
      <c r="AK49" s="468">
        <v>2.4611800000000001</v>
      </c>
      <c r="AL49" s="468">
        <v>2.9820980000000001</v>
      </c>
      <c r="AM49" s="468">
        <v>2.9845190000000001</v>
      </c>
      <c r="AN49" s="468">
        <v>2.6895180000000001</v>
      </c>
      <c r="AO49" s="468">
        <v>2.8748330000000002</v>
      </c>
      <c r="AP49" s="468">
        <v>1.8490839999999999</v>
      </c>
      <c r="AQ49" s="468">
        <v>2.5802870000000002</v>
      </c>
      <c r="AR49" s="468">
        <v>2.848268</v>
      </c>
      <c r="AS49" s="468">
        <v>2.9323589999999999</v>
      </c>
      <c r="AT49" s="468">
        <v>2.9243009999999998</v>
      </c>
      <c r="AU49" s="468">
        <v>2.8254980000000001</v>
      </c>
      <c r="AV49" s="468">
        <v>2.0694910000000002</v>
      </c>
      <c r="AW49" s="468">
        <v>1.9213070000000001</v>
      </c>
      <c r="AX49" s="468">
        <v>2.822343</v>
      </c>
      <c r="AY49" s="468">
        <v>3.0806100000000001</v>
      </c>
      <c r="AZ49" s="892">
        <v>2.6585760000000001</v>
      </c>
      <c r="BA49" s="892">
        <v>2.5453890000000001</v>
      </c>
      <c r="BB49" s="892">
        <v>1.8983350000000001</v>
      </c>
      <c r="BC49" s="892">
        <v>2.6793670000000001</v>
      </c>
      <c r="BD49" s="892">
        <v>2.8294839999999999</v>
      </c>
      <c r="BE49" s="892">
        <v>2.8703400000000001</v>
      </c>
      <c r="BF49" s="892">
        <v>2.8685499999999999</v>
      </c>
      <c r="BG49" s="456">
        <v>2.7466200000000001</v>
      </c>
      <c r="BH49" s="456">
        <v>1.9334199999999999</v>
      </c>
      <c r="BI49" s="456">
        <v>2.7103199999999998</v>
      </c>
      <c r="BJ49" s="456">
        <v>2.9142000000000001</v>
      </c>
      <c r="BK49" s="456">
        <v>2.9142000000000001</v>
      </c>
      <c r="BL49" s="456">
        <v>2.63218</v>
      </c>
      <c r="BM49" s="456">
        <v>2.9142000000000001</v>
      </c>
      <c r="BN49" s="456">
        <v>1.9614400000000001</v>
      </c>
      <c r="BO49" s="456">
        <v>2.5633900000000001</v>
      </c>
      <c r="BP49" s="456">
        <v>2.8201900000000002</v>
      </c>
      <c r="BQ49" s="456">
        <v>2.9142000000000001</v>
      </c>
      <c r="BR49" s="456">
        <v>2.9142000000000001</v>
      </c>
      <c r="BS49" s="456">
        <v>2.4366400000000001</v>
      </c>
      <c r="BT49" s="456">
        <v>2.1623199999999998</v>
      </c>
      <c r="BU49" s="456">
        <v>2.8201900000000002</v>
      </c>
      <c r="BV49" s="456">
        <v>2.9142000000000001</v>
      </c>
    </row>
    <row r="50" spans="1:74" ht="11.1" customHeight="1" x14ac:dyDescent="0.2">
      <c r="A50" s="235" t="s">
        <v>718</v>
      </c>
      <c r="B50" s="446" t="s">
        <v>1012</v>
      </c>
      <c r="C50" s="468">
        <v>0.60785339100000002</v>
      </c>
      <c r="D50" s="468">
        <v>0.52554214099999996</v>
      </c>
      <c r="E50" s="468">
        <v>0.72394361299999999</v>
      </c>
      <c r="F50" s="468">
        <v>0.69292149700000005</v>
      </c>
      <c r="G50" s="468">
        <v>0.75712838100000002</v>
      </c>
      <c r="H50" s="468">
        <v>0.67015142500000002</v>
      </c>
      <c r="I50" s="468">
        <v>0.71241123299999998</v>
      </c>
      <c r="J50" s="468">
        <v>0.58531782300000001</v>
      </c>
      <c r="K50" s="468">
        <v>0.49033400199999999</v>
      </c>
      <c r="L50" s="468">
        <v>0.40473739800000003</v>
      </c>
      <c r="M50" s="468">
        <v>0.53566015300000003</v>
      </c>
      <c r="N50" s="468">
        <v>0.44160084300000002</v>
      </c>
      <c r="O50" s="468">
        <v>0.372585</v>
      </c>
      <c r="P50" s="468">
        <v>0.418738</v>
      </c>
      <c r="Q50" s="468">
        <v>0.56912200000000002</v>
      </c>
      <c r="R50" s="468">
        <v>0.75382300000000002</v>
      </c>
      <c r="S50" s="468">
        <v>0.87931300000000001</v>
      </c>
      <c r="T50" s="468">
        <v>0.90965799999999997</v>
      </c>
      <c r="U50" s="468">
        <v>0.89791500000000002</v>
      </c>
      <c r="V50" s="468">
        <v>0.68657400000000002</v>
      </c>
      <c r="W50" s="468">
        <v>0.49131399999999997</v>
      </c>
      <c r="X50" s="468">
        <v>0.481603</v>
      </c>
      <c r="Y50" s="468">
        <v>0.47101399999999999</v>
      </c>
      <c r="Z50" s="468">
        <v>0.42544599999999999</v>
      </c>
      <c r="AA50" s="468">
        <v>0.470412</v>
      </c>
      <c r="AB50" s="468">
        <v>0.44596000000000002</v>
      </c>
      <c r="AC50" s="468">
        <v>0.697218</v>
      </c>
      <c r="AD50" s="468">
        <v>0.74296799999999996</v>
      </c>
      <c r="AE50" s="468">
        <v>0.81134099999999998</v>
      </c>
      <c r="AF50" s="468">
        <v>0.78853600000000001</v>
      </c>
      <c r="AG50" s="468">
        <v>0.65626099999999998</v>
      </c>
      <c r="AH50" s="468">
        <v>0.54480300000000004</v>
      </c>
      <c r="AI50" s="468">
        <v>0.42761199999999999</v>
      </c>
      <c r="AJ50" s="468">
        <v>0.50503399999999998</v>
      </c>
      <c r="AK50" s="468">
        <v>0.46829999999999999</v>
      </c>
      <c r="AL50" s="468">
        <v>0.45524799999999999</v>
      </c>
      <c r="AM50" s="468">
        <v>0.59790108099999995</v>
      </c>
      <c r="AN50" s="468">
        <v>0.55808389999999997</v>
      </c>
      <c r="AO50" s="468">
        <v>0.66746908999999999</v>
      </c>
      <c r="AP50" s="468">
        <v>0.73082395099999997</v>
      </c>
      <c r="AQ50" s="468">
        <v>0.74766368400000005</v>
      </c>
      <c r="AR50" s="468">
        <v>0.68754667199999997</v>
      </c>
      <c r="AS50" s="468">
        <v>0.64958297300000001</v>
      </c>
      <c r="AT50" s="468">
        <v>0.60969955899999995</v>
      </c>
      <c r="AU50" s="468">
        <v>0.38636229700000002</v>
      </c>
      <c r="AV50" s="468">
        <v>0.40975873099999999</v>
      </c>
      <c r="AW50" s="468">
        <v>0.45032059800000002</v>
      </c>
      <c r="AX50" s="468">
        <v>0.436233337</v>
      </c>
      <c r="AY50" s="468">
        <v>0.56226174799999995</v>
      </c>
      <c r="AZ50" s="892">
        <v>0.51732613800000005</v>
      </c>
      <c r="BA50" s="892">
        <v>0.65644646500000003</v>
      </c>
      <c r="BB50" s="892">
        <v>0.64520274399999999</v>
      </c>
      <c r="BC50" s="892">
        <v>0.63465947499999997</v>
      </c>
      <c r="BD50" s="892">
        <v>0.63447345300000002</v>
      </c>
      <c r="BE50" s="892">
        <v>0.54488899999999996</v>
      </c>
      <c r="BF50" s="892">
        <v>0.46876689999999999</v>
      </c>
      <c r="BG50" s="456">
        <v>0.47278559999999997</v>
      </c>
      <c r="BH50" s="456">
        <v>0.4015205</v>
      </c>
      <c r="BI50" s="456">
        <v>0.39848820000000001</v>
      </c>
      <c r="BJ50" s="456">
        <v>0.36740220000000001</v>
      </c>
      <c r="BK50" s="456">
        <v>0.36180790000000002</v>
      </c>
      <c r="BL50" s="456">
        <v>0.35068300000000002</v>
      </c>
      <c r="BM50" s="456">
        <v>0.59699100000000005</v>
      </c>
      <c r="BN50" s="456">
        <v>0.51971829999999997</v>
      </c>
      <c r="BO50" s="456">
        <v>0.68470509999999996</v>
      </c>
      <c r="BP50" s="456">
        <v>0.66216779999999997</v>
      </c>
      <c r="BQ50" s="456">
        <v>0.68815389999999999</v>
      </c>
      <c r="BR50" s="456">
        <v>0.67914220000000003</v>
      </c>
      <c r="BS50" s="456">
        <v>0.50862499999999999</v>
      </c>
      <c r="BT50" s="456">
        <v>0.38376460000000001</v>
      </c>
      <c r="BU50" s="456">
        <v>0.39324690000000001</v>
      </c>
      <c r="BV50" s="456">
        <v>0.40211069999999999</v>
      </c>
    </row>
    <row r="51" spans="1:74" ht="11.1" customHeight="1" x14ac:dyDescent="0.2">
      <c r="A51" s="234" t="s">
        <v>1577</v>
      </c>
      <c r="B51" s="446" t="s">
        <v>1013</v>
      </c>
      <c r="C51" s="468">
        <v>1.104860341</v>
      </c>
      <c r="D51" s="468">
        <v>1.0855499559999999</v>
      </c>
      <c r="E51" s="468">
        <v>1.0503637349999999</v>
      </c>
      <c r="F51" s="468">
        <v>1.361970766</v>
      </c>
      <c r="G51" s="468">
        <v>1.162788476</v>
      </c>
      <c r="H51" s="468">
        <v>0.99000024799999997</v>
      </c>
      <c r="I51" s="468">
        <v>0.66068012899999995</v>
      </c>
      <c r="J51" s="468">
        <v>0.53452447800000003</v>
      </c>
      <c r="K51" s="468">
        <v>0.758603056</v>
      </c>
      <c r="L51" s="468">
        <v>0.74171935200000005</v>
      </c>
      <c r="M51" s="468">
        <v>1.100929748</v>
      </c>
      <c r="N51" s="468">
        <v>1.2834133969999999</v>
      </c>
      <c r="O51" s="468">
        <v>1.4315599999999999</v>
      </c>
      <c r="P51" s="468">
        <v>1.1528179999999999</v>
      </c>
      <c r="Q51" s="468">
        <v>1.4267650000000001</v>
      </c>
      <c r="R51" s="468">
        <v>1.210121</v>
      </c>
      <c r="S51" s="468">
        <v>0.97750499999999996</v>
      </c>
      <c r="T51" s="468">
        <v>0.90705499999999994</v>
      </c>
      <c r="U51" s="468">
        <v>0.93249000000000004</v>
      </c>
      <c r="V51" s="468">
        <v>0.85850800000000005</v>
      </c>
      <c r="W51" s="468">
        <v>0.85041500000000003</v>
      </c>
      <c r="X51" s="468">
        <v>0.872421</v>
      </c>
      <c r="Y51" s="468">
        <v>0.99434299999999998</v>
      </c>
      <c r="Z51" s="468">
        <v>0.91021300000000005</v>
      </c>
      <c r="AA51" s="468">
        <v>1.094284</v>
      </c>
      <c r="AB51" s="468">
        <v>1.2964770000000001</v>
      </c>
      <c r="AC51" s="468">
        <v>1.367329</v>
      </c>
      <c r="AD51" s="468">
        <v>1.2354449999999999</v>
      </c>
      <c r="AE51" s="468">
        <v>1.2700180000000001</v>
      </c>
      <c r="AF51" s="468">
        <v>1.0788279999999999</v>
      </c>
      <c r="AG51" s="468">
        <v>0.83830800000000005</v>
      </c>
      <c r="AH51" s="468">
        <v>0.82317662999999996</v>
      </c>
      <c r="AI51" s="468">
        <v>0.84197663</v>
      </c>
      <c r="AJ51" s="468">
        <v>1.0970420000000001</v>
      </c>
      <c r="AK51" s="468">
        <v>1.2659560000000001</v>
      </c>
      <c r="AL51" s="468">
        <v>1.289968</v>
      </c>
      <c r="AM51" s="468">
        <v>1.215546392</v>
      </c>
      <c r="AN51" s="468">
        <v>1.2599867140000001</v>
      </c>
      <c r="AO51" s="468">
        <v>1.5915114319999999</v>
      </c>
      <c r="AP51" s="468">
        <v>1.2192698559999999</v>
      </c>
      <c r="AQ51" s="468">
        <v>1.03430602</v>
      </c>
      <c r="AR51" s="468">
        <v>0.98106773000000003</v>
      </c>
      <c r="AS51" s="468">
        <v>0.91028237000000001</v>
      </c>
      <c r="AT51" s="468">
        <v>0.86990988300000005</v>
      </c>
      <c r="AU51" s="468">
        <v>0.76293047599999997</v>
      </c>
      <c r="AV51" s="468">
        <v>1.077350628</v>
      </c>
      <c r="AW51" s="468">
        <v>1.068222155</v>
      </c>
      <c r="AX51" s="468">
        <v>1.361688615</v>
      </c>
      <c r="AY51" s="468">
        <v>1.1752728349999999</v>
      </c>
      <c r="AZ51" s="892">
        <v>1.1917339659999999</v>
      </c>
      <c r="BA51" s="892">
        <v>1.3056647100000001</v>
      </c>
      <c r="BB51" s="892">
        <v>1.463486284</v>
      </c>
      <c r="BC51" s="892">
        <v>1.3447898460000001</v>
      </c>
      <c r="BD51" s="892">
        <v>1.441377197</v>
      </c>
      <c r="BE51" s="892">
        <v>0.99874739999999995</v>
      </c>
      <c r="BF51" s="892">
        <v>0.95784279999999999</v>
      </c>
      <c r="BG51" s="456">
        <v>0.89184940000000001</v>
      </c>
      <c r="BH51" s="456">
        <v>1.1889689999999999</v>
      </c>
      <c r="BI51" s="456">
        <v>1.253932</v>
      </c>
      <c r="BJ51" s="456">
        <v>1.4472590000000001</v>
      </c>
      <c r="BK51" s="456">
        <v>1.3205739999999999</v>
      </c>
      <c r="BL51" s="456">
        <v>1.3654310000000001</v>
      </c>
      <c r="BM51" s="456">
        <v>1.565782</v>
      </c>
      <c r="BN51" s="456">
        <v>1.4265730000000001</v>
      </c>
      <c r="BO51" s="456">
        <v>1.2977209999999999</v>
      </c>
      <c r="BP51" s="456">
        <v>1.3159160000000001</v>
      </c>
      <c r="BQ51" s="456">
        <v>0.99557609999999996</v>
      </c>
      <c r="BR51" s="456">
        <v>0.95590379999999997</v>
      </c>
      <c r="BS51" s="456">
        <v>0.88275760000000003</v>
      </c>
      <c r="BT51" s="456">
        <v>1.1940949999999999</v>
      </c>
      <c r="BU51" s="456">
        <v>1.248788</v>
      </c>
      <c r="BV51" s="456">
        <v>1.465212</v>
      </c>
    </row>
    <row r="52" spans="1:74" ht="11.1" customHeight="1" x14ac:dyDescent="0.2">
      <c r="A52" s="234" t="s">
        <v>1578</v>
      </c>
      <c r="B52" s="446" t="s">
        <v>1014</v>
      </c>
      <c r="C52" s="468">
        <v>0.41412860299999998</v>
      </c>
      <c r="D52" s="468">
        <v>0.49038379700000001</v>
      </c>
      <c r="E52" s="468">
        <v>0.62072882399999996</v>
      </c>
      <c r="F52" s="468">
        <v>0.77082270799999997</v>
      </c>
      <c r="G52" s="468">
        <v>0.87997795000000001</v>
      </c>
      <c r="H52" s="468">
        <v>0.83296154200000005</v>
      </c>
      <c r="I52" s="468">
        <v>0.767353591</v>
      </c>
      <c r="J52" s="468">
        <v>0.72531628999999997</v>
      </c>
      <c r="K52" s="468">
        <v>0.67132731999999995</v>
      </c>
      <c r="L52" s="468">
        <v>0.62496993300000003</v>
      </c>
      <c r="M52" s="468">
        <v>0.46039176700000001</v>
      </c>
      <c r="N52" s="468">
        <v>0.35812065799999998</v>
      </c>
      <c r="O52" s="468">
        <v>0.41917060699999997</v>
      </c>
      <c r="P52" s="468">
        <v>0.49838461499999998</v>
      </c>
      <c r="Q52" s="468">
        <v>0.62984889899999996</v>
      </c>
      <c r="R52" s="468">
        <v>0.85070804600000005</v>
      </c>
      <c r="S52" s="468">
        <v>0.90323313900000002</v>
      </c>
      <c r="T52" s="468">
        <v>0.92950121799999996</v>
      </c>
      <c r="U52" s="468">
        <v>0.86649471</v>
      </c>
      <c r="V52" s="468">
        <v>0.82703147700000001</v>
      </c>
      <c r="W52" s="468">
        <v>0.78157257899999999</v>
      </c>
      <c r="X52" s="468">
        <v>0.76130618900000002</v>
      </c>
      <c r="Y52" s="468">
        <v>0.53872426799999995</v>
      </c>
      <c r="Z52" s="468">
        <v>0.56865904099999998</v>
      </c>
      <c r="AA52" s="468">
        <v>0.54441507499999997</v>
      </c>
      <c r="AB52" s="468">
        <v>0.656786698</v>
      </c>
      <c r="AC52" s="468">
        <v>0.87866158000000005</v>
      </c>
      <c r="AD52" s="468">
        <v>1.1114633169999999</v>
      </c>
      <c r="AE52" s="468">
        <v>1.2849204219999999</v>
      </c>
      <c r="AF52" s="468">
        <v>1.3389617330000001</v>
      </c>
      <c r="AG52" s="468">
        <v>1.385779232</v>
      </c>
      <c r="AH52" s="468">
        <v>1.2998347969999999</v>
      </c>
      <c r="AI52" s="468">
        <v>1.213936149</v>
      </c>
      <c r="AJ52" s="468">
        <v>1.1075234629999999</v>
      </c>
      <c r="AK52" s="468">
        <v>0.88222908899999997</v>
      </c>
      <c r="AL52" s="468">
        <v>0.83121069199999997</v>
      </c>
      <c r="AM52" s="468">
        <v>0.89338557900000004</v>
      </c>
      <c r="AN52" s="468">
        <v>0.99646299100000002</v>
      </c>
      <c r="AO52" s="468">
        <v>1.307046216</v>
      </c>
      <c r="AP52" s="468">
        <v>1.6946558920000001</v>
      </c>
      <c r="AQ52" s="468">
        <v>1.8783971829999999</v>
      </c>
      <c r="AR52" s="468">
        <v>2.135271999</v>
      </c>
      <c r="AS52" s="468">
        <v>2.0698195770000001</v>
      </c>
      <c r="AT52" s="468">
        <v>1.9942388150000001</v>
      </c>
      <c r="AU52" s="468">
        <v>1.688342665</v>
      </c>
      <c r="AV52" s="468">
        <v>1.5644220129999999</v>
      </c>
      <c r="AW52" s="468">
        <v>1.1781847969999999</v>
      </c>
      <c r="AX52" s="468">
        <v>1.1433064959999999</v>
      </c>
      <c r="AY52" s="468">
        <v>1.2101289660000001</v>
      </c>
      <c r="AZ52" s="892">
        <v>1.4105896899999999</v>
      </c>
      <c r="BA52" s="892">
        <v>1.954019349</v>
      </c>
      <c r="BB52" s="892">
        <v>2.1485866549999999</v>
      </c>
      <c r="BC52" s="892">
        <v>2.5064994500000002</v>
      </c>
      <c r="BD52" s="892">
        <v>2.6561712759999998</v>
      </c>
      <c r="BE52" s="892">
        <v>2.7104539999999999</v>
      </c>
      <c r="BF52" s="892">
        <v>2.5357500000000002</v>
      </c>
      <c r="BG52" s="456">
        <v>2.3463440000000002</v>
      </c>
      <c r="BH52" s="456">
        <v>2.1146980000000002</v>
      </c>
      <c r="BI52" s="456">
        <v>1.5723180000000001</v>
      </c>
      <c r="BJ52" s="456">
        <v>1.507182</v>
      </c>
      <c r="BK52" s="456">
        <v>1.5705750000000001</v>
      </c>
      <c r="BL52" s="456">
        <v>1.784459</v>
      </c>
      <c r="BM52" s="456">
        <v>2.3914819999999999</v>
      </c>
      <c r="BN52" s="456">
        <v>2.6910699999999999</v>
      </c>
      <c r="BO52" s="456">
        <v>3.0859480000000001</v>
      </c>
      <c r="BP52" s="456">
        <v>3.3507720000000001</v>
      </c>
      <c r="BQ52" s="456">
        <v>3.374876</v>
      </c>
      <c r="BR52" s="456">
        <v>3.1875170000000002</v>
      </c>
      <c r="BS52" s="456">
        <v>2.7598349999999998</v>
      </c>
      <c r="BT52" s="456">
        <v>2.4723980000000001</v>
      </c>
      <c r="BU52" s="456">
        <v>1.8518859999999999</v>
      </c>
      <c r="BV52" s="456">
        <v>1.79077</v>
      </c>
    </row>
    <row r="53" spans="1:74" ht="11.1" customHeight="1" x14ac:dyDescent="0.2">
      <c r="A53" s="234" t="s">
        <v>719</v>
      </c>
      <c r="B53" s="478" t="s">
        <v>1555</v>
      </c>
      <c r="C53" s="468">
        <v>0.34977429199999999</v>
      </c>
      <c r="D53" s="468">
        <v>0.29172546100000002</v>
      </c>
      <c r="E53" s="468">
        <v>0.33291731600000002</v>
      </c>
      <c r="F53" s="468">
        <v>0.35469547400000001</v>
      </c>
      <c r="G53" s="468">
        <v>0.35086731500000001</v>
      </c>
      <c r="H53" s="468">
        <v>0.37017251400000001</v>
      </c>
      <c r="I53" s="468">
        <v>0.38293364200000002</v>
      </c>
      <c r="J53" s="468">
        <v>0.36716444799999998</v>
      </c>
      <c r="K53" s="468">
        <v>0.35425446300000002</v>
      </c>
      <c r="L53" s="468">
        <v>0.33970567699999998</v>
      </c>
      <c r="M53" s="468">
        <v>0.33356433699999999</v>
      </c>
      <c r="N53" s="468">
        <v>0.33371894000000002</v>
      </c>
      <c r="O53" s="468">
        <v>0.28583142</v>
      </c>
      <c r="P53" s="468">
        <v>0.31525593000000002</v>
      </c>
      <c r="Q53" s="468">
        <v>0.37428607200000003</v>
      </c>
      <c r="R53" s="468">
        <v>0.38630899499999999</v>
      </c>
      <c r="S53" s="468">
        <v>0.38025699099999999</v>
      </c>
      <c r="T53" s="468">
        <v>0.389172937</v>
      </c>
      <c r="U53" s="468">
        <v>0.350943381</v>
      </c>
      <c r="V53" s="468">
        <v>0.309930757</v>
      </c>
      <c r="W53" s="468">
        <v>0.34224433599999998</v>
      </c>
      <c r="X53" s="468">
        <v>0.37407100500000001</v>
      </c>
      <c r="Y53" s="468">
        <v>0.36385372500000002</v>
      </c>
      <c r="Z53" s="468">
        <v>0.38883290999999998</v>
      </c>
      <c r="AA53" s="468">
        <v>0.28398970200000001</v>
      </c>
      <c r="AB53" s="468">
        <v>0.26742908199999998</v>
      </c>
      <c r="AC53" s="468">
        <v>0.27980891299999999</v>
      </c>
      <c r="AD53" s="468">
        <v>0.26149485</v>
      </c>
      <c r="AE53" s="468">
        <v>0.24995326600000001</v>
      </c>
      <c r="AF53" s="468">
        <v>0.25341066899999998</v>
      </c>
      <c r="AG53" s="468">
        <v>0.28368474199999999</v>
      </c>
      <c r="AH53" s="468">
        <v>0.261411316</v>
      </c>
      <c r="AI53" s="468">
        <v>0.24652429200000001</v>
      </c>
      <c r="AJ53" s="468">
        <v>0.22857896699999999</v>
      </c>
      <c r="AK53" s="468">
        <v>0.25475562000000002</v>
      </c>
      <c r="AL53" s="468">
        <v>0.30543089800000001</v>
      </c>
      <c r="AM53" s="468">
        <v>0.28281094800000001</v>
      </c>
      <c r="AN53" s="468">
        <v>0.26067228599999998</v>
      </c>
      <c r="AO53" s="468">
        <v>0.26799310599999998</v>
      </c>
      <c r="AP53" s="468">
        <v>0.23651716</v>
      </c>
      <c r="AQ53" s="468">
        <v>0.22798695299999999</v>
      </c>
      <c r="AR53" s="468">
        <v>0.27138368600000001</v>
      </c>
      <c r="AS53" s="468">
        <v>0.26260730100000002</v>
      </c>
      <c r="AT53" s="468">
        <v>0.27762978300000002</v>
      </c>
      <c r="AU53" s="468">
        <v>0.25264908000000003</v>
      </c>
      <c r="AV53" s="468">
        <v>0.244090898</v>
      </c>
      <c r="AW53" s="468">
        <v>0.248976525</v>
      </c>
      <c r="AX53" s="468">
        <v>0.26892143499999999</v>
      </c>
      <c r="AY53" s="468">
        <v>0.26548550799999998</v>
      </c>
      <c r="AZ53" s="892">
        <v>0.22455182500000001</v>
      </c>
      <c r="BA53" s="892">
        <v>0.248135945</v>
      </c>
      <c r="BB53" s="892">
        <v>0.16783889499999999</v>
      </c>
      <c r="BC53" s="892">
        <v>0.26296802400000002</v>
      </c>
      <c r="BD53" s="892">
        <v>0.197580542</v>
      </c>
      <c r="BE53" s="892">
        <v>0.19080430000000001</v>
      </c>
      <c r="BF53" s="892">
        <v>0.2573473</v>
      </c>
      <c r="BG53" s="456">
        <v>0.1793323</v>
      </c>
      <c r="BH53" s="456">
        <v>0.21908610000000001</v>
      </c>
      <c r="BI53" s="456">
        <v>0.20493169999999999</v>
      </c>
      <c r="BJ53" s="456">
        <v>0.28110059999999998</v>
      </c>
      <c r="BK53" s="456">
        <v>0.28066390000000002</v>
      </c>
      <c r="BL53" s="456">
        <v>0.222276</v>
      </c>
      <c r="BM53" s="456">
        <v>0.30385410000000002</v>
      </c>
      <c r="BN53" s="456">
        <v>0.25121569999999999</v>
      </c>
      <c r="BO53" s="456">
        <v>0.24079610000000001</v>
      </c>
      <c r="BP53" s="456">
        <v>0.13911480000000001</v>
      </c>
      <c r="BQ53" s="456">
        <v>0.15921150000000001</v>
      </c>
      <c r="BR53" s="456">
        <v>0.1861236</v>
      </c>
      <c r="BS53" s="456">
        <v>0.14550560000000001</v>
      </c>
      <c r="BT53" s="456">
        <v>9.2823799999999998E-2</v>
      </c>
      <c r="BU53" s="456">
        <v>-9.0142399999999998E-3</v>
      </c>
      <c r="BV53" s="456">
        <v>0.18980520000000001</v>
      </c>
    </row>
    <row r="54" spans="1:74" ht="11.1" customHeight="1" x14ac:dyDescent="0.2">
      <c r="A54" s="234" t="s">
        <v>721</v>
      </c>
      <c r="B54" s="476" t="s">
        <v>1556</v>
      </c>
      <c r="C54" s="468">
        <v>7.9574629999999997</v>
      </c>
      <c r="D54" s="468">
        <v>7.0959349999999999</v>
      </c>
      <c r="E54" s="468">
        <v>7.5568330000000001</v>
      </c>
      <c r="F54" s="468">
        <v>7.9060920000000001</v>
      </c>
      <c r="G54" s="468">
        <v>9.6612849999999995</v>
      </c>
      <c r="H54" s="468">
        <v>11.659115</v>
      </c>
      <c r="I54" s="468">
        <v>12.939075000000001</v>
      </c>
      <c r="J54" s="468">
        <v>12.157161</v>
      </c>
      <c r="K54" s="468">
        <v>10.899599</v>
      </c>
      <c r="L54" s="468">
        <v>8.4417629999999999</v>
      </c>
      <c r="M54" s="468">
        <v>7.3405430000000003</v>
      </c>
      <c r="N54" s="468">
        <v>8.2051800000000004</v>
      </c>
      <c r="O54" s="468">
        <v>8.3021399999999996</v>
      </c>
      <c r="P54" s="468">
        <v>7.2061739999999999</v>
      </c>
      <c r="Q54" s="468">
        <v>7.4937250000000004</v>
      </c>
      <c r="R54" s="468">
        <v>7.7831650000000003</v>
      </c>
      <c r="S54" s="468">
        <v>9.3056380000000001</v>
      </c>
      <c r="T54" s="468">
        <v>10.267412999999999</v>
      </c>
      <c r="U54" s="468">
        <v>14.211886</v>
      </c>
      <c r="V54" s="468">
        <v>13.161426000000001</v>
      </c>
      <c r="W54" s="468">
        <v>10.594124000000001</v>
      </c>
      <c r="X54" s="468">
        <v>8.9899920000000009</v>
      </c>
      <c r="Y54" s="468">
        <v>7.3917260000000002</v>
      </c>
      <c r="Z54" s="468">
        <v>7.8959400000000004</v>
      </c>
      <c r="AA54" s="468">
        <v>8.3526819999999997</v>
      </c>
      <c r="AB54" s="468">
        <v>7.2879519999999998</v>
      </c>
      <c r="AC54" s="468">
        <v>7.5008460000000001</v>
      </c>
      <c r="AD54" s="468">
        <v>7.7597440000000004</v>
      </c>
      <c r="AE54" s="468">
        <v>9.4907609999999991</v>
      </c>
      <c r="AF54" s="468">
        <v>12.238465</v>
      </c>
      <c r="AG54" s="468">
        <v>14.03598</v>
      </c>
      <c r="AH54" s="468">
        <v>13.395792999999999</v>
      </c>
      <c r="AI54" s="468">
        <v>11.46499</v>
      </c>
      <c r="AJ54" s="468">
        <v>9.8649009999999997</v>
      </c>
      <c r="AK54" s="468">
        <v>7.5047050000000004</v>
      </c>
      <c r="AL54" s="468">
        <v>8.1058970000000006</v>
      </c>
      <c r="AM54" s="468">
        <v>8.6529568707000006</v>
      </c>
      <c r="AN54" s="468">
        <v>7.4774931643000002</v>
      </c>
      <c r="AO54" s="468">
        <v>8.2257520565999993</v>
      </c>
      <c r="AP54" s="468">
        <v>8.3928792144000006</v>
      </c>
      <c r="AQ54" s="468">
        <v>10.008503783</v>
      </c>
      <c r="AR54" s="468">
        <v>12.008449071999999</v>
      </c>
      <c r="AS54" s="468">
        <v>13.527501068999999</v>
      </c>
      <c r="AT54" s="468">
        <v>14.158333505</v>
      </c>
      <c r="AU54" s="468">
        <v>11.743163407999999</v>
      </c>
      <c r="AV54" s="468">
        <v>9.6220194512999999</v>
      </c>
      <c r="AW54" s="468">
        <v>8.3102608122999992</v>
      </c>
      <c r="AX54" s="468">
        <v>8.6956382578000007</v>
      </c>
      <c r="AY54" s="468">
        <v>8.7969677003999998</v>
      </c>
      <c r="AZ54" s="892">
        <v>7.7398038384000003</v>
      </c>
      <c r="BA54" s="892">
        <v>9.0605526482999998</v>
      </c>
      <c r="BB54" s="892">
        <v>8.3963413836999994</v>
      </c>
      <c r="BC54" s="892">
        <v>9.7722431324999999</v>
      </c>
      <c r="BD54" s="892">
        <v>12.495300143</v>
      </c>
      <c r="BE54" s="892">
        <v>14.272416539</v>
      </c>
      <c r="BF54" s="892">
        <v>13.39289</v>
      </c>
      <c r="BG54" s="456">
        <v>11.0716</v>
      </c>
      <c r="BH54" s="456">
        <v>9.0794720000000009</v>
      </c>
      <c r="BI54" s="456">
        <v>7.8491270000000002</v>
      </c>
      <c r="BJ54" s="456">
        <v>8.5615290000000002</v>
      </c>
      <c r="BK54" s="456">
        <v>8.6398829999999993</v>
      </c>
      <c r="BL54" s="456">
        <v>7.5595340000000002</v>
      </c>
      <c r="BM54" s="456">
        <v>8.3721619999999994</v>
      </c>
      <c r="BN54" s="456">
        <v>8.4428160000000005</v>
      </c>
      <c r="BO54" s="456">
        <v>10.113670000000001</v>
      </c>
      <c r="BP54" s="456">
        <v>12.066940000000001</v>
      </c>
      <c r="BQ54" s="456">
        <v>13.3895</v>
      </c>
      <c r="BR54" s="456">
        <v>13.2821</v>
      </c>
      <c r="BS54" s="456">
        <v>11.29013</v>
      </c>
      <c r="BT54" s="456">
        <v>9.1349780000000003</v>
      </c>
      <c r="BU54" s="456">
        <v>7.8956799999999996</v>
      </c>
      <c r="BV54" s="456">
        <v>8.6126480000000001</v>
      </c>
    </row>
    <row r="55" spans="1:74" ht="11.1" customHeight="1" x14ac:dyDescent="0.2">
      <c r="A55" s="229"/>
      <c r="B55" s="67" t="s">
        <v>722</v>
      </c>
      <c r="C55" s="469"/>
      <c r="D55" s="469"/>
      <c r="E55" s="469"/>
      <c r="F55" s="469"/>
      <c r="G55" s="469"/>
      <c r="H55" s="469"/>
      <c r="I55" s="469"/>
      <c r="J55" s="469"/>
      <c r="K55" s="469"/>
      <c r="L55" s="469"/>
      <c r="M55" s="469"/>
      <c r="N55" s="469"/>
      <c r="O55" s="469"/>
      <c r="P55" s="469"/>
      <c r="Q55" s="469"/>
      <c r="R55" s="469"/>
      <c r="S55" s="469"/>
      <c r="T55" s="469"/>
      <c r="U55" s="469"/>
      <c r="V55" s="469"/>
      <c r="W55" s="469"/>
      <c r="X55" s="469"/>
      <c r="Y55" s="469"/>
      <c r="Z55" s="469"/>
      <c r="AA55" s="469"/>
      <c r="AB55" s="469"/>
      <c r="AC55" s="469"/>
      <c r="AD55" s="469"/>
      <c r="AE55" s="469"/>
      <c r="AF55" s="469"/>
      <c r="AG55" s="469"/>
      <c r="AH55" s="469"/>
      <c r="AI55" s="469"/>
      <c r="AJ55" s="469"/>
      <c r="AK55" s="469"/>
      <c r="AL55" s="469"/>
      <c r="AM55" s="469"/>
      <c r="AN55" s="469"/>
      <c r="AO55" s="469"/>
      <c r="AP55" s="469"/>
      <c r="AQ55" s="469"/>
      <c r="AR55" s="469"/>
      <c r="AS55" s="469"/>
      <c r="AT55" s="469"/>
      <c r="AU55" s="469"/>
      <c r="AV55" s="469"/>
      <c r="AW55" s="469"/>
      <c r="AX55" s="469"/>
      <c r="AY55" s="469"/>
      <c r="AZ55" s="921"/>
      <c r="BA55" s="921"/>
      <c r="BB55" s="921"/>
      <c r="BC55" s="921"/>
      <c r="BD55" s="921"/>
      <c r="BE55" s="921"/>
      <c r="BF55" s="921"/>
      <c r="BG55" s="474"/>
      <c r="BH55" s="474"/>
      <c r="BI55" s="474"/>
      <c r="BJ55" s="474"/>
      <c r="BK55" s="474"/>
      <c r="BL55" s="474"/>
      <c r="BM55" s="474"/>
      <c r="BN55" s="474"/>
      <c r="BO55" s="474"/>
      <c r="BP55" s="474"/>
      <c r="BQ55" s="474"/>
      <c r="BR55" s="474"/>
      <c r="BS55" s="474"/>
      <c r="BT55" s="474"/>
      <c r="BU55" s="474"/>
      <c r="BV55" s="474"/>
    </row>
    <row r="56" spans="1:74" s="285" customFormat="1" ht="11.1" customHeight="1" x14ac:dyDescent="0.2">
      <c r="A56" s="475" t="s">
        <v>728</v>
      </c>
      <c r="B56" s="477" t="s">
        <v>1024</v>
      </c>
      <c r="C56" s="301">
        <v>12.862772128</v>
      </c>
      <c r="D56" s="301">
        <v>12.156940835</v>
      </c>
      <c r="E56" s="301">
        <v>13.506950745999999</v>
      </c>
      <c r="F56" s="301">
        <v>14.167508451</v>
      </c>
      <c r="G56" s="301">
        <v>15.341688115</v>
      </c>
      <c r="H56" s="301">
        <v>17.203768434000001</v>
      </c>
      <c r="I56" s="301">
        <v>20.230591010000001</v>
      </c>
      <c r="J56" s="301">
        <v>21.718108951000001</v>
      </c>
      <c r="K56" s="301">
        <v>19.878637968</v>
      </c>
      <c r="L56" s="301">
        <v>16.579722483000001</v>
      </c>
      <c r="M56" s="301">
        <v>14.582176118</v>
      </c>
      <c r="N56" s="301">
        <v>16.321840769000001</v>
      </c>
      <c r="O56" s="301">
        <v>15.775992149</v>
      </c>
      <c r="P56" s="301">
        <v>14.074745095999999</v>
      </c>
      <c r="Q56" s="301">
        <v>15.762838748</v>
      </c>
      <c r="R56" s="301">
        <v>16.356718649000001</v>
      </c>
      <c r="S56" s="301">
        <v>15.487625863</v>
      </c>
      <c r="T56" s="301">
        <v>16.879941334000002</v>
      </c>
      <c r="U56" s="301">
        <v>23.68789542</v>
      </c>
      <c r="V56" s="301">
        <v>22.359642040000001</v>
      </c>
      <c r="W56" s="301">
        <v>18.063180954</v>
      </c>
      <c r="X56" s="301">
        <v>17.558370240999999</v>
      </c>
      <c r="Y56" s="301">
        <v>15.295025240999999</v>
      </c>
      <c r="Z56" s="301">
        <v>16.092250545999999</v>
      </c>
      <c r="AA56" s="301">
        <v>17.067381445999999</v>
      </c>
      <c r="AB56" s="301">
        <v>14.438942323999999</v>
      </c>
      <c r="AC56" s="301">
        <v>14.616922432999999</v>
      </c>
      <c r="AD56" s="301">
        <v>14.287114916</v>
      </c>
      <c r="AE56" s="301">
        <v>16.139616342</v>
      </c>
      <c r="AF56" s="301">
        <v>18.343491110999999</v>
      </c>
      <c r="AG56" s="301">
        <v>23.881708651</v>
      </c>
      <c r="AH56" s="301">
        <v>22.171130481999999</v>
      </c>
      <c r="AI56" s="301">
        <v>19.487115409000001</v>
      </c>
      <c r="AJ56" s="301">
        <v>17.732345177999999</v>
      </c>
      <c r="AK56" s="301">
        <v>14.617832329000001</v>
      </c>
      <c r="AL56" s="301">
        <v>14.948232404000001</v>
      </c>
      <c r="AM56" s="301">
        <v>15.875492436</v>
      </c>
      <c r="AN56" s="301">
        <v>14.629248445</v>
      </c>
      <c r="AO56" s="301">
        <v>14.73918001</v>
      </c>
      <c r="AP56" s="301">
        <v>14.853058057</v>
      </c>
      <c r="AQ56" s="301">
        <v>16.709407147</v>
      </c>
      <c r="AR56" s="301">
        <v>17.969571102</v>
      </c>
      <c r="AS56" s="301">
        <v>20.233565571</v>
      </c>
      <c r="AT56" s="301">
        <v>21.539148050000001</v>
      </c>
      <c r="AU56" s="301">
        <v>18.742728875000001</v>
      </c>
      <c r="AV56" s="301">
        <v>15.432572242000001</v>
      </c>
      <c r="AW56" s="301">
        <v>14.969084629999999</v>
      </c>
      <c r="AX56" s="301">
        <v>13.620965553</v>
      </c>
      <c r="AY56" s="301">
        <v>13.73160143</v>
      </c>
      <c r="AZ56" s="891">
        <v>12.800714402000001</v>
      </c>
      <c r="BA56" s="891">
        <v>14.926709386000001</v>
      </c>
      <c r="BB56" s="891">
        <v>14.441282182</v>
      </c>
      <c r="BC56" s="891">
        <v>15.759620054000001</v>
      </c>
      <c r="BD56" s="891">
        <v>17.069079817999999</v>
      </c>
      <c r="BE56" s="891">
        <v>20.036259999999999</v>
      </c>
      <c r="BF56" s="891">
        <v>21.70936</v>
      </c>
      <c r="BG56" s="462">
        <v>17.960460000000001</v>
      </c>
      <c r="BH56" s="462">
        <v>16.28424</v>
      </c>
      <c r="BI56" s="462">
        <v>14.18878</v>
      </c>
      <c r="BJ56" s="462">
        <v>14.78481</v>
      </c>
      <c r="BK56" s="462">
        <v>14.554790000000001</v>
      </c>
      <c r="BL56" s="462">
        <v>13.099679999999999</v>
      </c>
      <c r="BM56" s="462">
        <v>14.61847</v>
      </c>
      <c r="BN56" s="462">
        <v>14.9453</v>
      </c>
      <c r="BO56" s="462">
        <v>16.3154</v>
      </c>
      <c r="BP56" s="462">
        <v>18.335280000000001</v>
      </c>
      <c r="BQ56" s="462">
        <v>21.93826</v>
      </c>
      <c r="BR56" s="462">
        <v>21.999500000000001</v>
      </c>
      <c r="BS56" s="462">
        <v>18.91488</v>
      </c>
      <c r="BT56" s="462">
        <v>16.90766</v>
      </c>
      <c r="BU56" s="462">
        <v>14.660920000000001</v>
      </c>
      <c r="BV56" s="462">
        <v>15.24808</v>
      </c>
    </row>
    <row r="57" spans="1:74" ht="11.1" customHeight="1" x14ac:dyDescent="0.2">
      <c r="A57" s="234" t="s">
        <v>723</v>
      </c>
      <c r="B57" s="478" t="s">
        <v>1018</v>
      </c>
      <c r="C57" s="468">
        <v>6.2006755340000002</v>
      </c>
      <c r="D57" s="468">
        <v>5.0713590799999997</v>
      </c>
      <c r="E57" s="468">
        <v>4.643030521</v>
      </c>
      <c r="F57" s="468">
        <v>4.870849035</v>
      </c>
      <c r="G57" s="468">
        <v>4.1737635620000004</v>
      </c>
      <c r="H57" s="468">
        <v>6.1863521769999998</v>
      </c>
      <c r="I57" s="468">
        <v>8.5807498590000009</v>
      </c>
      <c r="J57" s="468">
        <v>10.733223949999999</v>
      </c>
      <c r="K57" s="468">
        <v>9.9243724130000004</v>
      </c>
      <c r="L57" s="468">
        <v>8.5551490099999992</v>
      </c>
      <c r="M57" s="468">
        <v>7.9823788210000002</v>
      </c>
      <c r="N57" s="468">
        <v>8.9894926129999995</v>
      </c>
      <c r="O57" s="468">
        <v>7.5803563629999999</v>
      </c>
      <c r="P57" s="468">
        <v>6.5009847719999998</v>
      </c>
      <c r="Q57" s="468">
        <v>6.3167996930000001</v>
      </c>
      <c r="R57" s="468">
        <v>4.9656178239999997</v>
      </c>
      <c r="S57" s="468">
        <v>2.7218201930000001</v>
      </c>
      <c r="T57" s="468">
        <v>3.839174876</v>
      </c>
      <c r="U57" s="468">
        <v>10.089312145999999</v>
      </c>
      <c r="V57" s="468">
        <v>10.122833275</v>
      </c>
      <c r="W57" s="468">
        <v>6.8145148190000002</v>
      </c>
      <c r="X57" s="468">
        <v>8.6861190270000002</v>
      </c>
      <c r="Y57" s="468">
        <v>7.9734423010000004</v>
      </c>
      <c r="Z57" s="468">
        <v>8.9297827129999998</v>
      </c>
      <c r="AA57" s="468">
        <v>9.1096237280000008</v>
      </c>
      <c r="AB57" s="468">
        <v>5.8502036779999997</v>
      </c>
      <c r="AC57" s="468">
        <v>3.84250113</v>
      </c>
      <c r="AD57" s="468">
        <v>3.2631579589999999</v>
      </c>
      <c r="AE57" s="468">
        <v>2.7810289159999999</v>
      </c>
      <c r="AF57" s="468">
        <v>4.6967252740000003</v>
      </c>
      <c r="AG57" s="468">
        <v>9.9715765980000004</v>
      </c>
      <c r="AH57" s="468">
        <v>8.4621444790000009</v>
      </c>
      <c r="AI57" s="468">
        <v>7.5149722040000002</v>
      </c>
      <c r="AJ57" s="468">
        <v>7.8125853279999999</v>
      </c>
      <c r="AK57" s="468">
        <v>6.1691864919999997</v>
      </c>
      <c r="AL57" s="468">
        <v>6.6885954539999997</v>
      </c>
      <c r="AM57" s="468">
        <v>6.3354266109999999</v>
      </c>
      <c r="AN57" s="468">
        <v>4.6572325790000004</v>
      </c>
      <c r="AO57" s="468">
        <v>3.2719075640000002</v>
      </c>
      <c r="AP57" s="468">
        <v>2.7207460619999999</v>
      </c>
      <c r="AQ57" s="468">
        <v>3.4380562179999998</v>
      </c>
      <c r="AR57" s="468">
        <v>4.1102602580000003</v>
      </c>
      <c r="AS57" s="468">
        <v>5.6204079829999998</v>
      </c>
      <c r="AT57" s="468">
        <v>8.4143015040000009</v>
      </c>
      <c r="AU57" s="468">
        <v>7.4032824140000004</v>
      </c>
      <c r="AV57" s="468">
        <v>5.652758725</v>
      </c>
      <c r="AW57" s="468">
        <v>6.5477411029999999</v>
      </c>
      <c r="AX57" s="468">
        <v>5.3838112530000002</v>
      </c>
      <c r="AY57" s="468">
        <v>4.2476895780000001</v>
      </c>
      <c r="AZ57" s="892">
        <v>3.8451674439999999</v>
      </c>
      <c r="BA57" s="892">
        <v>3.5670639190000002</v>
      </c>
      <c r="BB57" s="892">
        <v>2.6936323849999999</v>
      </c>
      <c r="BC57" s="892">
        <v>2.4330407059999999</v>
      </c>
      <c r="BD57" s="892">
        <v>2.8089574119999998</v>
      </c>
      <c r="BE57" s="892">
        <v>4.8760830000000004</v>
      </c>
      <c r="BF57" s="892">
        <v>7.7255820000000002</v>
      </c>
      <c r="BG57" s="456">
        <v>6.1860229999999996</v>
      </c>
      <c r="BH57" s="456">
        <v>6.7859249999999998</v>
      </c>
      <c r="BI57" s="456">
        <v>6.7898110000000003</v>
      </c>
      <c r="BJ57" s="456">
        <v>7.1243559999999997</v>
      </c>
      <c r="BK57" s="456">
        <v>5.706188</v>
      </c>
      <c r="BL57" s="456">
        <v>4.2789770000000003</v>
      </c>
      <c r="BM57" s="456">
        <v>2.6936749999999998</v>
      </c>
      <c r="BN57" s="456">
        <v>2.3781490000000001</v>
      </c>
      <c r="BO57" s="456">
        <v>1.040279</v>
      </c>
      <c r="BP57" s="456">
        <v>2.36219</v>
      </c>
      <c r="BQ57" s="456">
        <v>5.4482160000000004</v>
      </c>
      <c r="BR57" s="456">
        <v>6.984712</v>
      </c>
      <c r="BS57" s="456">
        <v>6.102779</v>
      </c>
      <c r="BT57" s="456">
        <v>5.6121369999999997</v>
      </c>
      <c r="BU57" s="456">
        <v>5.7676920000000003</v>
      </c>
      <c r="BV57" s="456">
        <v>6.2535629999999998</v>
      </c>
    </row>
    <row r="58" spans="1:74" ht="11.1" customHeight="1" x14ac:dyDescent="0.2">
      <c r="A58" s="234" t="s">
        <v>724</v>
      </c>
      <c r="B58" s="478" t="s">
        <v>472</v>
      </c>
      <c r="C58" s="468">
        <v>0.20411573599999999</v>
      </c>
      <c r="D58" s="468">
        <v>0.18391655700000001</v>
      </c>
      <c r="E58" s="468">
        <v>0.117241999</v>
      </c>
      <c r="F58" s="468">
        <v>0.21404900299999999</v>
      </c>
      <c r="G58" s="468">
        <v>0.249091651</v>
      </c>
      <c r="H58" s="468">
        <v>0.23096994400000001</v>
      </c>
      <c r="I58" s="468">
        <v>0.653761064</v>
      </c>
      <c r="J58" s="468">
        <v>0.76450997700000001</v>
      </c>
      <c r="K58" s="468">
        <v>0.96024131400000001</v>
      </c>
      <c r="L58" s="468">
        <v>0.70978782600000001</v>
      </c>
      <c r="M58" s="468">
        <v>0.46650653600000003</v>
      </c>
      <c r="N58" s="468">
        <v>0.74172391400000004</v>
      </c>
      <c r="O58" s="468">
        <v>0.57948822600000005</v>
      </c>
      <c r="P58" s="468">
        <v>0.27211144300000001</v>
      </c>
      <c r="Q58" s="468">
        <v>0.23660995800000001</v>
      </c>
      <c r="R58" s="468">
        <v>0.14338267299999999</v>
      </c>
      <c r="S58" s="468">
        <v>0.20992068</v>
      </c>
      <c r="T58" s="468">
        <v>0.20297933900000001</v>
      </c>
      <c r="U58" s="468">
        <v>0.61958690999999999</v>
      </c>
      <c r="V58" s="468">
        <v>0.59749893899999995</v>
      </c>
      <c r="W58" s="468">
        <v>0.514245014</v>
      </c>
      <c r="X58" s="468">
        <v>0.525437296</v>
      </c>
      <c r="Y58" s="468">
        <v>0.28266882900000001</v>
      </c>
      <c r="Z58" s="468">
        <v>0.25285544799999998</v>
      </c>
      <c r="AA58" s="468">
        <v>0.27811025499999997</v>
      </c>
      <c r="AB58" s="468">
        <v>0.21125981899999999</v>
      </c>
      <c r="AC58" s="468">
        <v>0.21851863199999999</v>
      </c>
      <c r="AD58" s="468">
        <v>0.15558007099999999</v>
      </c>
      <c r="AE58" s="468">
        <v>0.21364676299999999</v>
      </c>
      <c r="AF58" s="468">
        <v>0.26560671600000002</v>
      </c>
      <c r="AG58" s="468">
        <v>0.588579623</v>
      </c>
      <c r="AH58" s="468">
        <v>0.60605709200000002</v>
      </c>
      <c r="AI58" s="468">
        <v>0.818273904</v>
      </c>
      <c r="AJ58" s="468">
        <v>0.82037515599999999</v>
      </c>
      <c r="AK58" s="468">
        <v>0.72433256400000001</v>
      </c>
      <c r="AL58" s="468">
        <v>0.78994961600000002</v>
      </c>
      <c r="AM58" s="468">
        <v>0.82443443699999996</v>
      </c>
      <c r="AN58" s="468">
        <v>0.69024366699999995</v>
      </c>
      <c r="AO58" s="468">
        <v>0.41694276800000002</v>
      </c>
      <c r="AP58" s="468">
        <v>0.14090604900000001</v>
      </c>
      <c r="AQ58" s="468">
        <v>0.226477704</v>
      </c>
      <c r="AR58" s="468">
        <v>0.22841378800000001</v>
      </c>
      <c r="AS58" s="468">
        <v>0.29876498099999999</v>
      </c>
      <c r="AT58" s="468">
        <v>0.32805324499999999</v>
      </c>
      <c r="AU58" s="468">
        <v>0.31688754200000002</v>
      </c>
      <c r="AV58" s="468">
        <v>0.32710868700000001</v>
      </c>
      <c r="AW58" s="468">
        <v>0.39748470800000002</v>
      </c>
      <c r="AX58" s="468">
        <v>0</v>
      </c>
      <c r="AY58" s="468">
        <v>0</v>
      </c>
      <c r="AZ58" s="892">
        <v>0</v>
      </c>
      <c r="BA58" s="892">
        <v>0</v>
      </c>
      <c r="BB58" s="892">
        <v>0</v>
      </c>
      <c r="BC58" s="892">
        <v>0</v>
      </c>
      <c r="BD58" s="892">
        <v>0</v>
      </c>
      <c r="BE58" s="892">
        <v>0</v>
      </c>
      <c r="BF58" s="892">
        <v>0</v>
      </c>
      <c r="BG58" s="456">
        <v>0</v>
      </c>
      <c r="BH58" s="456">
        <v>0</v>
      </c>
      <c r="BI58" s="456">
        <v>0</v>
      </c>
      <c r="BJ58" s="456">
        <v>0</v>
      </c>
      <c r="BK58" s="456">
        <v>0</v>
      </c>
      <c r="BL58" s="456">
        <v>0</v>
      </c>
      <c r="BM58" s="456">
        <v>0</v>
      </c>
      <c r="BN58" s="456">
        <v>0</v>
      </c>
      <c r="BO58" s="456">
        <v>0</v>
      </c>
      <c r="BP58" s="456">
        <v>0</v>
      </c>
      <c r="BQ58" s="456">
        <v>0</v>
      </c>
      <c r="BR58" s="456">
        <v>0</v>
      </c>
      <c r="BS58" s="456">
        <v>0</v>
      </c>
      <c r="BT58" s="456">
        <v>0</v>
      </c>
      <c r="BU58" s="456">
        <v>0</v>
      </c>
      <c r="BV58" s="456">
        <v>0</v>
      </c>
    </row>
    <row r="59" spans="1:74" ht="11.1" customHeight="1" x14ac:dyDescent="0.2">
      <c r="A59" s="234" t="s">
        <v>725</v>
      </c>
      <c r="B59" s="446" t="s">
        <v>1019</v>
      </c>
      <c r="C59" s="468">
        <v>1.6563600000000001</v>
      </c>
      <c r="D59" s="468">
        <v>1.4813890000000001</v>
      </c>
      <c r="E59" s="468">
        <v>1.466126</v>
      </c>
      <c r="F59" s="468">
        <v>0.864541</v>
      </c>
      <c r="G59" s="468">
        <v>1.692998</v>
      </c>
      <c r="H59" s="468">
        <v>1.6332880000000001</v>
      </c>
      <c r="I59" s="468">
        <v>1.684102</v>
      </c>
      <c r="J59" s="468">
        <v>1.6794</v>
      </c>
      <c r="K59" s="468">
        <v>1.6116630000000001</v>
      </c>
      <c r="L59" s="468">
        <v>1.223462</v>
      </c>
      <c r="M59" s="468">
        <v>0.92945900000000004</v>
      </c>
      <c r="N59" s="468">
        <v>1.670466</v>
      </c>
      <c r="O59" s="468">
        <v>1.6030679999999999</v>
      </c>
      <c r="P59" s="468">
        <v>1.519676</v>
      </c>
      <c r="Q59" s="468">
        <v>1.540951</v>
      </c>
      <c r="R59" s="468">
        <v>1.636919</v>
      </c>
      <c r="S59" s="468">
        <v>1.6819010000000001</v>
      </c>
      <c r="T59" s="468">
        <v>1.6248610000000001</v>
      </c>
      <c r="U59" s="468">
        <v>1.6784079999999999</v>
      </c>
      <c r="V59" s="468">
        <v>1.6577040000000001</v>
      </c>
      <c r="W59" s="468">
        <v>1.550608</v>
      </c>
      <c r="X59" s="468">
        <v>0.77596399999999999</v>
      </c>
      <c r="Y59" s="468">
        <v>1.0691820000000001</v>
      </c>
      <c r="Z59" s="468">
        <v>1.3791260000000001</v>
      </c>
      <c r="AA59" s="468">
        <v>1.6807380000000001</v>
      </c>
      <c r="AB59" s="468">
        <v>1.5710770000000001</v>
      </c>
      <c r="AC59" s="468">
        <v>1.681332</v>
      </c>
      <c r="AD59" s="468">
        <v>0.97353000000000001</v>
      </c>
      <c r="AE59" s="468">
        <v>1.039471</v>
      </c>
      <c r="AF59" s="468">
        <v>1.6336390000000001</v>
      </c>
      <c r="AG59" s="468">
        <v>1.6838519999999999</v>
      </c>
      <c r="AH59" s="468">
        <v>1.652452</v>
      </c>
      <c r="AI59" s="468">
        <v>1.5176810000000001</v>
      </c>
      <c r="AJ59" s="468">
        <v>1.6312880000000001</v>
      </c>
      <c r="AK59" s="468">
        <v>1.6322080000000001</v>
      </c>
      <c r="AL59" s="468">
        <v>1.681567</v>
      </c>
      <c r="AM59" s="468">
        <v>1.68634</v>
      </c>
      <c r="AN59" s="468">
        <v>1.523028</v>
      </c>
      <c r="AO59" s="468">
        <v>1.583593</v>
      </c>
      <c r="AP59" s="468">
        <v>1.141022</v>
      </c>
      <c r="AQ59" s="468">
        <v>1.150741</v>
      </c>
      <c r="AR59" s="468">
        <v>1.6376679999999999</v>
      </c>
      <c r="AS59" s="468">
        <v>1.6607989999999999</v>
      </c>
      <c r="AT59" s="468">
        <v>1.5059659999999999</v>
      </c>
      <c r="AU59" s="468">
        <v>1.625613</v>
      </c>
      <c r="AV59" s="468">
        <v>0.94698700000000002</v>
      </c>
      <c r="AW59" s="468">
        <v>1.480818</v>
      </c>
      <c r="AX59" s="468">
        <v>1.6158189999999999</v>
      </c>
      <c r="AY59" s="468">
        <v>1.6796120000000001</v>
      </c>
      <c r="AZ59" s="892">
        <v>1.46818</v>
      </c>
      <c r="BA59" s="892">
        <v>1.5691550000000001</v>
      </c>
      <c r="BB59" s="892">
        <v>1.6354599999999999</v>
      </c>
      <c r="BC59" s="892">
        <v>1.556602</v>
      </c>
      <c r="BD59" s="892">
        <v>1.6317790000000001</v>
      </c>
      <c r="BE59" s="892">
        <v>1.6333</v>
      </c>
      <c r="BF59" s="892">
        <v>1.6352500000000001</v>
      </c>
      <c r="BG59" s="456">
        <v>1.57806</v>
      </c>
      <c r="BH59" s="456">
        <v>1.0172600000000001</v>
      </c>
      <c r="BI59" s="456">
        <v>1.0468999999999999</v>
      </c>
      <c r="BJ59" s="456">
        <v>1.63066</v>
      </c>
      <c r="BK59" s="456">
        <v>1.63066</v>
      </c>
      <c r="BL59" s="456">
        <v>1.4728600000000001</v>
      </c>
      <c r="BM59" s="456">
        <v>1.63066</v>
      </c>
      <c r="BN59" s="456">
        <v>0.88422000000000001</v>
      </c>
      <c r="BO59" s="456">
        <v>1.4730300000000001</v>
      </c>
      <c r="BP59" s="456">
        <v>1.57806</v>
      </c>
      <c r="BQ59" s="456">
        <v>1.63066</v>
      </c>
      <c r="BR59" s="456">
        <v>1.63066</v>
      </c>
      <c r="BS59" s="456">
        <v>1.57806</v>
      </c>
      <c r="BT59" s="456">
        <v>1.63066</v>
      </c>
      <c r="BU59" s="456">
        <v>1.57806</v>
      </c>
      <c r="BV59" s="456">
        <v>1.63066</v>
      </c>
    </row>
    <row r="60" spans="1:74" ht="11.1" customHeight="1" x14ac:dyDescent="0.2">
      <c r="A60" s="235" t="s">
        <v>726</v>
      </c>
      <c r="B60" s="446" t="s">
        <v>1012</v>
      </c>
      <c r="C60" s="468">
        <v>1.0323628730000001</v>
      </c>
      <c r="D60" s="468">
        <v>1.1083789980000001</v>
      </c>
      <c r="E60" s="468">
        <v>1.548372391</v>
      </c>
      <c r="F60" s="468">
        <v>1.6403333250000001</v>
      </c>
      <c r="G60" s="468">
        <v>1.7993211950000001</v>
      </c>
      <c r="H60" s="468">
        <v>1.7887487280000001</v>
      </c>
      <c r="I60" s="468">
        <v>1.8577925230000001</v>
      </c>
      <c r="J60" s="468">
        <v>1.727968634</v>
      </c>
      <c r="K60" s="468">
        <v>1.6869877929999999</v>
      </c>
      <c r="L60" s="468">
        <v>0.89230418300000003</v>
      </c>
      <c r="M60" s="468">
        <v>0.82042588900000002</v>
      </c>
      <c r="N60" s="468">
        <v>1.276592468</v>
      </c>
      <c r="O60" s="468">
        <v>2.1781262510000001</v>
      </c>
      <c r="P60" s="468">
        <v>1.706994347</v>
      </c>
      <c r="Q60" s="468">
        <v>2.8186655960000002</v>
      </c>
      <c r="R60" s="468">
        <v>3.2840671069999998</v>
      </c>
      <c r="S60" s="468">
        <v>3.7229392680000002</v>
      </c>
      <c r="T60" s="468">
        <v>3.5222626250000002</v>
      </c>
      <c r="U60" s="468">
        <v>3.4999327469999999</v>
      </c>
      <c r="V60" s="468">
        <v>3.2507767730000001</v>
      </c>
      <c r="W60" s="468">
        <v>2.8318527919999998</v>
      </c>
      <c r="X60" s="468">
        <v>1.8732928680000001</v>
      </c>
      <c r="Y60" s="468">
        <v>1.5772616159999999</v>
      </c>
      <c r="Z60" s="468">
        <v>1.697685361</v>
      </c>
      <c r="AA60" s="468">
        <v>1.7551114400000001</v>
      </c>
      <c r="AB60" s="468">
        <v>2.4452942790000001</v>
      </c>
      <c r="AC60" s="468">
        <v>2.9089918379999999</v>
      </c>
      <c r="AD60" s="468">
        <v>2.9190603319999999</v>
      </c>
      <c r="AE60" s="468">
        <v>3.3504873740000001</v>
      </c>
      <c r="AF60" s="468">
        <v>2.869818253</v>
      </c>
      <c r="AG60" s="468">
        <v>3.1451677519999999</v>
      </c>
      <c r="AH60" s="468">
        <v>3.125228339</v>
      </c>
      <c r="AI60" s="468">
        <v>2.4923651809999998</v>
      </c>
      <c r="AJ60" s="468">
        <v>1.520001393</v>
      </c>
      <c r="AK60" s="468">
        <v>1.2690075590000001</v>
      </c>
      <c r="AL60" s="468">
        <v>1.4128312919999999</v>
      </c>
      <c r="AM60" s="468">
        <v>1.5629611720000001</v>
      </c>
      <c r="AN60" s="468">
        <v>2.3434275109999998</v>
      </c>
      <c r="AO60" s="468">
        <v>2.5885897149999999</v>
      </c>
      <c r="AP60" s="468">
        <v>2.8640243000000001</v>
      </c>
      <c r="AQ60" s="468">
        <v>3.0404262750000002</v>
      </c>
      <c r="AR60" s="468">
        <v>2.7206076330000002</v>
      </c>
      <c r="AS60" s="468">
        <v>2.8953761450000002</v>
      </c>
      <c r="AT60" s="468">
        <v>2.603317975</v>
      </c>
      <c r="AU60" s="468">
        <v>2.0732377290000001</v>
      </c>
      <c r="AV60" s="468">
        <v>1.657035357</v>
      </c>
      <c r="AW60" s="468">
        <v>1.503697667</v>
      </c>
      <c r="AX60" s="468">
        <v>1.749598966</v>
      </c>
      <c r="AY60" s="468">
        <v>2.5381044519999998</v>
      </c>
      <c r="AZ60" s="892">
        <v>1.8630768790000001</v>
      </c>
      <c r="BA60" s="892">
        <v>2.165834786</v>
      </c>
      <c r="BB60" s="892">
        <v>2.1504974670000001</v>
      </c>
      <c r="BC60" s="892">
        <v>2.2830892669999998</v>
      </c>
      <c r="BD60" s="892">
        <v>2.5830148990000001</v>
      </c>
      <c r="BE60" s="892">
        <v>2.7091560000000001</v>
      </c>
      <c r="BF60" s="892">
        <v>2.387616</v>
      </c>
      <c r="BG60" s="456">
        <v>1.5823860000000001</v>
      </c>
      <c r="BH60" s="456">
        <v>1.0378849999999999</v>
      </c>
      <c r="BI60" s="456">
        <v>0.84223890000000001</v>
      </c>
      <c r="BJ60" s="456">
        <v>0.95061969999999996</v>
      </c>
      <c r="BK60" s="456">
        <v>0.85575159999999995</v>
      </c>
      <c r="BL60" s="456">
        <v>0.99431270000000005</v>
      </c>
      <c r="BM60" s="456">
        <v>1.5356669999999999</v>
      </c>
      <c r="BN60" s="456">
        <v>2.4717220000000002</v>
      </c>
      <c r="BO60" s="456">
        <v>3.1146820000000002</v>
      </c>
      <c r="BP60" s="456">
        <v>2.8485800000000001</v>
      </c>
      <c r="BQ60" s="456">
        <v>2.9675769999999999</v>
      </c>
      <c r="BR60" s="456">
        <v>2.4045100000000001</v>
      </c>
      <c r="BS60" s="456">
        <v>1.9003300000000001</v>
      </c>
      <c r="BT60" s="456">
        <v>1.3416189999999999</v>
      </c>
      <c r="BU60" s="456">
        <v>1.1091789999999999</v>
      </c>
      <c r="BV60" s="456">
        <v>1.2425949999999999</v>
      </c>
    </row>
    <row r="61" spans="1:74" ht="11.1" customHeight="1" x14ac:dyDescent="0.2">
      <c r="A61" s="234" t="s">
        <v>1579</v>
      </c>
      <c r="B61" s="446" t="s">
        <v>1013</v>
      </c>
      <c r="C61" s="468">
        <v>0.631013936</v>
      </c>
      <c r="D61" s="468">
        <v>0.81553885100000001</v>
      </c>
      <c r="E61" s="468">
        <v>1.3652919349999999</v>
      </c>
      <c r="F61" s="468">
        <v>1.802655184</v>
      </c>
      <c r="G61" s="468">
        <v>2.0622377059999999</v>
      </c>
      <c r="H61" s="468">
        <v>1.7263219030000001</v>
      </c>
      <c r="I61" s="468">
        <v>1.7703165649999999</v>
      </c>
      <c r="J61" s="468">
        <v>1.3807285030000001</v>
      </c>
      <c r="K61" s="468">
        <v>1.0376506919999999</v>
      </c>
      <c r="L61" s="468">
        <v>0.822478665</v>
      </c>
      <c r="M61" s="468">
        <v>0.87947136000000004</v>
      </c>
      <c r="N61" s="468">
        <v>0.85734270000000001</v>
      </c>
      <c r="O61" s="468">
        <v>0.97146911700000005</v>
      </c>
      <c r="P61" s="468">
        <v>0.82559206900000004</v>
      </c>
      <c r="Q61" s="468">
        <v>1.2984107709999999</v>
      </c>
      <c r="R61" s="468">
        <v>1.49886736</v>
      </c>
      <c r="S61" s="468">
        <v>1.7076580539999999</v>
      </c>
      <c r="T61" s="468">
        <v>1.946610025</v>
      </c>
      <c r="U61" s="468">
        <v>1.7485033969999999</v>
      </c>
      <c r="V61" s="468">
        <v>1.14493019</v>
      </c>
      <c r="W61" s="468">
        <v>1.2083775240000001</v>
      </c>
      <c r="X61" s="468">
        <v>0.90819885899999997</v>
      </c>
      <c r="Y61" s="468">
        <v>0.65726275499999998</v>
      </c>
      <c r="Z61" s="468">
        <v>0.57702979600000004</v>
      </c>
      <c r="AA61" s="468">
        <v>0.98670392200000001</v>
      </c>
      <c r="AB61" s="468">
        <v>0.84277565399999999</v>
      </c>
      <c r="AC61" s="468">
        <v>1.488582283</v>
      </c>
      <c r="AD61" s="468">
        <v>1.55886565</v>
      </c>
      <c r="AE61" s="468">
        <v>2.1817754140000001</v>
      </c>
      <c r="AF61" s="468">
        <v>2.0179448139999998</v>
      </c>
      <c r="AG61" s="468">
        <v>1.5183028679999999</v>
      </c>
      <c r="AH61" s="468">
        <v>1.6281925740000001</v>
      </c>
      <c r="AI61" s="468">
        <v>1.229474661</v>
      </c>
      <c r="AJ61" s="468">
        <v>1.0336544139999999</v>
      </c>
      <c r="AK61" s="468">
        <v>0.92839413800000004</v>
      </c>
      <c r="AL61" s="468">
        <v>0.763257085</v>
      </c>
      <c r="AM61" s="468">
        <v>1.2675034940000001</v>
      </c>
      <c r="AN61" s="468">
        <v>1.2884581079999999</v>
      </c>
      <c r="AO61" s="468">
        <v>1.755250534</v>
      </c>
      <c r="AP61" s="468">
        <v>1.707491965</v>
      </c>
      <c r="AQ61" s="468">
        <v>1.572504567</v>
      </c>
      <c r="AR61" s="468">
        <v>1.5902569719999999</v>
      </c>
      <c r="AS61" s="468">
        <v>1.656684005</v>
      </c>
      <c r="AT61" s="468">
        <v>1.298059619</v>
      </c>
      <c r="AU61" s="468">
        <v>1.033387209</v>
      </c>
      <c r="AV61" s="468">
        <v>1.164241831</v>
      </c>
      <c r="AW61" s="468">
        <v>1.174400984</v>
      </c>
      <c r="AX61" s="468">
        <v>1.264971104</v>
      </c>
      <c r="AY61" s="468">
        <v>1.191766565</v>
      </c>
      <c r="AZ61" s="892">
        <v>1.213103439</v>
      </c>
      <c r="BA61" s="892">
        <v>1.6811200930000001</v>
      </c>
      <c r="BB61" s="892">
        <v>2.119909013</v>
      </c>
      <c r="BC61" s="892">
        <v>2.3465499790000002</v>
      </c>
      <c r="BD61" s="892">
        <v>2.1764316340000001</v>
      </c>
      <c r="BE61" s="892">
        <v>2.5270990000000002</v>
      </c>
      <c r="BF61" s="892">
        <v>2.2762720000000001</v>
      </c>
      <c r="BG61" s="456">
        <v>1.9070419999999999</v>
      </c>
      <c r="BH61" s="456">
        <v>1.554597</v>
      </c>
      <c r="BI61" s="456">
        <v>1.3418559999999999</v>
      </c>
      <c r="BJ61" s="456">
        <v>1.1390960000000001</v>
      </c>
      <c r="BK61" s="456">
        <v>1.835504</v>
      </c>
      <c r="BL61" s="456">
        <v>1.74871</v>
      </c>
      <c r="BM61" s="456">
        <v>2.5861350000000001</v>
      </c>
      <c r="BN61" s="456">
        <v>2.6072229999999998</v>
      </c>
      <c r="BO61" s="456">
        <v>2.7989630000000001</v>
      </c>
      <c r="BP61" s="456">
        <v>2.774133</v>
      </c>
      <c r="BQ61" s="456">
        <v>2.5664069999999999</v>
      </c>
      <c r="BR61" s="456">
        <v>2.1809810000000001</v>
      </c>
      <c r="BS61" s="456">
        <v>1.7532430000000001</v>
      </c>
      <c r="BT61" s="456">
        <v>1.735533</v>
      </c>
      <c r="BU61" s="456">
        <v>1.6545479999999999</v>
      </c>
      <c r="BV61" s="456">
        <v>1.6682380000000001</v>
      </c>
    </row>
    <row r="62" spans="1:74" ht="11.1" customHeight="1" x14ac:dyDescent="0.2">
      <c r="A62" s="234" t="s">
        <v>1580</v>
      </c>
      <c r="B62" s="446" t="s">
        <v>1014</v>
      </c>
      <c r="C62" s="468">
        <v>2.17514429</v>
      </c>
      <c r="D62" s="468">
        <v>2.5961791189999999</v>
      </c>
      <c r="E62" s="468">
        <v>3.4285937949999998</v>
      </c>
      <c r="F62" s="468">
        <v>3.8790813439999998</v>
      </c>
      <c r="G62" s="468">
        <v>4.5422233849999998</v>
      </c>
      <c r="H62" s="468">
        <v>4.7728857720000004</v>
      </c>
      <c r="I62" s="468">
        <v>4.5984061079999998</v>
      </c>
      <c r="J62" s="468">
        <v>4.2954471879999998</v>
      </c>
      <c r="K62" s="468">
        <v>3.667248378</v>
      </c>
      <c r="L62" s="468">
        <v>3.441360092</v>
      </c>
      <c r="M62" s="468">
        <v>2.6135751009999999</v>
      </c>
      <c r="N62" s="468">
        <v>1.900279579</v>
      </c>
      <c r="O62" s="468">
        <v>2.0993221800000001</v>
      </c>
      <c r="P62" s="468">
        <v>2.5565162199999998</v>
      </c>
      <c r="Q62" s="468">
        <v>2.834658627</v>
      </c>
      <c r="R62" s="468">
        <v>4.0110270379999999</v>
      </c>
      <c r="S62" s="468">
        <v>4.5992170489999999</v>
      </c>
      <c r="T62" s="468">
        <v>4.867636225</v>
      </c>
      <c r="U62" s="468">
        <v>5.0835419640000001</v>
      </c>
      <c r="V62" s="468">
        <v>4.5876173839999996</v>
      </c>
      <c r="W62" s="468">
        <v>4.1816940459999996</v>
      </c>
      <c r="X62" s="468">
        <v>3.9127188350000002</v>
      </c>
      <c r="Y62" s="468">
        <v>2.876125354</v>
      </c>
      <c r="Z62" s="468">
        <v>2.382643587</v>
      </c>
      <c r="AA62" s="468">
        <v>2.4268137919999999</v>
      </c>
      <c r="AB62" s="468">
        <v>2.775282738</v>
      </c>
      <c r="AC62" s="468">
        <v>3.6519537579999999</v>
      </c>
      <c r="AD62" s="468">
        <v>4.6896653769999999</v>
      </c>
      <c r="AE62" s="468">
        <v>5.6651183490000001</v>
      </c>
      <c r="AF62" s="468">
        <v>6.0349951810000002</v>
      </c>
      <c r="AG62" s="468">
        <v>6.064308295</v>
      </c>
      <c r="AH62" s="468">
        <v>5.8644763150000001</v>
      </c>
      <c r="AI62" s="468">
        <v>5.0939797369999997</v>
      </c>
      <c r="AJ62" s="468">
        <v>4.1749393130000003</v>
      </c>
      <c r="AK62" s="468">
        <v>3.1374484850000002</v>
      </c>
      <c r="AL62" s="468">
        <v>2.8655469089999999</v>
      </c>
      <c r="AM62" s="468">
        <v>3.422812827</v>
      </c>
      <c r="AN62" s="468">
        <v>3.4116933779999998</v>
      </c>
      <c r="AO62" s="468">
        <v>4.3564433359999999</v>
      </c>
      <c r="AP62" s="468">
        <v>5.5546663690000004</v>
      </c>
      <c r="AQ62" s="468">
        <v>6.4566478399999996</v>
      </c>
      <c r="AR62" s="468">
        <v>6.8773394010000004</v>
      </c>
      <c r="AS62" s="468">
        <v>7.102286608</v>
      </c>
      <c r="AT62" s="468">
        <v>6.5028323639999996</v>
      </c>
      <c r="AU62" s="468">
        <v>5.4932043930000001</v>
      </c>
      <c r="AV62" s="468">
        <v>4.976996389</v>
      </c>
      <c r="AW62" s="468">
        <v>3.2563386169999999</v>
      </c>
      <c r="AX62" s="468">
        <v>2.840959094</v>
      </c>
      <c r="AY62" s="468">
        <v>3.3792010640000001</v>
      </c>
      <c r="AZ62" s="892">
        <v>3.7900724029999999</v>
      </c>
      <c r="BA62" s="892">
        <v>5.3267256820000002</v>
      </c>
      <c r="BB62" s="892">
        <v>5.2790945650000003</v>
      </c>
      <c r="BC62" s="892">
        <v>6.4125107650000004</v>
      </c>
      <c r="BD62" s="892">
        <v>7.0938434949999998</v>
      </c>
      <c r="BE62" s="892">
        <v>7.3792010000000001</v>
      </c>
      <c r="BF62" s="892">
        <v>6.8212099999999998</v>
      </c>
      <c r="BG62" s="456">
        <v>5.9326179999999997</v>
      </c>
      <c r="BH62" s="456">
        <v>5.2596610000000004</v>
      </c>
      <c r="BI62" s="456">
        <v>3.6432229999999999</v>
      </c>
      <c r="BJ62" s="456">
        <v>3.176758</v>
      </c>
      <c r="BK62" s="456">
        <v>3.7315680000000002</v>
      </c>
      <c r="BL62" s="456">
        <v>4.0193960000000004</v>
      </c>
      <c r="BM62" s="456">
        <v>5.572635</v>
      </c>
      <c r="BN62" s="456">
        <v>6.1489750000000001</v>
      </c>
      <c r="BO62" s="456">
        <v>7.3536910000000004</v>
      </c>
      <c r="BP62" s="456">
        <v>8.0204280000000008</v>
      </c>
      <c r="BQ62" s="456">
        <v>8.3831100000000003</v>
      </c>
      <c r="BR62" s="456">
        <v>7.8949470000000002</v>
      </c>
      <c r="BS62" s="456">
        <v>6.7951370000000004</v>
      </c>
      <c r="BT62" s="456">
        <v>5.9892789999999998</v>
      </c>
      <c r="BU62" s="456">
        <v>4.0773299999999999</v>
      </c>
      <c r="BV62" s="456">
        <v>3.6828599999999998</v>
      </c>
    </row>
    <row r="63" spans="1:74" ht="11.1" customHeight="1" x14ac:dyDescent="0.2">
      <c r="A63" s="234" t="s">
        <v>727</v>
      </c>
      <c r="B63" s="478" t="s">
        <v>1555</v>
      </c>
      <c r="C63" s="468">
        <v>0.963099759</v>
      </c>
      <c r="D63" s="468">
        <v>0.90017923</v>
      </c>
      <c r="E63" s="468">
        <v>0.93829410499999999</v>
      </c>
      <c r="F63" s="468">
        <v>0.89599956000000003</v>
      </c>
      <c r="G63" s="468">
        <v>0.82205261600000001</v>
      </c>
      <c r="H63" s="468">
        <v>0.86520191000000002</v>
      </c>
      <c r="I63" s="468">
        <v>1.0854628909999999</v>
      </c>
      <c r="J63" s="468">
        <v>1.1368306989999999</v>
      </c>
      <c r="K63" s="468">
        <v>0.99047437800000004</v>
      </c>
      <c r="L63" s="468">
        <v>0.935180707</v>
      </c>
      <c r="M63" s="468">
        <v>0.89035941100000005</v>
      </c>
      <c r="N63" s="468">
        <v>0.88594349500000003</v>
      </c>
      <c r="O63" s="468">
        <v>0.764162012</v>
      </c>
      <c r="P63" s="468">
        <v>0.69287024500000005</v>
      </c>
      <c r="Q63" s="468">
        <v>0.71674310299999999</v>
      </c>
      <c r="R63" s="468">
        <v>0.81683764699999994</v>
      </c>
      <c r="S63" s="468">
        <v>0.84416961899999998</v>
      </c>
      <c r="T63" s="468">
        <v>0.87641724399999998</v>
      </c>
      <c r="U63" s="468">
        <v>0.96861025599999995</v>
      </c>
      <c r="V63" s="468">
        <v>0.99828147899999997</v>
      </c>
      <c r="W63" s="468">
        <v>0.96188875900000004</v>
      </c>
      <c r="X63" s="468">
        <v>0.87663935599999998</v>
      </c>
      <c r="Y63" s="468">
        <v>0.85908238599999998</v>
      </c>
      <c r="Z63" s="468">
        <v>0.87312764099999995</v>
      </c>
      <c r="AA63" s="468">
        <v>0.83028030900000005</v>
      </c>
      <c r="AB63" s="468">
        <v>0.74304915599999999</v>
      </c>
      <c r="AC63" s="468">
        <v>0.82504279199999997</v>
      </c>
      <c r="AD63" s="468">
        <v>0.72725552699999996</v>
      </c>
      <c r="AE63" s="468">
        <v>0.90808852600000001</v>
      </c>
      <c r="AF63" s="468">
        <v>0.82476187300000003</v>
      </c>
      <c r="AG63" s="468">
        <v>0.90992151499999996</v>
      </c>
      <c r="AH63" s="468">
        <v>0.83257968299999996</v>
      </c>
      <c r="AI63" s="468">
        <v>0.82036872199999999</v>
      </c>
      <c r="AJ63" s="468">
        <v>0.73950157400000005</v>
      </c>
      <c r="AK63" s="468">
        <v>0.75725509099999999</v>
      </c>
      <c r="AL63" s="468">
        <v>0.74648504800000004</v>
      </c>
      <c r="AM63" s="468">
        <v>0.77601389499999995</v>
      </c>
      <c r="AN63" s="468">
        <v>0.715165202</v>
      </c>
      <c r="AO63" s="468">
        <v>0.76645309299999997</v>
      </c>
      <c r="AP63" s="468">
        <v>0.72420131200000004</v>
      </c>
      <c r="AQ63" s="468">
        <v>0.82455354300000006</v>
      </c>
      <c r="AR63" s="468">
        <v>0.80502505000000002</v>
      </c>
      <c r="AS63" s="468">
        <v>0.99924684900000005</v>
      </c>
      <c r="AT63" s="468">
        <v>0.88661734299999995</v>
      </c>
      <c r="AU63" s="468">
        <v>0.79711658799999996</v>
      </c>
      <c r="AV63" s="468">
        <v>0.70744425300000002</v>
      </c>
      <c r="AW63" s="468">
        <v>0.60860355099999996</v>
      </c>
      <c r="AX63" s="468">
        <v>0.76580613600000003</v>
      </c>
      <c r="AY63" s="468">
        <v>0.69522777099999999</v>
      </c>
      <c r="AZ63" s="892">
        <v>0.62111423700000001</v>
      </c>
      <c r="BA63" s="892">
        <v>0.61680990599999996</v>
      </c>
      <c r="BB63" s="892">
        <v>0.56268875200000001</v>
      </c>
      <c r="BC63" s="892">
        <v>0.72782733700000002</v>
      </c>
      <c r="BD63" s="892">
        <v>0.77505337799999996</v>
      </c>
      <c r="BE63" s="892">
        <v>0.91142469999999998</v>
      </c>
      <c r="BF63" s="892">
        <v>0.86343270000000005</v>
      </c>
      <c r="BG63" s="456">
        <v>0.77432979999999996</v>
      </c>
      <c r="BH63" s="456">
        <v>0.62891319999999995</v>
      </c>
      <c r="BI63" s="456">
        <v>0.52474799999999999</v>
      </c>
      <c r="BJ63" s="456">
        <v>0.76332120000000003</v>
      </c>
      <c r="BK63" s="456">
        <v>0.79511639999999995</v>
      </c>
      <c r="BL63" s="456">
        <v>0.58542729999999998</v>
      </c>
      <c r="BM63" s="456">
        <v>0.59970279999999998</v>
      </c>
      <c r="BN63" s="456">
        <v>0.45501249999999999</v>
      </c>
      <c r="BO63" s="456">
        <v>0.5347594</v>
      </c>
      <c r="BP63" s="456">
        <v>0.75188670000000002</v>
      </c>
      <c r="BQ63" s="456">
        <v>0.94229209999999997</v>
      </c>
      <c r="BR63" s="456">
        <v>0.90368729999999997</v>
      </c>
      <c r="BS63" s="456">
        <v>0.78532829999999998</v>
      </c>
      <c r="BT63" s="456">
        <v>0.59843740000000001</v>
      </c>
      <c r="BU63" s="456">
        <v>0.47411209999999998</v>
      </c>
      <c r="BV63" s="456">
        <v>0.77016309999999999</v>
      </c>
    </row>
    <row r="64" spans="1:74" ht="11.1" customHeight="1" x14ac:dyDescent="0.2">
      <c r="A64" s="234" t="s">
        <v>729</v>
      </c>
      <c r="B64" s="479" t="s">
        <v>1556</v>
      </c>
      <c r="C64" s="470">
        <v>20.479203999999999</v>
      </c>
      <c r="D64" s="470">
        <v>18.133693999999998</v>
      </c>
      <c r="E64" s="470">
        <v>19.543817000000001</v>
      </c>
      <c r="F64" s="470">
        <v>18.817715</v>
      </c>
      <c r="G64" s="470">
        <v>20.453278000000001</v>
      </c>
      <c r="H64" s="470">
        <v>23.766369000000001</v>
      </c>
      <c r="I64" s="470">
        <v>25.993258999999998</v>
      </c>
      <c r="J64" s="470">
        <v>28.172484000000001</v>
      </c>
      <c r="K64" s="470">
        <v>26.334966000000001</v>
      </c>
      <c r="L64" s="470">
        <v>21.833964999999999</v>
      </c>
      <c r="M64" s="470">
        <v>19.575299000000001</v>
      </c>
      <c r="N64" s="470">
        <v>21.323557999999998</v>
      </c>
      <c r="O64" s="470">
        <v>20.761414949999999</v>
      </c>
      <c r="P64" s="470">
        <v>18.25952758</v>
      </c>
      <c r="Q64" s="470">
        <v>20.075501679999999</v>
      </c>
      <c r="R64" s="470">
        <v>18.450496189999999</v>
      </c>
      <c r="S64" s="470">
        <v>19.99501897</v>
      </c>
      <c r="T64" s="470">
        <v>20.13553331</v>
      </c>
      <c r="U64" s="470">
        <v>26.363276249999998</v>
      </c>
      <c r="V64" s="470">
        <v>26.768892709999999</v>
      </c>
      <c r="W64" s="470">
        <v>22.412560339999999</v>
      </c>
      <c r="X64" s="470">
        <v>21.645087660000002</v>
      </c>
      <c r="Y64" s="470">
        <v>19.712727789999999</v>
      </c>
      <c r="Z64" s="470">
        <v>20.77481671</v>
      </c>
      <c r="AA64" s="470">
        <v>20.705880109999999</v>
      </c>
      <c r="AB64" s="470">
        <v>18.906279040000001</v>
      </c>
      <c r="AC64" s="470">
        <v>19.030381389999999</v>
      </c>
      <c r="AD64" s="470">
        <v>18.503169939999999</v>
      </c>
      <c r="AE64" s="470">
        <v>20.269604009999998</v>
      </c>
      <c r="AF64" s="470">
        <v>23.105117320000002</v>
      </c>
      <c r="AG64" s="470">
        <v>28.34334514</v>
      </c>
      <c r="AH64" s="470">
        <v>27.21439479</v>
      </c>
      <c r="AI64" s="470">
        <v>24.675143640000002</v>
      </c>
      <c r="AJ64" s="470">
        <v>23.014480370000001</v>
      </c>
      <c r="AK64" s="470">
        <v>20.199605040000002</v>
      </c>
      <c r="AL64" s="470">
        <v>21.46422905</v>
      </c>
      <c r="AM64" s="470">
        <v>20.932984534999999</v>
      </c>
      <c r="AN64" s="470">
        <v>18.530131367999999</v>
      </c>
      <c r="AO64" s="470">
        <v>19.803344645999999</v>
      </c>
      <c r="AP64" s="470">
        <v>19.545919325</v>
      </c>
      <c r="AQ64" s="470">
        <v>21.840554260000001</v>
      </c>
      <c r="AR64" s="470">
        <v>23.148684964000001</v>
      </c>
      <c r="AS64" s="470">
        <v>25.297574919999999</v>
      </c>
      <c r="AT64" s="470">
        <v>27.61491122</v>
      </c>
      <c r="AU64" s="470">
        <v>25.568385037999999</v>
      </c>
      <c r="AV64" s="470">
        <v>21.792832099000002</v>
      </c>
      <c r="AW64" s="470">
        <v>21.094636440999999</v>
      </c>
      <c r="AX64" s="470">
        <v>22.043930535000001</v>
      </c>
      <c r="AY64" s="470">
        <v>21.242464308999999</v>
      </c>
      <c r="AZ64" s="917">
        <v>19.071772441</v>
      </c>
      <c r="BA64" s="917">
        <v>21.791405966999999</v>
      </c>
      <c r="BB64" s="917">
        <v>20.054213408999999</v>
      </c>
      <c r="BC64" s="917">
        <v>21.791236355999999</v>
      </c>
      <c r="BD64" s="917">
        <v>23.804496454999999</v>
      </c>
      <c r="BE64" s="917">
        <v>28.087263348</v>
      </c>
      <c r="BF64" s="917">
        <v>27.775700000000001</v>
      </c>
      <c r="BG64" s="459">
        <v>23.717919999999999</v>
      </c>
      <c r="BH64" s="459">
        <v>21.427019999999999</v>
      </c>
      <c r="BI64" s="459">
        <v>19.460819999999998</v>
      </c>
      <c r="BJ64" s="459">
        <v>20.758749999999999</v>
      </c>
      <c r="BK64" s="459">
        <v>20.603660000000001</v>
      </c>
      <c r="BL64" s="459">
        <v>18.236260000000001</v>
      </c>
      <c r="BM64" s="459">
        <v>19.989650000000001</v>
      </c>
      <c r="BN64" s="459">
        <v>19.059090000000001</v>
      </c>
      <c r="BO64" s="459">
        <v>20.610250000000001</v>
      </c>
      <c r="BP64" s="459">
        <v>22.932670000000002</v>
      </c>
      <c r="BQ64" s="459">
        <v>26.61243</v>
      </c>
      <c r="BR64" s="459">
        <v>27.481829999999999</v>
      </c>
      <c r="BS64" s="459">
        <v>24.53716</v>
      </c>
      <c r="BT64" s="459">
        <v>21.57517</v>
      </c>
      <c r="BU64" s="459">
        <v>19.506239999999998</v>
      </c>
      <c r="BV64" s="459">
        <v>20.776540000000001</v>
      </c>
    </row>
    <row r="65" spans="1:74" s="336" customFormat="1" ht="13.2" x14ac:dyDescent="0.25">
      <c r="A65" s="335"/>
      <c r="B65" s="1094" t="s">
        <v>1565</v>
      </c>
      <c r="C65" s="1092"/>
      <c r="D65" s="1092"/>
      <c r="E65" s="1092"/>
      <c r="F65" s="1092"/>
      <c r="G65" s="1092"/>
      <c r="H65" s="1092"/>
      <c r="I65" s="1092"/>
      <c r="J65" s="1092"/>
      <c r="K65" s="1092"/>
      <c r="L65" s="1092"/>
      <c r="M65" s="1092"/>
      <c r="N65" s="1092"/>
      <c r="O65" s="1092"/>
      <c r="P65" s="1092"/>
      <c r="Q65" s="1093"/>
      <c r="R65" s="770"/>
      <c r="AZ65" s="339"/>
      <c r="BA65" s="339"/>
      <c r="BB65" s="339"/>
      <c r="BC65" s="339"/>
      <c r="BD65" s="339"/>
      <c r="BE65" s="339"/>
      <c r="BF65" s="339"/>
      <c r="BG65" s="339"/>
      <c r="BH65" s="339"/>
      <c r="BI65" s="339"/>
    </row>
    <row r="66" spans="1:74" ht="12" customHeight="1" x14ac:dyDescent="0.25">
      <c r="A66" s="229"/>
      <c r="B66" s="1091" t="s">
        <v>1422</v>
      </c>
      <c r="C66" s="1092"/>
      <c r="D66" s="1092"/>
      <c r="E66" s="1092"/>
      <c r="F66" s="1092"/>
      <c r="G66" s="1092"/>
      <c r="H66" s="1092"/>
      <c r="I66" s="1092"/>
      <c r="J66" s="1092"/>
      <c r="K66" s="1092"/>
      <c r="L66" s="1092"/>
      <c r="M66" s="1092"/>
      <c r="N66" s="1092"/>
      <c r="O66" s="1092"/>
      <c r="P66" s="1092"/>
      <c r="Q66" s="1093"/>
      <c r="R66" s="770"/>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683"/>
      <c r="BA66" s="683"/>
      <c r="BB66" s="683"/>
      <c r="BC66" s="683"/>
      <c r="BD66" s="683"/>
      <c r="BE66" s="683"/>
      <c r="BF66" s="683"/>
      <c r="BG66" s="683"/>
      <c r="BH66" s="683"/>
      <c r="BI66" s="683"/>
      <c r="BJ66" s="236"/>
      <c r="BK66" s="236"/>
      <c r="BL66" s="236"/>
      <c r="BM66" s="236"/>
      <c r="BN66" s="236"/>
      <c r="BO66" s="236"/>
      <c r="BP66" s="236"/>
      <c r="BQ66" s="236"/>
      <c r="BR66" s="236"/>
      <c r="BS66" s="236"/>
      <c r="BT66" s="236"/>
      <c r="BU66" s="236"/>
      <c r="BV66" s="236"/>
    </row>
    <row r="67" spans="1:74" ht="12" customHeight="1" x14ac:dyDescent="0.25">
      <c r="A67" s="229"/>
      <c r="B67" s="1091" t="s">
        <v>1423</v>
      </c>
      <c r="C67" s="1092"/>
      <c r="D67" s="1092"/>
      <c r="E67" s="1092"/>
      <c r="F67" s="1092"/>
      <c r="G67" s="1092"/>
      <c r="H67" s="1092"/>
      <c r="I67" s="1092"/>
      <c r="J67" s="1092"/>
      <c r="K67" s="1092"/>
      <c r="L67" s="1092"/>
      <c r="M67" s="1092"/>
      <c r="N67" s="1092"/>
      <c r="O67" s="1092"/>
      <c r="P67" s="1092"/>
      <c r="Q67" s="1093"/>
      <c r="R67" s="770"/>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691"/>
      <c r="BA67" s="691"/>
      <c r="BB67" s="691"/>
      <c r="BC67" s="691"/>
      <c r="BD67" s="691"/>
      <c r="BE67" s="684"/>
      <c r="BF67" s="684"/>
      <c r="BG67" s="691"/>
      <c r="BH67" s="691"/>
      <c r="BI67" s="691"/>
      <c r="BJ67" s="236"/>
      <c r="BK67" s="236"/>
      <c r="BL67" s="236"/>
      <c r="BM67" s="236"/>
      <c r="BN67" s="236"/>
      <c r="BO67" s="236"/>
      <c r="BP67" s="236"/>
      <c r="BQ67" s="236"/>
      <c r="BR67" s="236"/>
      <c r="BS67" s="236"/>
      <c r="BT67" s="236"/>
      <c r="BU67" s="236"/>
      <c r="BV67" s="236"/>
    </row>
    <row r="68" spans="1:74" ht="12" customHeight="1" x14ac:dyDescent="0.25">
      <c r="A68" s="229"/>
      <c r="B68" s="945" t="s">
        <v>1566</v>
      </c>
      <c r="C68" s="771"/>
      <c r="D68" s="771"/>
      <c r="E68" s="771"/>
      <c r="F68" s="771"/>
      <c r="G68" s="771"/>
      <c r="H68" s="771"/>
      <c r="I68" s="771"/>
      <c r="J68" s="771"/>
      <c r="K68" s="771"/>
      <c r="L68" s="771"/>
      <c r="M68" s="771"/>
      <c r="N68" s="771"/>
      <c r="O68" s="771"/>
      <c r="P68" s="771"/>
      <c r="Q68" s="772"/>
      <c r="R68" s="770"/>
      <c r="S68" s="236"/>
      <c r="T68" s="236"/>
      <c r="U68" s="236"/>
      <c r="V68" s="236"/>
      <c r="W68" s="236"/>
      <c r="X68" s="236"/>
      <c r="Y68" s="236"/>
      <c r="Z68" s="236"/>
      <c r="AA68" s="236"/>
      <c r="AB68" s="236"/>
      <c r="AC68" s="236"/>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691"/>
      <c r="AZ68" s="691"/>
      <c r="BA68" s="691"/>
      <c r="BB68" s="691"/>
      <c r="BC68" s="691"/>
      <c r="BD68" s="684"/>
      <c r="BE68" s="684"/>
      <c r="BF68" s="684"/>
      <c r="BG68" s="691"/>
      <c r="BH68" s="691"/>
      <c r="BI68" s="691"/>
      <c r="BJ68" s="236"/>
      <c r="BK68" s="236"/>
      <c r="BL68" s="236"/>
      <c r="BM68" s="236"/>
      <c r="BN68" s="236"/>
      <c r="BO68" s="236"/>
      <c r="BP68" s="236"/>
      <c r="BQ68" s="236"/>
      <c r="BR68" s="236"/>
      <c r="BS68" s="236"/>
      <c r="BT68" s="236"/>
      <c r="BU68" s="236"/>
      <c r="BV68" s="236"/>
    </row>
    <row r="69" spans="1:74" ht="12" customHeight="1" x14ac:dyDescent="0.25">
      <c r="A69" s="237"/>
      <c r="B69" s="945" t="s">
        <v>1567</v>
      </c>
      <c r="C69" s="771"/>
      <c r="D69" s="771"/>
      <c r="E69" s="771"/>
      <c r="F69" s="771"/>
      <c r="G69" s="771"/>
      <c r="H69" s="771"/>
      <c r="I69" s="771"/>
      <c r="J69" s="771"/>
      <c r="K69" s="771"/>
      <c r="L69" s="771"/>
      <c r="M69" s="771"/>
      <c r="N69" s="771"/>
      <c r="O69" s="771"/>
      <c r="P69" s="771"/>
      <c r="Q69" s="772"/>
      <c r="R69" s="770"/>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691"/>
      <c r="AZ69" s="691"/>
      <c r="BA69" s="691"/>
      <c r="BB69" s="691"/>
      <c r="BC69" s="691"/>
      <c r="BD69" s="684"/>
      <c r="BE69" s="684"/>
      <c r="BF69" s="684"/>
      <c r="BG69" s="691"/>
      <c r="BH69" s="691"/>
      <c r="BI69" s="691"/>
      <c r="BJ69" s="236"/>
      <c r="BK69" s="236"/>
      <c r="BL69" s="236"/>
      <c r="BM69" s="236"/>
      <c r="BN69" s="236"/>
      <c r="BO69" s="236"/>
      <c r="BP69" s="236"/>
      <c r="BQ69" s="236"/>
      <c r="BR69" s="236"/>
      <c r="BS69" s="236"/>
      <c r="BT69" s="236"/>
      <c r="BU69" s="236"/>
      <c r="BV69" s="236"/>
    </row>
    <row r="70" spans="1:74" ht="12" customHeight="1" x14ac:dyDescent="0.25">
      <c r="A70" s="237"/>
      <c r="B70" s="773" t="s">
        <v>808</v>
      </c>
      <c r="C70" s="773"/>
      <c r="D70" s="773"/>
      <c r="E70" s="773"/>
      <c r="F70" s="773"/>
      <c r="G70" s="773"/>
      <c r="H70" s="774"/>
      <c r="I70" s="773"/>
      <c r="J70" s="773"/>
      <c r="K70" s="773"/>
      <c r="L70" s="773"/>
      <c r="M70" s="773"/>
      <c r="N70" s="773"/>
      <c r="O70" s="773"/>
      <c r="P70" s="773"/>
      <c r="Q70" s="773"/>
      <c r="R70" s="775"/>
      <c r="S70" s="236"/>
      <c r="T70" s="236"/>
      <c r="U70" s="236"/>
      <c r="V70" s="236"/>
      <c r="W70" s="236"/>
      <c r="X70" s="236"/>
      <c r="Y70" s="236"/>
      <c r="Z70" s="236"/>
      <c r="AA70" s="236"/>
      <c r="AB70" s="236"/>
      <c r="AC70" s="236"/>
      <c r="AD70" s="236"/>
      <c r="AE70" s="236"/>
      <c r="AF70" s="236"/>
      <c r="AG70" s="236"/>
      <c r="AH70" s="236"/>
      <c r="AI70" s="236"/>
      <c r="AJ70" s="236"/>
      <c r="AK70" s="236"/>
      <c r="AL70" s="236"/>
      <c r="AM70" s="236"/>
      <c r="AN70" s="236"/>
      <c r="AO70" s="236"/>
      <c r="AP70" s="236"/>
      <c r="AQ70" s="236"/>
      <c r="AR70" s="236"/>
      <c r="AS70" s="236"/>
      <c r="AT70" s="236"/>
      <c r="AU70" s="236"/>
      <c r="AV70" s="236"/>
      <c r="AW70" s="236"/>
      <c r="AX70" s="236"/>
      <c r="AY70" s="691"/>
      <c r="AZ70" s="691"/>
      <c r="BA70" s="691"/>
      <c r="BB70" s="691"/>
      <c r="BC70" s="691"/>
      <c r="BD70" s="684"/>
      <c r="BE70" s="684"/>
      <c r="BF70" s="684"/>
      <c r="BG70" s="691"/>
      <c r="BH70" s="691"/>
      <c r="BI70" s="691"/>
      <c r="BJ70" s="236"/>
      <c r="BK70" s="236"/>
      <c r="BL70" s="236"/>
      <c r="BM70" s="236"/>
      <c r="BN70" s="236"/>
      <c r="BO70" s="236"/>
      <c r="BP70" s="236"/>
      <c r="BQ70" s="236"/>
      <c r="BR70" s="236"/>
      <c r="BS70" s="236"/>
      <c r="BT70" s="236"/>
      <c r="BU70" s="236"/>
      <c r="BV70" s="236"/>
    </row>
    <row r="71" spans="1:74" ht="12" customHeight="1" x14ac:dyDescent="0.25">
      <c r="A71" s="237"/>
      <c r="B71" s="971" t="str">
        <f>Dates!$G$2</f>
        <v>EIA completed modeling and analysis for this report on Thursday, September 3, 2026.</v>
      </c>
      <c r="C71" s="972"/>
      <c r="D71" s="972"/>
      <c r="E71" s="972"/>
      <c r="F71" s="972"/>
      <c r="G71" s="972"/>
      <c r="H71" s="972"/>
      <c r="I71" s="972"/>
      <c r="J71" s="972"/>
      <c r="K71" s="972"/>
      <c r="L71" s="972"/>
      <c r="M71" s="972"/>
      <c r="N71" s="972"/>
      <c r="O71" s="972"/>
      <c r="P71" s="972"/>
      <c r="Q71" s="972"/>
      <c r="R71" s="776"/>
      <c r="S71" s="236"/>
      <c r="T71" s="236"/>
      <c r="U71" s="236"/>
      <c r="V71" s="236"/>
      <c r="W71" s="236"/>
      <c r="X71" s="236"/>
      <c r="Y71" s="236"/>
      <c r="Z71" s="236"/>
      <c r="AA71" s="236"/>
      <c r="AB71" s="236"/>
      <c r="AC71" s="236"/>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691"/>
      <c r="AZ71" s="691"/>
      <c r="BA71" s="691"/>
      <c r="BB71" s="691"/>
      <c r="BC71" s="691"/>
      <c r="BD71" s="684"/>
      <c r="BE71" s="684"/>
      <c r="BF71" s="684"/>
      <c r="BG71" s="691"/>
      <c r="BH71" s="691"/>
      <c r="BI71" s="691"/>
      <c r="BJ71" s="236"/>
      <c r="BK71" s="236"/>
      <c r="BL71" s="236"/>
      <c r="BM71" s="236"/>
      <c r="BN71" s="236"/>
      <c r="BO71" s="236"/>
      <c r="BP71" s="236"/>
      <c r="BQ71" s="236"/>
      <c r="BR71" s="236"/>
      <c r="BS71" s="236"/>
      <c r="BT71" s="236"/>
      <c r="BU71" s="236"/>
      <c r="BV71" s="236"/>
    </row>
    <row r="72" spans="1:74" ht="13.35" customHeight="1" x14ac:dyDescent="0.25">
      <c r="A72" s="237"/>
      <c r="B72" s="1007" t="s">
        <v>1402</v>
      </c>
      <c r="C72" s="974"/>
      <c r="D72" s="974"/>
      <c r="E72" s="974"/>
      <c r="F72" s="974"/>
      <c r="G72" s="974"/>
      <c r="H72" s="974"/>
      <c r="I72" s="974"/>
      <c r="J72" s="974"/>
      <c r="K72" s="974"/>
      <c r="L72" s="974"/>
      <c r="M72" s="974"/>
      <c r="N72" s="974"/>
      <c r="O72" s="974"/>
      <c r="P72" s="974"/>
      <c r="Q72" s="974"/>
      <c r="R72" s="770"/>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691"/>
      <c r="AZ72" s="691"/>
      <c r="BA72" s="691"/>
      <c r="BB72" s="691"/>
      <c r="BC72" s="691"/>
      <c r="BD72" s="684"/>
      <c r="BE72" s="684"/>
      <c r="BF72" s="684"/>
      <c r="BG72" s="691"/>
      <c r="BH72" s="691"/>
      <c r="BI72" s="691"/>
      <c r="BJ72" s="236"/>
      <c r="BK72" s="236"/>
      <c r="BL72" s="236"/>
      <c r="BM72" s="236"/>
      <c r="BN72" s="236"/>
      <c r="BO72" s="236"/>
      <c r="BP72" s="236"/>
      <c r="BQ72" s="236"/>
      <c r="BR72" s="236"/>
      <c r="BS72" s="236"/>
      <c r="BT72" s="236"/>
      <c r="BU72" s="236"/>
      <c r="BV72" s="236"/>
    </row>
    <row r="73" spans="1:74" ht="13.2" x14ac:dyDescent="0.25">
      <c r="A73" s="237"/>
      <c r="B73" s="1088" t="s">
        <v>1568</v>
      </c>
      <c r="C73" s="1089"/>
      <c r="D73" s="1089"/>
      <c r="E73" s="1089"/>
      <c r="F73" s="1089"/>
      <c r="G73" s="1089"/>
      <c r="H73" s="1089"/>
      <c r="I73" s="1089"/>
      <c r="J73" s="1089"/>
      <c r="K73" s="1089"/>
      <c r="L73" s="1089"/>
      <c r="M73" s="1089"/>
      <c r="N73" s="1089"/>
      <c r="O73" s="1089"/>
      <c r="P73" s="1089"/>
      <c r="Q73" s="1090"/>
      <c r="R73" s="770"/>
    </row>
    <row r="74" spans="1:74" ht="12" customHeight="1" x14ac:dyDescent="0.2">
      <c r="A74" s="237"/>
      <c r="B74" s="999" t="s">
        <v>821</v>
      </c>
      <c r="C74" s="999"/>
      <c r="D74" s="999"/>
      <c r="E74" s="999"/>
      <c r="F74" s="999"/>
      <c r="G74" s="999"/>
      <c r="H74" s="999"/>
      <c r="I74" s="999"/>
      <c r="J74" s="999"/>
      <c r="K74" s="999"/>
      <c r="L74" s="999"/>
      <c r="M74" s="999"/>
      <c r="N74" s="999"/>
      <c r="O74" s="999"/>
      <c r="P74" s="999"/>
      <c r="Q74" s="999"/>
      <c r="R74" s="999"/>
    </row>
    <row r="75" spans="1:74" ht="12" customHeight="1" x14ac:dyDescent="0.25">
      <c r="A75" s="237"/>
      <c r="B75" s="1096" t="s">
        <v>1601</v>
      </c>
      <c r="C75" s="1097"/>
      <c r="D75" s="1097"/>
      <c r="E75" s="1097"/>
      <c r="F75" s="1097"/>
      <c r="G75" s="1097"/>
      <c r="H75" s="1097"/>
      <c r="I75" s="1097"/>
      <c r="J75" s="1097"/>
      <c r="K75" s="1097"/>
      <c r="L75" s="1097"/>
      <c r="M75" s="1097"/>
      <c r="N75" s="1097"/>
      <c r="O75" s="1097"/>
      <c r="P75" s="1097"/>
      <c r="Q75" s="1083"/>
    </row>
    <row r="76" spans="1:74" ht="12" customHeight="1" x14ac:dyDescent="0.25">
      <c r="A76" s="237"/>
      <c r="B76" s="1086" t="s">
        <v>799</v>
      </c>
      <c r="C76" s="1082"/>
      <c r="D76" s="1082"/>
      <c r="E76" s="1082"/>
      <c r="F76" s="1082"/>
      <c r="G76" s="1082"/>
      <c r="H76" s="1082"/>
      <c r="I76" s="1082"/>
      <c r="J76" s="1082"/>
      <c r="K76" s="1082"/>
      <c r="L76" s="1082"/>
      <c r="M76" s="1082"/>
      <c r="N76" s="1082"/>
      <c r="O76" s="1082"/>
      <c r="P76" s="1082"/>
      <c r="Q76" s="1087"/>
    </row>
    <row r="77" spans="1:74" ht="13.2" x14ac:dyDescent="0.25">
      <c r="A77" s="237"/>
      <c r="B77" s="1081" t="s">
        <v>1424</v>
      </c>
      <c r="C77" s="1082"/>
      <c r="D77" s="1082"/>
      <c r="E77" s="1082"/>
      <c r="F77" s="1082"/>
      <c r="G77" s="1082"/>
      <c r="H77" s="1082"/>
      <c r="I77" s="1082"/>
      <c r="J77" s="1082"/>
      <c r="K77" s="1082"/>
      <c r="L77" s="1082"/>
      <c r="M77" s="1082"/>
      <c r="N77" s="1082"/>
      <c r="O77" s="1082"/>
      <c r="P77" s="1082"/>
      <c r="Q77" s="1083"/>
    </row>
    <row r="78" spans="1:74" ht="8.1" customHeight="1" x14ac:dyDescent="0.2"/>
  </sheetData>
  <mergeCells count="17">
    <mergeCell ref="AM3:AX3"/>
    <mergeCell ref="B72:Q72"/>
    <mergeCell ref="B76:Q76"/>
    <mergeCell ref="BK3:BV3"/>
    <mergeCell ref="AY3:BJ3"/>
    <mergeCell ref="B71:Q71"/>
    <mergeCell ref="B73:Q73"/>
    <mergeCell ref="B66:Q66"/>
    <mergeCell ref="B67:Q67"/>
    <mergeCell ref="B75:Q75"/>
    <mergeCell ref="B65:Q65"/>
    <mergeCell ref="B74:R74"/>
    <mergeCell ref="B77:Q77"/>
    <mergeCell ref="A1:A2"/>
    <mergeCell ref="C3:N3"/>
    <mergeCell ref="O3:Z3"/>
    <mergeCell ref="AA3:AL3"/>
  </mergeCells>
  <phoneticPr fontId="0" type="noConversion"/>
  <hyperlinks>
    <hyperlink ref="A1:A2" location="Contents!A1" display="Table of Contents" xr:uid="{00000000-0004-0000-1200-000000000000}"/>
  </hyperlinks>
  <pageMargins left="0.25" right="0.25" top="0.25" bottom="0.25" header="0.5" footer="0.5"/>
  <pageSetup scale="7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V100"/>
  <sheetViews>
    <sheetView showGridLines="0" zoomScaleNormal="100" workbookViewId="0">
      <pane xSplit="2" ySplit="4" topLeftCell="AO5" activePane="bottomRight" state="frozen"/>
      <selection pane="topRight" activeCell="C1" sqref="C1"/>
      <selection pane="bottomLeft" activeCell="A5" sqref="A5"/>
      <selection pane="bottomRight" activeCell="B1" sqref="B1"/>
    </sheetView>
  </sheetViews>
  <sheetFormatPr defaultColWidth="9.44140625" defaultRowHeight="12" customHeight="1" x14ac:dyDescent="0.3"/>
  <cols>
    <col min="1" max="1" width="12.44140625" style="291" customWidth="1"/>
    <col min="2" max="2" width="27.44140625" style="291" customWidth="1"/>
    <col min="3" max="31" width="6.5546875" style="227" customWidth="1"/>
    <col min="32" max="34" width="6.5546875" style="285" customWidth="1"/>
    <col min="35" max="50" width="6.5546875" style="227" customWidth="1"/>
    <col min="51" max="61" width="6.5546875" style="701" customWidth="1"/>
    <col min="62" max="74" width="6.5546875" style="227" customWidth="1"/>
    <col min="75" max="16384" width="9.44140625" style="291"/>
  </cols>
  <sheetData>
    <row r="1" spans="1:74" ht="12.75" customHeight="1" x14ac:dyDescent="0.3">
      <c r="A1" s="987" t="s">
        <v>477</v>
      </c>
      <c r="B1" s="317" t="s">
        <v>904</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3">
      <c r="A2" s="988"/>
      <c r="B2" s="318" t="str">
        <f>"U.S. Energy Information Administration  |  Short-Term Energy Outlook - "&amp;Dates!$D$1</f>
        <v>U.S. Energy Information Administration  |  Short-Term Energy Outlook - September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79"/>
      <c r="AG2" s="279"/>
      <c r="AH2" s="279"/>
      <c r="AI2" s="228"/>
      <c r="AJ2" s="228"/>
      <c r="AK2" s="228"/>
      <c r="AL2" s="228"/>
      <c r="AM2" s="228"/>
      <c r="AN2" s="228"/>
      <c r="AO2" s="228"/>
      <c r="AP2" s="228"/>
      <c r="AQ2" s="228"/>
      <c r="AR2" s="228"/>
      <c r="AS2" s="228"/>
      <c r="AT2" s="228"/>
      <c r="AU2" s="228"/>
      <c r="AV2" s="228"/>
      <c r="AW2" s="228"/>
      <c r="AX2" s="228"/>
      <c r="AY2" s="692"/>
      <c r="AZ2" s="692"/>
      <c r="BA2" s="692"/>
      <c r="BB2" s="692"/>
      <c r="BC2" s="692"/>
      <c r="BD2" s="692"/>
      <c r="BE2" s="692"/>
      <c r="BF2" s="692"/>
      <c r="BG2" s="692"/>
      <c r="BH2" s="692"/>
      <c r="BI2" s="692"/>
      <c r="BJ2" s="228"/>
      <c r="BK2" s="228"/>
      <c r="BL2" s="228"/>
      <c r="BM2" s="228"/>
      <c r="BN2" s="228"/>
      <c r="BO2" s="228"/>
      <c r="BP2" s="228"/>
      <c r="BQ2" s="228"/>
      <c r="BR2" s="228"/>
      <c r="BS2" s="228"/>
      <c r="BT2" s="228"/>
      <c r="BU2" s="228"/>
      <c r="BV2" s="228"/>
    </row>
    <row r="3" spans="1:74" ht="12.75" customHeight="1" x14ac:dyDescent="0.3">
      <c r="A3" s="316" t="s">
        <v>759</v>
      </c>
      <c r="B3" s="294"/>
      <c r="C3" s="1084">
        <f>Dates!D3</f>
        <v>2022</v>
      </c>
      <c r="D3" s="991"/>
      <c r="E3" s="991"/>
      <c r="F3" s="991"/>
      <c r="G3" s="991"/>
      <c r="H3" s="991"/>
      <c r="I3" s="991"/>
      <c r="J3" s="991"/>
      <c r="K3" s="991"/>
      <c r="L3" s="991"/>
      <c r="M3" s="991"/>
      <c r="N3" s="1085"/>
      <c r="O3" s="990">
        <f>C3+1</f>
        <v>2023</v>
      </c>
      <c r="P3" s="991"/>
      <c r="Q3" s="991"/>
      <c r="R3" s="991"/>
      <c r="S3" s="991"/>
      <c r="T3" s="991"/>
      <c r="U3" s="991"/>
      <c r="V3" s="991"/>
      <c r="W3" s="991"/>
      <c r="X3" s="991"/>
      <c r="Y3" s="991"/>
      <c r="Z3" s="1085"/>
      <c r="AA3" s="990">
        <f>O3+1</f>
        <v>2024</v>
      </c>
      <c r="AB3" s="991"/>
      <c r="AC3" s="991"/>
      <c r="AD3" s="991"/>
      <c r="AE3" s="991"/>
      <c r="AF3" s="991"/>
      <c r="AG3" s="991"/>
      <c r="AH3" s="991"/>
      <c r="AI3" s="991"/>
      <c r="AJ3" s="991"/>
      <c r="AK3" s="991"/>
      <c r="AL3" s="1085"/>
      <c r="AM3" s="990">
        <f>AA3+1</f>
        <v>2025</v>
      </c>
      <c r="AN3" s="991"/>
      <c r="AO3" s="991"/>
      <c r="AP3" s="991"/>
      <c r="AQ3" s="991"/>
      <c r="AR3" s="991"/>
      <c r="AS3" s="991"/>
      <c r="AT3" s="991"/>
      <c r="AU3" s="991"/>
      <c r="AV3" s="991"/>
      <c r="AW3" s="991"/>
      <c r="AX3" s="1085"/>
      <c r="AY3" s="990">
        <f>AM3+1</f>
        <v>2026</v>
      </c>
      <c r="AZ3" s="991"/>
      <c r="BA3" s="991"/>
      <c r="BB3" s="991"/>
      <c r="BC3" s="991"/>
      <c r="BD3" s="991"/>
      <c r="BE3" s="991"/>
      <c r="BF3" s="991"/>
      <c r="BG3" s="991"/>
      <c r="BH3" s="991"/>
      <c r="BI3" s="991"/>
      <c r="BJ3" s="1085"/>
      <c r="BK3" s="990">
        <f>AY3+1</f>
        <v>2027</v>
      </c>
      <c r="BL3" s="991"/>
      <c r="BM3" s="991"/>
      <c r="BN3" s="991"/>
      <c r="BO3" s="991"/>
      <c r="BP3" s="991"/>
      <c r="BQ3" s="991"/>
      <c r="BR3" s="991"/>
      <c r="BS3" s="991"/>
      <c r="BT3" s="991"/>
      <c r="BU3" s="991"/>
      <c r="BV3" s="1085"/>
    </row>
    <row r="4" spans="1:74" ht="12" customHeight="1" x14ac:dyDescent="0.3">
      <c r="A4" s="322" t="str">
        <f>TEXT(Dates!$D$2,"dddd, mmmm d, yyyy")</f>
        <v>Thursday, September 3, 2026</v>
      </c>
      <c r="B4" s="295"/>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2" customHeight="1" x14ac:dyDescent="0.3">
      <c r="A5" s="293"/>
      <c r="B5" s="292" t="s">
        <v>1036</v>
      </c>
      <c r="C5" s="232"/>
      <c r="D5" s="467"/>
      <c r="E5" s="467"/>
      <c r="F5" s="467"/>
      <c r="G5" s="467"/>
      <c r="H5" s="467"/>
      <c r="I5" s="467"/>
      <c r="J5" s="467"/>
      <c r="K5" s="467"/>
      <c r="L5" s="467"/>
      <c r="M5" s="467"/>
      <c r="N5" s="233"/>
      <c r="O5" s="232"/>
      <c r="P5" s="467"/>
      <c r="Q5" s="467"/>
      <c r="R5" s="467"/>
      <c r="S5" s="467"/>
      <c r="T5" s="467"/>
      <c r="U5" s="467"/>
      <c r="V5" s="467"/>
      <c r="W5" s="467"/>
      <c r="X5" s="467"/>
      <c r="Y5" s="467"/>
      <c r="Z5" s="233"/>
      <c r="AA5" s="232"/>
      <c r="AB5" s="467"/>
      <c r="AC5" s="467"/>
      <c r="AD5" s="467"/>
      <c r="AE5" s="467"/>
      <c r="AF5" s="467"/>
      <c r="AG5" s="467"/>
      <c r="AH5" s="467"/>
      <c r="AI5" s="467"/>
      <c r="AJ5" s="467"/>
      <c r="AK5" s="467"/>
      <c r="AL5" s="233"/>
      <c r="AM5" s="232"/>
      <c r="AN5" s="467"/>
      <c r="AO5" s="467"/>
      <c r="AP5" s="467"/>
      <c r="AQ5" s="467"/>
      <c r="AR5" s="467"/>
      <c r="AS5" s="467"/>
      <c r="AT5" s="467"/>
      <c r="AU5" s="467"/>
      <c r="AV5" s="467"/>
      <c r="AW5" s="467"/>
      <c r="AX5" s="233"/>
      <c r="AY5" s="233"/>
      <c r="AZ5" s="920"/>
      <c r="BA5" s="920"/>
      <c r="BB5" s="920"/>
      <c r="BC5" s="920"/>
      <c r="BD5" s="920"/>
      <c r="BE5" s="920"/>
      <c r="BF5" s="920"/>
      <c r="BG5" s="472"/>
      <c r="BH5" s="472"/>
      <c r="BI5" s="472"/>
      <c r="BJ5" s="472"/>
      <c r="BK5" s="473"/>
      <c r="BL5" s="472"/>
      <c r="BM5" s="472"/>
      <c r="BN5" s="472"/>
      <c r="BO5" s="472"/>
      <c r="BP5" s="472"/>
      <c r="BQ5" s="472"/>
      <c r="BR5" s="472"/>
      <c r="BS5" s="472"/>
      <c r="BT5" s="472"/>
      <c r="BU5" s="472"/>
      <c r="BV5" s="472"/>
    </row>
    <row r="6" spans="1:74" s="482" customFormat="1" ht="12" customHeight="1" x14ac:dyDescent="0.3">
      <c r="A6" s="481"/>
      <c r="B6" s="484" t="s">
        <v>1030</v>
      </c>
      <c r="C6" s="30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480"/>
      <c r="AD6" s="480"/>
      <c r="AE6" s="480"/>
      <c r="AF6" s="480"/>
      <c r="AG6" s="480"/>
      <c r="AH6" s="480"/>
      <c r="AI6" s="480"/>
      <c r="AJ6" s="480"/>
      <c r="AK6" s="480"/>
      <c r="AL6" s="480"/>
      <c r="AM6" s="480"/>
      <c r="AN6" s="480"/>
      <c r="AO6" s="480"/>
      <c r="AP6" s="480"/>
      <c r="AQ6" s="480"/>
      <c r="AR6" s="480"/>
      <c r="AS6" s="480"/>
      <c r="AT6" s="480"/>
      <c r="AU6" s="480"/>
      <c r="AV6" s="480"/>
      <c r="AW6" s="480"/>
      <c r="AX6" s="480"/>
      <c r="AY6" s="480"/>
      <c r="AZ6" s="923"/>
      <c r="BA6" s="923"/>
      <c r="BB6" s="923"/>
      <c r="BC6" s="923"/>
      <c r="BD6" s="891"/>
      <c r="BE6" s="891"/>
      <c r="BF6" s="891"/>
      <c r="BG6" s="462"/>
      <c r="BH6" s="462"/>
      <c r="BI6" s="462"/>
      <c r="BJ6" s="462"/>
      <c r="BK6" s="462"/>
      <c r="BL6" s="462"/>
      <c r="BM6" s="462"/>
      <c r="BN6" s="462"/>
      <c r="BO6" s="462"/>
      <c r="BP6" s="462"/>
      <c r="BQ6" s="462"/>
      <c r="BR6" s="462"/>
      <c r="BS6" s="462"/>
      <c r="BT6" s="462"/>
      <c r="BU6" s="462"/>
      <c r="BV6" s="462"/>
    </row>
    <row r="7" spans="1:74" ht="12" customHeight="1" x14ac:dyDescent="0.3">
      <c r="A7" s="293" t="s">
        <v>762</v>
      </c>
      <c r="B7" s="483" t="s">
        <v>1018</v>
      </c>
      <c r="C7" s="468">
        <v>479.64890000000003</v>
      </c>
      <c r="D7" s="468">
        <v>479.6934</v>
      </c>
      <c r="E7" s="468">
        <v>479.3648</v>
      </c>
      <c r="F7" s="468">
        <v>479.43270000000001</v>
      </c>
      <c r="G7" s="468">
        <v>481.55290000000002</v>
      </c>
      <c r="H7" s="468">
        <v>482.71510000000001</v>
      </c>
      <c r="I7" s="468">
        <v>483.77749999999997</v>
      </c>
      <c r="J7" s="468">
        <v>483.68079999999998</v>
      </c>
      <c r="K7" s="468">
        <v>483.65350000000001</v>
      </c>
      <c r="L7" s="468">
        <v>483.65350000000001</v>
      </c>
      <c r="M7" s="468">
        <v>483.97699999999998</v>
      </c>
      <c r="N7" s="468">
        <v>483.61470000000003</v>
      </c>
      <c r="O7" s="468">
        <v>484.85059999999999</v>
      </c>
      <c r="P7" s="468">
        <v>486.03859999999997</v>
      </c>
      <c r="Q7" s="468">
        <v>486.06299999999999</v>
      </c>
      <c r="R7" s="468">
        <v>487.63220000000001</v>
      </c>
      <c r="S7" s="468">
        <v>486.74250000000001</v>
      </c>
      <c r="T7" s="468">
        <v>487.7097</v>
      </c>
      <c r="U7" s="468">
        <v>488.5147</v>
      </c>
      <c r="V7" s="468">
        <v>488.5147</v>
      </c>
      <c r="W7" s="468">
        <v>488.13170000000002</v>
      </c>
      <c r="X7" s="468">
        <v>488.13290000000001</v>
      </c>
      <c r="Y7" s="468">
        <v>488.82470000000001</v>
      </c>
      <c r="Z7" s="468">
        <v>488.90089999999998</v>
      </c>
      <c r="AA7" s="468">
        <v>489.15539999999999</v>
      </c>
      <c r="AB7" s="468">
        <v>489.15539999999999</v>
      </c>
      <c r="AC7" s="468">
        <v>488.44909999999999</v>
      </c>
      <c r="AD7" s="468">
        <v>488.03230000000002</v>
      </c>
      <c r="AE7" s="468">
        <v>488.17329999999998</v>
      </c>
      <c r="AF7" s="468">
        <v>486.76190000000003</v>
      </c>
      <c r="AG7" s="468">
        <v>487.57060000000001</v>
      </c>
      <c r="AH7" s="468">
        <v>487.5686</v>
      </c>
      <c r="AI7" s="468">
        <v>487.56659999999999</v>
      </c>
      <c r="AJ7" s="468">
        <v>487.4359</v>
      </c>
      <c r="AK7" s="468">
        <v>487.53730000000002</v>
      </c>
      <c r="AL7" s="468">
        <v>487.89449999999999</v>
      </c>
      <c r="AM7" s="468">
        <v>491.0856</v>
      </c>
      <c r="AN7" s="468">
        <v>491.12459999999999</v>
      </c>
      <c r="AO7" s="468">
        <v>490.76220000000001</v>
      </c>
      <c r="AP7" s="468">
        <v>490.87200000000001</v>
      </c>
      <c r="AQ7" s="468">
        <v>491.44119999999998</v>
      </c>
      <c r="AR7" s="468">
        <v>492.28809999999999</v>
      </c>
      <c r="AS7" s="468">
        <v>492.35410000000002</v>
      </c>
      <c r="AT7" s="468">
        <v>493.03960000000001</v>
      </c>
      <c r="AU7" s="468">
        <v>492.9966</v>
      </c>
      <c r="AV7" s="468">
        <v>493.61360000000002</v>
      </c>
      <c r="AW7" s="468">
        <v>493.85480000000001</v>
      </c>
      <c r="AX7" s="468">
        <v>495.1943</v>
      </c>
      <c r="AY7" s="468">
        <v>495.73779999999999</v>
      </c>
      <c r="AZ7" s="892">
        <v>495.96089999999998</v>
      </c>
      <c r="BA7" s="892">
        <v>496.06369999999998</v>
      </c>
      <c r="BB7" s="892">
        <v>497.58409999999998</v>
      </c>
      <c r="BC7" s="892">
        <v>498.32659999999998</v>
      </c>
      <c r="BD7" s="892">
        <v>498.31209999999999</v>
      </c>
      <c r="BE7" s="892">
        <v>497.28750000000002</v>
      </c>
      <c r="BF7" s="892">
        <v>498.64350000000002</v>
      </c>
      <c r="BG7" s="456">
        <v>499.05829999999997</v>
      </c>
      <c r="BH7" s="456">
        <v>499.5462</v>
      </c>
      <c r="BI7" s="456">
        <v>499.43849999999998</v>
      </c>
      <c r="BJ7" s="456">
        <v>500.68669999999997</v>
      </c>
      <c r="BK7" s="456">
        <v>499.37189999999998</v>
      </c>
      <c r="BL7" s="456">
        <v>499.37189999999998</v>
      </c>
      <c r="BM7" s="456">
        <v>499.74369999999999</v>
      </c>
      <c r="BN7" s="456">
        <v>499.73930000000001</v>
      </c>
      <c r="BO7" s="456">
        <v>500.66129999999998</v>
      </c>
      <c r="BP7" s="456">
        <v>501.63690000000003</v>
      </c>
      <c r="BQ7" s="456">
        <v>502.34829999999999</v>
      </c>
      <c r="BR7" s="456">
        <v>502.47519999999997</v>
      </c>
      <c r="BS7" s="456">
        <v>503.89600000000002</v>
      </c>
      <c r="BT7" s="456">
        <v>504.78100000000001</v>
      </c>
      <c r="BU7" s="456">
        <v>505.35199999999998</v>
      </c>
      <c r="BV7" s="456">
        <v>509.0265</v>
      </c>
    </row>
    <row r="8" spans="1:74" ht="12" customHeight="1" x14ac:dyDescent="0.3">
      <c r="A8" s="293" t="s">
        <v>763</v>
      </c>
      <c r="B8" s="483" t="s">
        <v>472</v>
      </c>
      <c r="C8" s="468">
        <v>200.59809999999999</v>
      </c>
      <c r="D8" s="468">
        <v>200.5686</v>
      </c>
      <c r="E8" s="468">
        <v>199.3766</v>
      </c>
      <c r="F8" s="468">
        <v>198.9316</v>
      </c>
      <c r="G8" s="468">
        <v>197.4076</v>
      </c>
      <c r="H8" s="468">
        <v>194.4196</v>
      </c>
      <c r="I8" s="468">
        <v>194.4376</v>
      </c>
      <c r="J8" s="468">
        <v>193.4126</v>
      </c>
      <c r="K8" s="468">
        <v>190.98159999999999</v>
      </c>
      <c r="L8" s="468">
        <v>190.98159999999999</v>
      </c>
      <c r="M8" s="468">
        <v>190.8271</v>
      </c>
      <c r="N8" s="468">
        <v>187.87209999999999</v>
      </c>
      <c r="O8" s="468">
        <v>185.39940000000001</v>
      </c>
      <c r="P8" s="468">
        <v>185.3888</v>
      </c>
      <c r="Q8" s="468">
        <v>184.5839</v>
      </c>
      <c r="R8" s="468">
        <v>184.5839</v>
      </c>
      <c r="S8" s="468">
        <v>183.09190000000001</v>
      </c>
      <c r="T8" s="468">
        <v>180.93870000000001</v>
      </c>
      <c r="U8" s="468">
        <v>180.28980000000001</v>
      </c>
      <c r="V8" s="468">
        <v>179.6765</v>
      </c>
      <c r="W8" s="468">
        <v>178.8115</v>
      </c>
      <c r="X8" s="468">
        <v>178.32650000000001</v>
      </c>
      <c r="Y8" s="468">
        <v>178.32650000000001</v>
      </c>
      <c r="Z8" s="468">
        <v>177.01849999999999</v>
      </c>
      <c r="AA8" s="468">
        <v>176.096</v>
      </c>
      <c r="AB8" s="468">
        <v>176.096</v>
      </c>
      <c r="AC8" s="468">
        <v>175.92250000000001</v>
      </c>
      <c r="AD8" s="468">
        <v>175.29640000000001</v>
      </c>
      <c r="AE8" s="468">
        <v>174.8004</v>
      </c>
      <c r="AF8" s="468">
        <v>174.62039999999999</v>
      </c>
      <c r="AG8" s="468">
        <v>174.62039999999999</v>
      </c>
      <c r="AH8" s="468">
        <v>174.62039999999999</v>
      </c>
      <c r="AI8" s="468">
        <v>174.3614</v>
      </c>
      <c r="AJ8" s="468">
        <v>173.18340000000001</v>
      </c>
      <c r="AK8" s="468">
        <v>173.19640000000001</v>
      </c>
      <c r="AL8" s="468">
        <v>172.7764</v>
      </c>
      <c r="AM8" s="468">
        <v>170.2363</v>
      </c>
      <c r="AN8" s="468">
        <v>169.8263</v>
      </c>
      <c r="AO8" s="468">
        <v>169.44329999999999</v>
      </c>
      <c r="AP8" s="468">
        <v>169.38630000000001</v>
      </c>
      <c r="AQ8" s="468">
        <v>169.38630000000001</v>
      </c>
      <c r="AR8" s="468">
        <v>169.38630000000001</v>
      </c>
      <c r="AS8" s="468">
        <v>169.4</v>
      </c>
      <c r="AT8" s="468">
        <v>169.4</v>
      </c>
      <c r="AU8" s="468">
        <v>169.4</v>
      </c>
      <c r="AV8" s="468">
        <v>169.30459999999999</v>
      </c>
      <c r="AW8" s="468">
        <v>169.30459999999999</v>
      </c>
      <c r="AX8" s="468">
        <v>169.30459999999999</v>
      </c>
      <c r="AY8" s="468">
        <v>168.7996</v>
      </c>
      <c r="AZ8" s="892">
        <v>168.7996</v>
      </c>
      <c r="BA8" s="892">
        <v>168.7996</v>
      </c>
      <c r="BB8" s="892">
        <v>168.7996</v>
      </c>
      <c r="BC8" s="892">
        <v>168.5316</v>
      </c>
      <c r="BD8" s="892">
        <v>168.5316</v>
      </c>
      <c r="BE8" s="892">
        <v>168.5316</v>
      </c>
      <c r="BF8" s="892">
        <v>168.5316</v>
      </c>
      <c r="BG8" s="456">
        <v>168.0146</v>
      </c>
      <c r="BH8" s="456">
        <v>167.29259999999999</v>
      </c>
      <c r="BI8" s="456">
        <v>165.96209999999999</v>
      </c>
      <c r="BJ8" s="456">
        <v>162.29320000000001</v>
      </c>
      <c r="BK8" s="456">
        <v>162.29320000000001</v>
      </c>
      <c r="BL8" s="456">
        <v>162.29320000000001</v>
      </c>
      <c r="BM8" s="456">
        <v>162.29320000000001</v>
      </c>
      <c r="BN8" s="456">
        <v>162.29320000000001</v>
      </c>
      <c r="BO8" s="456">
        <v>162.29320000000001</v>
      </c>
      <c r="BP8" s="456">
        <v>162.07480000000001</v>
      </c>
      <c r="BQ8" s="456">
        <v>162.07480000000001</v>
      </c>
      <c r="BR8" s="456">
        <v>162.07480000000001</v>
      </c>
      <c r="BS8" s="456">
        <v>162.07480000000001</v>
      </c>
      <c r="BT8" s="456">
        <v>162.07480000000001</v>
      </c>
      <c r="BU8" s="456">
        <v>161.57480000000001</v>
      </c>
      <c r="BV8" s="456">
        <v>154.6318</v>
      </c>
    </row>
    <row r="9" spans="1:74" ht="12" customHeight="1" x14ac:dyDescent="0.3">
      <c r="A9" s="293" t="s">
        <v>764</v>
      </c>
      <c r="B9" s="483" t="s">
        <v>312</v>
      </c>
      <c r="C9" s="468">
        <v>29.762799999999999</v>
      </c>
      <c r="D9" s="468">
        <v>29.762799999999999</v>
      </c>
      <c r="E9" s="468">
        <v>29.722100000000001</v>
      </c>
      <c r="F9" s="468">
        <v>29.599799999999998</v>
      </c>
      <c r="G9" s="468">
        <v>29.605599999999999</v>
      </c>
      <c r="H9" s="468">
        <v>29.437100000000001</v>
      </c>
      <c r="I9" s="468">
        <v>29.4358</v>
      </c>
      <c r="J9" s="468">
        <v>29.440300000000001</v>
      </c>
      <c r="K9" s="468">
        <v>29.3536</v>
      </c>
      <c r="L9" s="468">
        <v>29.323499999999999</v>
      </c>
      <c r="M9" s="468">
        <v>29.292899999999999</v>
      </c>
      <c r="N9" s="468">
        <v>29.2455</v>
      </c>
      <c r="O9" s="468">
        <v>28.180499999999999</v>
      </c>
      <c r="P9" s="468">
        <v>28.183599999999998</v>
      </c>
      <c r="Q9" s="468">
        <v>28.1751</v>
      </c>
      <c r="R9" s="468">
        <v>28.177600000000002</v>
      </c>
      <c r="S9" s="468">
        <v>28.135000000000002</v>
      </c>
      <c r="T9" s="468">
        <v>27.988299999999999</v>
      </c>
      <c r="U9" s="468">
        <v>27.9908</v>
      </c>
      <c r="V9" s="468">
        <v>28.0016</v>
      </c>
      <c r="W9" s="468">
        <v>28.003799999999998</v>
      </c>
      <c r="X9" s="468">
        <v>28.003799999999998</v>
      </c>
      <c r="Y9" s="468">
        <v>28.000599999999999</v>
      </c>
      <c r="Z9" s="468">
        <v>27.9895</v>
      </c>
      <c r="AA9" s="468">
        <v>27.306699999999999</v>
      </c>
      <c r="AB9" s="468">
        <v>27.308299999999999</v>
      </c>
      <c r="AC9" s="468">
        <v>27.3111</v>
      </c>
      <c r="AD9" s="468">
        <v>27.310300000000002</v>
      </c>
      <c r="AE9" s="468">
        <v>27.302299999999999</v>
      </c>
      <c r="AF9" s="468">
        <v>27.1983</v>
      </c>
      <c r="AG9" s="468">
        <v>27.198599999999999</v>
      </c>
      <c r="AH9" s="468">
        <v>27.192599999999999</v>
      </c>
      <c r="AI9" s="468">
        <v>27.182400000000001</v>
      </c>
      <c r="AJ9" s="468">
        <v>27.1829</v>
      </c>
      <c r="AK9" s="468">
        <v>27.181000000000001</v>
      </c>
      <c r="AL9" s="468">
        <v>27.175999999999998</v>
      </c>
      <c r="AM9" s="468">
        <v>26.791899999999998</v>
      </c>
      <c r="AN9" s="468">
        <v>26.791899999999998</v>
      </c>
      <c r="AO9" s="468">
        <v>26.791899999999998</v>
      </c>
      <c r="AP9" s="468">
        <v>26.7835</v>
      </c>
      <c r="AQ9" s="468">
        <v>26.2851</v>
      </c>
      <c r="AR9" s="468">
        <v>26.105399999999999</v>
      </c>
      <c r="AS9" s="468">
        <v>26.108000000000001</v>
      </c>
      <c r="AT9" s="468">
        <v>26.110900000000001</v>
      </c>
      <c r="AU9" s="468">
        <v>26.142800000000001</v>
      </c>
      <c r="AV9" s="468">
        <v>26.142399999999999</v>
      </c>
      <c r="AW9" s="468">
        <v>26.136600000000001</v>
      </c>
      <c r="AX9" s="468">
        <v>26.1021</v>
      </c>
      <c r="AY9" s="468">
        <v>26.1021</v>
      </c>
      <c r="AZ9" s="892">
        <v>26.1021</v>
      </c>
      <c r="BA9" s="892">
        <v>26.1021</v>
      </c>
      <c r="BB9" s="892">
        <v>26.111999999999998</v>
      </c>
      <c r="BC9" s="892">
        <v>26.1113</v>
      </c>
      <c r="BD9" s="892">
        <v>26.115100000000002</v>
      </c>
      <c r="BE9" s="892">
        <v>26.116599999999998</v>
      </c>
      <c r="BF9" s="892">
        <v>26.1282</v>
      </c>
      <c r="BG9" s="456">
        <v>26.130600000000001</v>
      </c>
      <c r="BH9" s="456">
        <v>26.042100000000001</v>
      </c>
      <c r="BI9" s="456">
        <v>26.042100000000001</v>
      </c>
      <c r="BJ9" s="456">
        <v>26.054300000000001</v>
      </c>
      <c r="BK9" s="456">
        <v>26.054300000000001</v>
      </c>
      <c r="BL9" s="456">
        <v>26.054300000000001</v>
      </c>
      <c r="BM9" s="456">
        <v>26.054300000000001</v>
      </c>
      <c r="BN9" s="456">
        <v>26.054300000000001</v>
      </c>
      <c r="BO9" s="456">
        <v>26.054300000000001</v>
      </c>
      <c r="BP9" s="456">
        <v>26.056799999999999</v>
      </c>
      <c r="BQ9" s="456">
        <v>26.056799999999999</v>
      </c>
      <c r="BR9" s="456">
        <v>26.061</v>
      </c>
      <c r="BS9" s="456">
        <v>26.053000000000001</v>
      </c>
      <c r="BT9" s="456">
        <v>26.053000000000001</v>
      </c>
      <c r="BU9" s="456">
        <v>26.053000000000001</v>
      </c>
      <c r="BV9" s="456">
        <v>26.137</v>
      </c>
    </row>
    <row r="10" spans="1:74" ht="12" customHeight="1" x14ac:dyDescent="0.3">
      <c r="A10" s="293" t="s">
        <v>765</v>
      </c>
      <c r="B10" s="483" t="s">
        <v>1534</v>
      </c>
      <c r="C10" s="468">
        <v>0.36430000000000001</v>
      </c>
      <c r="D10" s="468">
        <v>0.36430000000000001</v>
      </c>
      <c r="E10" s="468">
        <v>0.36430000000000001</v>
      </c>
      <c r="F10" s="468">
        <v>0.36430000000000001</v>
      </c>
      <c r="G10" s="468">
        <v>0.36430000000000001</v>
      </c>
      <c r="H10" s="468">
        <v>0.36430000000000001</v>
      </c>
      <c r="I10" s="468">
        <v>0.36430000000000001</v>
      </c>
      <c r="J10" s="468">
        <v>0.36430000000000001</v>
      </c>
      <c r="K10" s="468">
        <v>0.36430000000000001</v>
      </c>
      <c r="L10" s="468">
        <v>0.36430000000000001</v>
      </c>
      <c r="M10" s="468">
        <v>0.36430000000000001</v>
      </c>
      <c r="N10" s="468">
        <v>0.36430000000000001</v>
      </c>
      <c r="O10" s="468">
        <v>0.36430000000000001</v>
      </c>
      <c r="P10" s="468">
        <v>0.36430000000000001</v>
      </c>
      <c r="Q10" s="468">
        <v>0.36430000000000001</v>
      </c>
      <c r="R10" s="468">
        <v>0.36430000000000001</v>
      </c>
      <c r="S10" s="468">
        <v>0.36430000000000001</v>
      </c>
      <c r="T10" s="468">
        <v>0.36430000000000001</v>
      </c>
      <c r="U10" s="468">
        <v>0.36430000000000001</v>
      </c>
      <c r="V10" s="468">
        <v>0.36430000000000001</v>
      </c>
      <c r="W10" s="468">
        <v>0.36430000000000001</v>
      </c>
      <c r="X10" s="468">
        <v>0.36430000000000001</v>
      </c>
      <c r="Y10" s="468">
        <v>0.36430000000000001</v>
      </c>
      <c r="Z10" s="468">
        <v>0.36430000000000001</v>
      </c>
      <c r="AA10" s="468">
        <v>0.36430000000000001</v>
      </c>
      <c r="AB10" s="468">
        <v>0.36430000000000001</v>
      </c>
      <c r="AC10" s="468">
        <v>0.36430000000000001</v>
      </c>
      <c r="AD10" s="468">
        <v>0.33629999999999999</v>
      </c>
      <c r="AE10" s="468">
        <v>0.33629999999999999</v>
      </c>
      <c r="AF10" s="468">
        <v>0.33629999999999999</v>
      </c>
      <c r="AG10" s="468">
        <v>0.33629999999999999</v>
      </c>
      <c r="AH10" s="468">
        <v>0.33629999999999999</v>
      </c>
      <c r="AI10" s="468">
        <v>0.33629999999999999</v>
      </c>
      <c r="AJ10" s="468">
        <v>0.33629999999999999</v>
      </c>
      <c r="AK10" s="468">
        <v>0.33629999999999999</v>
      </c>
      <c r="AL10" s="468">
        <v>0.33629999999999999</v>
      </c>
      <c r="AM10" s="468">
        <v>0.33629999999999999</v>
      </c>
      <c r="AN10" s="468">
        <v>0.33629999999999999</v>
      </c>
      <c r="AO10" s="468">
        <v>0.33629999999999999</v>
      </c>
      <c r="AP10" s="468">
        <v>0.33629999999999999</v>
      </c>
      <c r="AQ10" s="468">
        <v>0.33629999999999999</v>
      </c>
      <c r="AR10" s="468">
        <v>0.33629999999999999</v>
      </c>
      <c r="AS10" s="468">
        <v>0.33629999999999999</v>
      </c>
      <c r="AT10" s="468">
        <v>0.33629999999999999</v>
      </c>
      <c r="AU10" s="468">
        <v>0.33629999999999999</v>
      </c>
      <c r="AV10" s="468">
        <v>0.33629999999999999</v>
      </c>
      <c r="AW10" s="468">
        <v>0.33629999999999999</v>
      </c>
      <c r="AX10" s="468">
        <v>0.33629999999999999</v>
      </c>
      <c r="AY10" s="468">
        <v>0.33629999999999999</v>
      </c>
      <c r="AZ10" s="892">
        <v>0.33629999999999999</v>
      </c>
      <c r="BA10" s="892">
        <v>0.33629999999999999</v>
      </c>
      <c r="BB10" s="892">
        <v>0.33629999999999999</v>
      </c>
      <c r="BC10" s="892">
        <v>0.33629999999999999</v>
      </c>
      <c r="BD10" s="892">
        <v>0.33629999999999999</v>
      </c>
      <c r="BE10" s="892">
        <v>0.33629999999999999</v>
      </c>
      <c r="BF10" s="892">
        <v>0.33629999999999999</v>
      </c>
      <c r="BG10" s="456">
        <v>0.33629999999999999</v>
      </c>
      <c r="BH10" s="456">
        <v>0.33629999999999999</v>
      </c>
      <c r="BI10" s="456">
        <v>0.33629999999999999</v>
      </c>
      <c r="BJ10" s="456">
        <v>0.33629999999999999</v>
      </c>
      <c r="BK10" s="456">
        <v>0.33629999999999999</v>
      </c>
      <c r="BL10" s="456">
        <v>0.33629999999999999</v>
      </c>
      <c r="BM10" s="456">
        <v>0.33629999999999999</v>
      </c>
      <c r="BN10" s="456">
        <v>0.33629999999999999</v>
      </c>
      <c r="BO10" s="456">
        <v>0.33629999999999999</v>
      </c>
      <c r="BP10" s="456">
        <v>0.33629999999999999</v>
      </c>
      <c r="BQ10" s="456">
        <v>0.33629999999999999</v>
      </c>
      <c r="BR10" s="456">
        <v>0.33629999999999999</v>
      </c>
      <c r="BS10" s="456">
        <v>0.33629999999999999</v>
      </c>
      <c r="BT10" s="456">
        <v>0.33629999999999999</v>
      </c>
      <c r="BU10" s="456">
        <v>0.33629999999999999</v>
      </c>
      <c r="BV10" s="456">
        <v>0.33629999999999999</v>
      </c>
    </row>
    <row r="11" spans="1:74" s="482" customFormat="1" ht="12" customHeight="1" x14ac:dyDescent="0.3">
      <c r="A11" s="481"/>
      <c r="B11" s="484" t="s">
        <v>1031</v>
      </c>
      <c r="C11" s="301"/>
      <c r="D11" s="301"/>
      <c r="E11" s="301"/>
      <c r="F11" s="301"/>
      <c r="G11" s="301"/>
      <c r="H11" s="301"/>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891"/>
      <c r="BA11" s="891"/>
      <c r="BB11" s="891"/>
      <c r="BC11" s="891"/>
      <c r="BD11" s="891"/>
      <c r="BE11" s="891"/>
      <c r="BF11" s="891"/>
      <c r="BG11" s="462"/>
      <c r="BH11" s="462"/>
      <c r="BI11" s="462"/>
      <c r="BJ11" s="462"/>
      <c r="BK11" s="462"/>
      <c r="BL11" s="462"/>
      <c r="BM11" s="462"/>
      <c r="BN11" s="462"/>
      <c r="BO11" s="462"/>
      <c r="BP11" s="462"/>
      <c r="BQ11" s="462"/>
      <c r="BR11" s="462"/>
      <c r="BS11" s="462"/>
      <c r="BT11" s="462"/>
      <c r="BU11" s="462"/>
      <c r="BV11" s="462"/>
    </row>
    <row r="12" spans="1:74" ht="12" customHeight="1" x14ac:dyDescent="0.3">
      <c r="A12" s="293" t="s">
        <v>766</v>
      </c>
      <c r="B12" s="478" t="s">
        <v>1013</v>
      </c>
      <c r="C12" s="468">
        <v>133.58449999999999</v>
      </c>
      <c r="D12" s="468">
        <v>133.84450000000001</v>
      </c>
      <c r="E12" s="468">
        <v>134.95349999999999</v>
      </c>
      <c r="F12" s="468">
        <v>137.25729999999999</v>
      </c>
      <c r="G12" s="468">
        <v>137.4513</v>
      </c>
      <c r="H12" s="468">
        <v>137.88050000000001</v>
      </c>
      <c r="I12" s="468">
        <v>137.8725</v>
      </c>
      <c r="J12" s="468">
        <v>137.87809999999999</v>
      </c>
      <c r="K12" s="468">
        <v>137.87809999999999</v>
      </c>
      <c r="L12" s="468">
        <v>137.8981</v>
      </c>
      <c r="M12" s="468">
        <v>139.5986</v>
      </c>
      <c r="N12" s="468">
        <v>141.27529999999999</v>
      </c>
      <c r="O12" s="468">
        <v>141.40729999999999</v>
      </c>
      <c r="P12" s="468">
        <v>142.1208</v>
      </c>
      <c r="Q12" s="468">
        <v>142.53360000000001</v>
      </c>
      <c r="R12" s="468">
        <v>142.8502</v>
      </c>
      <c r="S12" s="468">
        <v>143.6345</v>
      </c>
      <c r="T12" s="468">
        <v>143.60489999999999</v>
      </c>
      <c r="U12" s="468">
        <v>144.1044</v>
      </c>
      <c r="V12" s="468">
        <v>144.19239999999999</v>
      </c>
      <c r="W12" s="468">
        <v>144.29599999999999</v>
      </c>
      <c r="X12" s="468">
        <v>145.10910000000001</v>
      </c>
      <c r="Y12" s="468">
        <v>145.10910000000001</v>
      </c>
      <c r="Z12" s="468">
        <v>147.3218</v>
      </c>
      <c r="AA12" s="468">
        <v>147.69229999999999</v>
      </c>
      <c r="AB12" s="468">
        <v>147.8938</v>
      </c>
      <c r="AC12" s="468">
        <v>148.0538</v>
      </c>
      <c r="AD12" s="468">
        <v>149.18270000000001</v>
      </c>
      <c r="AE12" s="468">
        <v>149.26820000000001</v>
      </c>
      <c r="AF12" s="468">
        <v>149.29820000000001</v>
      </c>
      <c r="AG12" s="468">
        <v>149.9973</v>
      </c>
      <c r="AH12" s="468">
        <v>150.3475</v>
      </c>
      <c r="AI12" s="468">
        <v>150.4862</v>
      </c>
      <c r="AJ12" s="468">
        <v>150.50059999999999</v>
      </c>
      <c r="AK12" s="468">
        <v>150.50059999999999</v>
      </c>
      <c r="AL12" s="468">
        <v>151.95089999999999</v>
      </c>
      <c r="AM12" s="468">
        <v>154.10650000000001</v>
      </c>
      <c r="AN12" s="468">
        <v>154.46809999999999</v>
      </c>
      <c r="AO12" s="468">
        <v>154.4879</v>
      </c>
      <c r="AP12" s="468">
        <v>154.73089999999999</v>
      </c>
      <c r="AQ12" s="468">
        <v>154.94900000000001</v>
      </c>
      <c r="AR12" s="468">
        <v>155.4761</v>
      </c>
      <c r="AS12" s="468">
        <v>155.66630000000001</v>
      </c>
      <c r="AT12" s="468">
        <v>155.88650000000001</v>
      </c>
      <c r="AU12" s="468">
        <v>156.07650000000001</v>
      </c>
      <c r="AV12" s="468">
        <v>156.51750000000001</v>
      </c>
      <c r="AW12" s="468">
        <v>156.9358</v>
      </c>
      <c r="AX12" s="468">
        <v>158.8683</v>
      </c>
      <c r="AY12" s="468">
        <v>159.26580000000001</v>
      </c>
      <c r="AZ12" s="892">
        <v>159.28299999999999</v>
      </c>
      <c r="BA12" s="892">
        <v>159.483</v>
      </c>
      <c r="BB12" s="892">
        <v>160.78299999999999</v>
      </c>
      <c r="BC12" s="892">
        <v>164.68530000000001</v>
      </c>
      <c r="BD12" s="892">
        <v>165.2971</v>
      </c>
      <c r="BE12" s="892">
        <v>165.8271</v>
      </c>
      <c r="BF12" s="892">
        <v>166.94309999999999</v>
      </c>
      <c r="BG12" s="456">
        <v>167.5634</v>
      </c>
      <c r="BH12" s="456">
        <v>167.64340000000001</v>
      </c>
      <c r="BI12" s="456">
        <v>168.35839999999999</v>
      </c>
      <c r="BJ12" s="456">
        <v>170.30959999999999</v>
      </c>
      <c r="BK12" s="456">
        <v>172.9496</v>
      </c>
      <c r="BL12" s="456">
        <v>173.2372</v>
      </c>
      <c r="BM12" s="456">
        <v>173.6412</v>
      </c>
      <c r="BN12" s="456">
        <v>173.93819999999999</v>
      </c>
      <c r="BO12" s="456">
        <v>174.2037</v>
      </c>
      <c r="BP12" s="456">
        <v>175.51390000000001</v>
      </c>
      <c r="BQ12" s="456">
        <v>176.51769999999999</v>
      </c>
      <c r="BR12" s="456">
        <v>176.51769999999999</v>
      </c>
      <c r="BS12" s="456">
        <v>176.43770000000001</v>
      </c>
      <c r="BT12" s="456">
        <v>176.63929999999999</v>
      </c>
      <c r="BU12" s="456">
        <v>176.7893</v>
      </c>
      <c r="BV12" s="456">
        <v>179.04900000000001</v>
      </c>
    </row>
    <row r="13" spans="1:74" ht="12" customHeight="1" x14ac:dyDescent="0.3">
      <c r="A13" s="293" t="s">
        <v>767</v>
      </c>
      <c r="B13" s="478" t="s">
        <v>1025</v>
      </c>
      <c r="C13" s="468">
        <v>60.788200000000003</v>
      </c>
      <c r="D13" s="468">
        <v>61.111400000000003</v>
      </c>
      <c r="E13" s="468">
        <v>62.0869</v>
      </c>
      <c r="F13" s="468">
        <v>62.541499999999999</v>
      </c>
      <c r="G13" s="468">
        <v>63.302300000000002</v>
      </c>
      <c r="H13" s="468">
        <v>64.515199999999993</v>
      </c>
      <c r="I13" s="468">
        <v>65.101799999999997</v>
      </c>
      <c r="J13" s="468">
        <v>65.804699999999997</v>
      </c>
      <c r="K13" s="468">
        <v>66.587800000000001</v>
      </c>
      <c r="L13" s="468">
        <v>67.123699999999999</v>
      </c>
      <c r="M13" s="468">
        <v>67.950999999999993</v>
      </c>
      <c r="N13" s="468">
        <v>70.767799999999994</v>
      </c>
      <c r="O13" s="468">
        <v>72.231899999999996</v>
      </c>
      <c r="P13" s="468">
        <v>72.784199999999998</v>
      </c>
      <c r="Q13" s="468">
        <v>73.327299999999994</v>
      </c>
      <c r="R13" s="468">
        <v>74.261099999999999</v>
      </c>
      <c r="S13" s="468">
        <v>75.361000000000004</v>
      </c>
      <c r="T13" s="468">
        <v>76.980999999999995</v>
      </c>
      <c r="U13" s="468">
        <v>78.305999999999997</v>
      </c>
      <c r="V13" s="468">
        <v>79.026499999999999</v>
      </c>
      <c r="W13" s="468">
        <v>79.984499999999997</v>
      </c>
      <c r="X13" s="468">
        <v>81.749399999999994</v>
      </c>
      <c r="Y13" s="468">
        <v>82.744399999999999</v>
      </c>
      <c r="Z13" s="468">
        <v>89.833699999999993</v>
      </c>
      <c r="AA13" s="468">
        <v>92.982299999999995</v>
      </c>
      <c r="AB13" s="468">
        <v>93.593500000000006</v>
      </c>
      <c r="AC13" s="468">
        <v>96.552999999999997</v>
      </c>
      <c r="AD13" s="468">
        <v>97.973699999999994</v>
      </c>
      <c r="AE13" s="468">
        <v>100.51519999999999</v>
      </c>
      <c r="AF13" s="468">
        <v>103.1733</v>
      </c>
      <c r="AG13" s="468">
        <v>104.1463</v>
      </c>
      <c r="AH13" s="468">
        <v>105.3506</v>
      </c>
      <c r="AI13" s="468">
        <v>107.8395</v>
      </c>
      <c r="AJ13" s="468">
        <v>110.6756</v>
      </c>
      <c r="AK13" s="468">
        <v>115.67319999999999</v>
      </c>
      <c r="AL13" s="468">
        <v>121.3241</v>
      </c>
      <c r="AM13" s="468">
        <v>124.96680000000001</v>
      </c>
      <c r="AN13" s="468">
        <v>126.13209999999999</v>
      </c>
      <c r="AO13" s="468">
        <v>128.74449999999999</v>
      </c>
      <c r="AP13" s="468">
        <v>130.8681</v>
      </c>
      <c r="AQ13" s="468">
        <v>132.2568</v>
      </c>
      <c r="AR13" s="468">
        <v>134.31280000000001</v>
      </c>
      <c r="AS13" s="468">
        <v>135.69839999999999</v>
      </c>
      <c r="AT13" s="468">
        <v>138.1918</v>
      </c>
      <c r="AU13" s="468">
        <v>140.41460000000001</v>
      </c>
      <c r="AV13" s="468">
        <v>142.04900000000001</v>
      </c>
      <c r="AW13" s="468">
        <v>144.46190000000001</v>
      </c>
      <c r="AX13" s="468">
        <v>150.05969999999999</v>
      </c>
      <c r="AY13" s="468">
        <v>152.6345</v>
      </c>
      <c r="AZ13" s="892">
        <v>153.1181</v>
      </c>
      <c r="BA13" s="892">
        <v>154.4537</v>
      </c>
      <c r="BB13" s="892">
        <v>157.49379999999999</v>
      </c>
      <c r="BC13" s="892">
        <v>159.1557</v>
      </c>
      <c r="BD13" s="892">
        <v>161.50450000000001</v>
      </c>
      <c r="BE13" s="892">
        <v>165.23060000000001</v>
      </c>
      <c r="BF13" s="892">
        <v>167.25489999999999</v>
      </c>
      <c r="BG13" s="456">
        <v>169.93350000000001</v>
      </c>
      <c r="BH13" s="456">
        <v>172.58109999999999</v>
      </c>
      <c r="BI13" s="456">
        <v>173.75280000000001</v>
      </c>
      <c r="BJ13" s="456">
        <v>179.23869999999999</v>
      </c>
      <c r="BK13" s="456">
        <v>179.84829999999999</v>
      </c>
      <c r="BL13" s="456">
        <v>180.50790000000001</v>
      </c>
      <c r="BM13" s="456">
        <v>182.74539999999999</v>
      </c>
      <c r="BN13" s="456">
        <v>185.76300000000001</v>
      </c>
      <c r="BO13" s="456">
        <v>188.39320000000001</v>
      </c>
      <c r="BP13" s="456">
        <v>192.0849</v>
      </c>
      <c r="BQ13" s="456">
        <v>196.09379999999999</v>
      </c>
      <c r="BR13" s="456">
        <v>198.17189999999999</v>
      </c>
      <c r="BS13" s="456">
        <v>200.00380000000001</v>
      </c>
      <c r="BT13" s="456">
        <v>202.77940000000001</v>
      </c>
      <c r="BU13" s="456">
        <v>204.3169</v>
      </c>
      <c r="BV13" s="456">
        <v>220.11109999999999</v>
      </c>
    </row>
    <row r="14" spans="1:74" ht="12" customHeight="1" x14ac:dyDescent="0.3">
      <c r="A14" s="293" t="s">
        <v>768</v>
      </c>
      <c r="B14" s="483" t="s">
        <v>1026</v>
      </c>
      <c r="C14" s="468">
        <v>1.48</v>
      </c>
      <c r="D14" s="468">
        <v>1.48</v>
      </c>
      <c r="E14" s="468">
        <v>1.48</v>
      </c>
      <c r="F14" s="468">
        <v>1.48</v>
      </c>
      <c r="G14" s="468">
        <v>1.48</v>
      </c>
      <c r="H14" s="468">
        <v>1.48</v>
      </c>
      <c r="I14" s="468">
        <v>1.48</v>
      </c>
      <c r="J14" s="468">
        <v>1.48</v>
      </c>
      <c r="K14" s="468">
        <v>1.48</v>
      </c>
      <c r="L14" s="468">
        <v>1.48</v>
      </c>
      <c r="M14" s="468">
        <v>1.48</v>
      </c>
      <c r="N14" s="468">
        <v>1.48</v>
      </c>
      <c r="O14" s="468">
        <v>1.48</v>
      </c>
      <c r="P14" s="468">
        <v>1.48</v>
      </c>
      <c r="Q14" s="468">
        <v>1.48</v>
      </c>
      <c r="R14" s="468">
        <v>1.48</v>
      </c>
      <c r="S14" s="468">
        <v>1.48</v>
      </c>
      <c r="T14" s="468">
        <v>1.48</v>
      </c>
      <c r="U14" s="468">
        <v>1.48</v>
      </c>
      <c r="V14" s="468">
        <v>1.48</v>
      </c>
      <c r="W14" s="468">
        <v>1.48</v>
      </c>
      <c r="X14" s="468">
        <v>1.48</v>
      </c>
      <c r="Y14" s="468">
        <v>1.48</v>
      </c>
      <c r="Z14" s="468">
        <v>1.48</v>
      </c>
      <c r="AA14" s="468">
        <v>1.3919999999999999</v>
      </c>
      <c r="AB14" s="468">
        <v>1.3919999999999999</v>
      </c>
      <c r="AC14" s="468">
        <v>1.3919999999999999</v>
      </c>
      <c r="AD14" s="468">
        <v>1.3919999999999999</v>
      </c>
      <c r="AE14" s="468">
        <v>1.3919999999999999</v>
      </c>
      <c r="AF14" s="468">
        <v>1.3919999999999999</v>
      </c>
      <c r="AG14" s="468">
        <v>1.3919999999999999</v>
      </c>
      <c r="AH14" s="468">
        <v>1.3919999999999999</v>
      </c>
      <c r="AI14" s="468">
        <v>1.3919999999999999</v>
      </c>
      <c r="AJ14" s="468">
        <v>1.3919999999999999</v>
      </c>
      <c r="AK14" s="468">
        <v>1.3919999999999999</v>
      </c>
      <c r="AL14" s="468">
        <v>1.3919999999999999</v>
      </c>
      <c r="AM14" s="468">
        <v>1.3919999999999999</v>
      </c>
      <c r="AN14" s="468">
        <v>1.3919999999999999</v>
      </c>
      <c r="AO14" s="468">
        <v>1.3919999999999999</v>
      </c>
      <c r="AP14" s="468">
        <v>1.3919999999999999</v>
      </c>
      <c r="AQ14" s="468">
        <v>1.3919999999999999</v>
      </c>
      <c r="AR14" s="468">
        <v>1.3919999999999999</v>
      </c>
      <c r="AS14" s="468">
        <v>1.3919999999999999</v>
      </c>
      <c r="AT14" s="468">
        <v>1.3919999999999999</v>
      </c>
      <c r="AU14" s="468">
        <v>1.3919999999999999</v>
      </c>
      <c r="AV14" s="468">
        <v>1.3919999999999999</v>
      </c>
      <c r="AW14" s="468">
        <v>1.3919999999999999</v>
      </c>
      <c r="AX14" s="468">
        <v>1.3919999999999999</v>
      </c>
      <c r="AY14" s="468">
        <v>1.3919999999999999</v>
      </c>
      <c r="AZ14" s="892">
        <v>1.3919999999999999</v>
      </c>
      <c r="BA14" s="892">
        <v>1.3919999999999999</v>
      </c>
      <c r="BB14" s="892">
        <v>1.3919999999999999</v>
      </c>
      <c r="BC14" s="892">
        <v>1.3919999999999999</v>
      </c>
      <c r="BD14" s="892">
        <v>1.3919999999999999</v>
      </c>
      <c r="BE14" s="892">
        <v>1.3919999999999999</v>
      </c>
      <c r="BF14" s="892">
        <v>1.3919999999999999</v>
      </c>
      <c r="BG14" s="456">
        <v>1.3919999999999999</v>
      </c>
      <c r="BH14" s="456">
        <v>1.3919999999999999</v>
      </c>
      <c r="BI14" s="456">
        <v>1.3919999999999999</v>
      </c>
      <c r="BJ14" s="456">
        <v>1.3919999999999999</v>
      </c>
      <c r="BK14" s="456">
        <v>1.3919999999999999</v>
      </c>
      <c r="BL14" s="456">
        <v>1.3919999999999999</v>
      </c>
      <c r="BM14" s="456">
        <v>1.3919999999999999</v>
      </c>
      <c r="BN14" s="456">
        <v>1.3919999999999999</v>
      </c>
      <c r="BO14" s="456">
        <v>1.3919999999999999</v>
      </c>
      <c r="BP14" s="456">
        <v>1.5920000000000001</v>
      </c>
      <c r="BQ14" s="456">
        <v>1.5920000000000001</v>
      </c>
      <c r="BR14" s="456">
        <v>1.5920000000000001</v>
      </c>
      <c r="BS14" s="456">
        <v>1.5920000000000001</v>
      </c>
      <c r="BT14" s="456">
        <v>1.5920000000000001</v>
      </c>
      <c r="BU14" s="456">
        <v>1.5920000000000001</v>
      </c>
      <c r="BV14" s="456">
        <v>1.5920000000000001</v>
      </c>
    </row>
    <row r="15" spans="1:74" ht="12" customHeight="1" x14ac:dyDescent="0.3">
      <c r="A15" s="293" t="s">
        <v>771</v>
      </c>
      <c r="B15" s="483" t="s">
        <v>1015</v>
      </c>
      <c r="C15" s="468">
        <v>2.5928</v>
      </c>
      <c r="D15" s="468">
        <v>2.5928</v>
      </c>
      <c r="E15" s="468">
        <v>2.5928</v>
      </c>
      <c r="F15" s="468">
        <v>2.6097999999999999</v>
      </c>
      <c r="G15" s="468">
        <v>2.6097999999999999</v>
      </c>
      <c r="H15" s="468">
        <v>2.6097999999999999</v>
      </c>
      <c r="I15" s="468">
        <v>2.6394000000000002</v>
      </c>
      <c r="J15" s="468">
        <v>2.6613000000000002</v>
      </c>
      <c r="K15" s="468">
        <v>2.6613000000000002</v>
      </c>
      <c r="L15" s="468">
        <v>2.6204999999999998</v>
      </c>
      <c r="M15" s="468">
        <v>2.6486000000000001</v>
      </c>
      <c r="N15" s="468">
        <v>2.6486000000000001</v>
      </c>
      <c r="O15" s="468">
        <v>2.6576</v>
      </c>
      <c r="P15" s="468">
        <v>2.6576</v>
      </c>
      <c r="Q15" s="468">
        <v>2.6233</v>
      </c>
      <c r="R15" s="468">
        <v>2.6842999999999999</v>
      </c>
      <c r="S15" s="468">
        <v>2.6842999999999999</v>
      </c>
      <c r="T15" s="468">
        <v>2.6842999999999999</v>
      </c>
      <c r="U15" s="468">
        <v>2.6842999999999999</v>
      </c>
      <c r="V15" s="468">
        <v>2.6718000000000002</v>
      </c>
      <c r="W15" s="468">
        <v>2.6958000000000002</v>
      </c>
      <c r="X15" s="468">
        <v>2.6958000000000002</v>
      </c>
      <c r="Y15" s="468">
        <v>2.6958000000000002</v>
      </c>
      <c r="Z15" s="468">
        <v>2.6958000000000002</v>
      </c>
      <c r="AA15" s="468">
        <v>2.6896</v>
      </c>
      <c r="AB15" s="468">
        <v>2.6896</v>
      </c>
      <c r="AC15" s="468">
        <v>2.6896</v>
      </c>
      <c r="AD15" s="468">
        <v>2.6896</v>
      </c>
      <c r="AE15" s="468">
        <v>2.6755</v>
      </c>
      <c r="AF15" s="468">
        <v>2.6955</v>
      </c>
      <c r="AG15" s="468">
        <v>2.6955</v>
      </c>
      <c r="AH15" s="468">
        <v>2.6955</v>
      </c>
      <c r="AI15" s="468">
        <v>2.6955</v>
      </c>
      <c r="AJ15" s="468">
        <v>2.6955</v>
      </c>
      <c r="AK15" s="468">
        <v>2.6955</v>
      </c>
      <c r="AL15" s="468">
        <v>2.6955</v>
      </c>
      <c r="AM15" s="468">
        <v>2.6785000000000001</v>
      </c>
      <c r="AN15" s="468">
        <v>2.6831999999999998</v>
      </c>
      <c r="AO15" s="468">
        <v>2.6732</v>
      </c>
      <c r="AP15" s="468">
        <v>2.6839</v>
      </c>
      <c r="AQ15" s="468">
        <v>2.6839</v>
      </c>
      <c r="AR15" s="468">
        <v>2.6839</v>
      </c>
      <c r="AS15" s="468">
        <v>2.6839</v>
      </c>
      <c r="AT15" s="468">
        <v>2.6839</v>
      </c>
      <c r="AU15" s="468">
        <v>2.6839</v>
      </c>
      <c r="AV15" s="468">
        <v>2.6839</v>
      </c>
      <c r="AW15" s="468">
        <v>2.6839</v>
      </c>
      <c r="AX15" s="468">
        <v>2.6839</v>
      </c>
      <c r="AY15" s="468">
        <v>2.6839</v>
      </c>
      <c r="AZ15" s="892">
        <v>2.6839</v>
      </c>
      <c r="BA15" s="892">
        <v>2.6839</v>
      </c>
      <c r="BB15" s="892">
        <v>2.6839</v>
      </c>
      <c r="BC15" s="892">
        <v>2.6839</v>
      </c>
      <c r="BD15" s="892">
        <v>2.6839</v>
      </c>
      <c r="BE15" s="892">
        <v>2.6839</v>
      </c>
      <c r="BF15" s="892">
        <v>2.6839</v>
      </c>
      <c r="BG15" s="456">
        <v>2.6839</v>
      </c>
      <c r="BH15" s="456">
        <v>2.7139000000000002</v>
      </c>
      <c r="BI15" s="456">
        <v>2.7139000000000002</v>
      </c>
      <c r="BJ15" s="456">
        <v>2.7139000000000002</v>
      </c>
      <c r="BK15" s="456">
        <v>2.7738999999999998</v>
      </c>
      <c r="BL15" s="456">
        <v>2.7738999999999998</v>
      </c>
      <c r="BM15" s="456">
        <v>2.7738999999999998</v>
      </c>
      <c r="BN15" s="456">
        <v>2.7738999999999998</v>
      </c>
      <c r="BO15" s="456">
        <v>2.7738999999999998</v>
      </c>
      <c r="BP15" s="456">
        <v>2.7738999999999998</v>
      </c>
      <c r="BQ15" s="456">
        <v>2.7738999999999998</v>
      </c>
      <c r="BR15" s="456">
        <v>2.7738999999999998</v>
      </c>
      <c r="BS15" s="456">
        <v>2.7934000000000001</v>
      </c>
      <c r="BT15" s="456">
        <v>2.7934000000000001</v>
      </c>
      <c r="BU15" s="456">
        <v>2.7934000000000001</v>
      </c>
      <c r="BV15" s="456">
        <v>2.7934000000000001</v>
      </c>
    </row>
    <row r="16" spans="1:74" ht="12" customHeight="1" x14ac:dyDescent="0.3">
      <c r="A16" s="293" t="s">
        <v>770</v>
      </c>
      <c r="B16" s="483" t="s">
        <v>1016</v>
      </c>
      <c r="C16" s="468">
        <v>3.0531000000000001</v>
      </c>
      <c r="D16" s="468">
        <v>3.0516999999999999</v>
      </c>
      <c r="E16" s="468">
        <v>3.0371000000000001</v>
      </c>
      <c r="F16" s="468">
        <v>3.0371000000000001</v>
      </c>
      <c r="G16" s="468">
        <v>3.0343</v>
      </c>
      <c r="H16" s="468">
        <v>3.0377999999999998</v>
      </c>
      <c r="I16" s="468">
        <v>2.9784000000000002</v>
      </c>
      <c r="J16" s="468">
        <v>2.9784000000000002</v>
      </c>
      <c r="K16" s="468">
        <v>2.9698000000000002</v>
      </c>
      <c r="L16" s="468">
        <v>2.9666000000000001</v>
      </c>
      <c r="M16" s="468">
        <v>2.9544000000000001</v>
      </c>
      <c r="N16" s="468">
        <v>2.9224000000000001</v>
      </c>
      <c r="O16" s="468">
        <v>2.8653</v>
      </c>
      <c r="P16" s="468">
        <v>2.7637</v>
      </c>
      <c r="Q16" s="468">
        <v>2.7637</v>
      </c>
      <c r="R16" s="468">
        <v>2.7637</v>
      </c>
      <c r="S16" s="468">
        <v>2.7637</v>
      </c>
      <c r="T16" s="468">
        <v>2.7637</v>
      </c>
      <c r="U16" s="468">
        <v>2.7637</v>
      </c>
      <c r="V16" s="468">
        <v>2.7597</v>
      </c>
      <c r="W16" s="468">
        <v>2.7597</v>
      </c>
      <c r="X16" s="468">
        <v>2.7530999999999999</v>
      </c>
      <c r="Y16" s="468">
        <v>2.7553000000000001</v>
      </c>
      <c r="Z16" s="468">
        <v>2.7374999999999998</v>
      </c>
      <c r="AA16" s="468">
        <v>2.7330999999999999</v>
      </c>
      <c r="AB16" s="468">
        <v>2.7330999999999999</v>
      </c>
      <c r="AC16" s="468">
        <v>2.7353000000000001</v>
      </c>
      <c r="AD16" s="468">
        <v>2.7073</v>
      </c>
      <c r="AE16" s="468">
        <v>2.6903000000000001</v>
      </c>
      <c r="AF16" s="468">
        <v>2.6867000000000001</v>
      </c>
      <c r="AG16" s="468">
        <v>2.6837</v>
      </c>
      <c r="AH16" s="468">
        <v>2.6869000000000001</v>
      </c>
      <c r="AI16" s="468">
        <v>2.6869000000000001</v>
      </c>
      <c r="AJ16" s="468">
        <v>2.6869000000000001</v>
      </c>
      <c r="AK16" s="468">
        <v>2.6869000000000001</v>
      </c>
      <c r="AL16" s="468">
        <v>2.6858</v>
      </c>
      <c r="AM16" s="468">
        <v>2.6783999999999999</v>
      </c>
      <c r="AN16" s="468">
        <v>2.6751999999999998</v>
      </c>
      <c r="AO16" s="468">
        <v>2.6751999999999998</v>
      </c>
      <c r="AP16" s="468">
        <v>2.6751999999999998</v>
      </c>
      <c r="AQ16" s="468">
        <v>2.6751999999999998</v>
      </c>
      <c r="AR16" s="468">
        <v>2.6703999999999999</v>
      </c>
      <c r="AS16" s="468">
        <v>2.6703999999999999</v>
      </c>
      <c r="AT16" s="468">
        <v>2.6736</v>
      </c>
      <c r="AU16" s="468">
        <v>2.6736</v>
      </c>
      <c r="AV16" s="468">
        <v>2.6665000000000001</v>
      </c>
      <c r="AW16" s="468">
        <v>2.6661000000000001</v>
      </c>
      <c r="AX16" s="468">
        <v>2.6573000000000002</v>
      </c>
      <c r="AY16" s="468">
        <v>2.6593</v>
      </c>
      <c r="AZ16" s="892">
        <v>2.6593</v>
      </c>
      <c r="BA16" s="892">
        <v>2.6606000000000001</v>
      </c>
      <c r="BB16" s="892">
        <v>2.6606000000000001</v>
      </c>
      <c r="BC16" s="892">
        <v>2.6606000000000001</v>
      </c>
      <c r="BD16" s="892">
        <v>2.6606000000000001</v>
      </c>
      <c r="BE16" s="892">
        <v>2.6606000000000001</v>
      </c>
      <c r="BF16" s="892">
        <v>2.6509999999999998</v>
      </c>
      <c r="BG16" s="456">
        <v>2.6539999999999999</v>
      </c>
      <c r="BH16" s="456">
        <v>2.6539999999999999</v>
      </c>
      <c r="BI16" s="456">
        <v>2.6566000000000001</v>
      </c>
      <c r="BJ16" s="456">
        <v>2.6564000000000001</v>
      </c>
      <c r="BK16" s="456">
        <v>2.6564000000000001</v>
      </c>
      <c r="BL16" s="456">
        <v>2.6705999999999999</v>
      </c>
      <c r="BM16" s="456">
        <v>2.6705999999999999</v>
      </c>
      <c r="BN16" s="456">
        <v>2.6871999999999998</v>
      </c>
      <c r="BO16" s="456">
        <v>2.6871999999999998</v>
      </c>
      <c r="BP16" s="456">
        <v>2.6791999999999998</v>
      </c>
      <c r="BQ16" s="456">
        <v>2.6791999999999998</v>
      </c>
      <c r="BR16" s="456">
        <v>2.6791999999999998</v>
      </c>
      <c r="BS16" s="456">
        <v>2.6791999999999998</v>
      </c>
      <c r="BT16" s="456">
        <v>2.6791999999999998</v>
      </c>
      <c r="BU16" s="456">
        <v>2.6791999999999998</v>
      </c>
      <c r="BV16" s="456">
        <v>2.7071000000000001</v>
      </c>
    </row>
    <row r="17" spans="1:74" ht="12" customHeight="1" x14ac:dyDescent="0.3">
      <c r="A17" s="293" t="s">
        <v>769</v>
      </c>
      <c r="B17" s="483" t="s">
        <v>1017</v>
      </c>
      <c r="C17" s="468">
        <v>2.4447999999999999</v>
      </c>
      <c r="D17" s="468">
        <v>2.4447999999999999</v>
      </c>
      <c r="E17" s="468">
        <v>2.4447999999999999</v>
      </c>
      <c r="F17" s="468">
        <v>2.4447999999999999</v>
      </c>
      <c r="G17" s="468">
        <v>2.4270999999999998</v>
      </c>
      <c r="H17" s="468">
        <v>2.4270999999999998</v>
      </c>
      <c r="I17" s="468">
        <v>2.4270999999999998</v>
      </c>
      <c r="J17" s="468">
        <v>2.4270999999999998</v>
      </c>
      <c r="K17" s="468">
        <v>2.4270999999999998</v>
      </c>
      <c r="L17" s="468">
        <v>2.4270999999999998</v>
      </c>
      <c r="M17" s="468">
        <v>2.4270999999999998</v>
      </c>
      <c r="N17" s="468">
        <v>2.4140999999999999</v>
      </c>
      <c r="O17" s="468">
        <v>2.4157999999999999</v>
      </c>
      <c r="P17" s="468">
        <v>2.4157999999999999</v>
      </c>
      <c r="Q17" s="468">
        <v>2.4157999999999999</v>
      </c>
      <c r="R17" s="468">
        <v>2.4157999999999999</v>
      </c>
      <c r="S17" s="468">
        <v>2.4157999999999999</v>
      </c>
      <c r="T17" s="468">
        <v>2.4157999999999999</v>
      </c>
      <c r="U17" s="468">
        <v>2.3308</v>
      </c>
      <c r="V17" s="468">
        <v>2.3308</v>
      </c>
      <c r="W17" s="468">
        <v>2.3308</v>
      </c>
      <c r="X17" s="468">
        <v>2.3308</v>
      </c>
      <c r="Y17" s="468">
        <v>2.3308</v>
      </c>
      <c r="Z17" s="468">
        <v>2.3308</v>
      </c>
      <c r="AA17" s="468">
        <v>2.3083999999999998</v>
      </c>
      <c r="AB17" s="468">
        <v>2.3083999999999998</v>
      </c>
      <c r="AC17" s="468">
        <v>2.3083999999999998</v>
      </c>
      <c r="AD17" s="468">
        <v>2.2614000000000001</v>
      </c>
      <c r="AE17" s="468">
        <v>2.2614000000000001</v>
      </c>
      <c r="AF17" s="468">
        <v>2.2614000000000001</v>
      </c>
      <c r="AG17" s="468">
        <v>2.2498999999999998</v>
      </c>
      <c r="AH17" s="468">
        <v>2.2498999999999998</v>
      </c>
      <c r="AI17" s="468">
        <v>2.2498999999999998</v>
      </c>
      <c r="AJ17" s="468">
        <v>2.2498999999999998</v>
      </c>
      <c r="AK17" s="468">
        <v>2.2075</v>
      </c>
      <c r="AL17" s="468">
        <v>2.2075</v>
      </c>
      <c r="AM17" s="468">
        <v>2.1859999999999999</v>
      </c>
      <c r="AN17" s="468">
        <v>2.1859999999999999</v>
      </c>
      <c r="AO17" s="468">
        <v>2.1859999999999999</v>
      </c>
      <c r="AP17" s="468">
        <v>2.1680000000000001</v>
      </c>
      <c r="AQ17" s="468">
        <v>2.1680000000000001</v>
      </c>
      <c r="AR17" s="468">
        <v>2.1709999999999998</v>
      </c>
      <c r="AS17" s="468">
        <v>2.1709999999999998</v>
      </c>
      <c r="AT17" s="468">
        <v>2.1709999999999998</v>
      </c>
      <c r="AU17" s="468">
        <v>2.1709999999999998</v>
      </c>
      <c r="AV17" s="468">
        <v>2.1278999999999999</v>
      </c>
      <c r="AW17" s="468">
        <v>2.1278999999999999</v>
      </c>
      <c r="AX17" s="468">
        <v>2.1206999999999998</v>
      </c>
      <c r="AY17" s="468">
        <v>2.1206999999999998</v>
      </c>
      <c r="AZ17" s="892">
        <v>2.1206999999999998</v>
      </c>
      <c r="BA17" s="892">
        <v>2.1206999999999998</v>
      </c>
      <c r="BB17" s="892">
        <v>2.1206999999999998</v>
      </c>
      <c r="BC17" s="892">
        <v>2.1206999999999998</v>
      </c>
      <c r="BD17" s="892">
        <v>2.1206999999999998</v>
      </c>
      <c r="BE17" s="892">
        <v>2.1206999999999998</v>
      </c>
      <c r="BF17" s="892">
        <v>2.1206999999999998</v>
      </c>
      <c r="BG17" s="456">
        <v>2.1206999999999998</v>
      </c>
      <c r="BH17" s="456">
        <v>2.1206999999999998</v>
      </c>
      <c r="BI17" s="456">
        <v>2.1206999999999998</v>
      </c>
      <c r="BJ17" s="456">
        <v>2.1206999999999998</v>
      </c>
      <c r="BK17" s="456">
        <v>2.1206999999999998</v>
      </c>
      <c r="BL17" s="456">
        <v>2.1206999999999998</v>
      </c>
      <c r="BM17" s="456">
        <v>2.1206999999999998</v>
      </c>
      <c r="BN17" s="456">
        <v>2.1206999999999998</v>
      </c>
      <c r="BO17" s="456">
        <v>2.1206999999999998</v>
      </c>
      <c r="BP17" s="456">
        <v>2.1206999999999998</v>
      </c>
      <c r="BQ17" s="456">
        <v>2.1206999999999998</v>
      </c>
      <c r="BR17" s="456">
        <v>2.1206999999999998</v>
      </c>
      <c r="BS17" s="456">
        <v>2.1206999999999998</v>
      </c>
      <c r="BT17" s="456">
        <v>2.1206999999999998</v>
      </c>
      <c r="BU17" s="456">
        <v>2.1206999999999998</v>
      </c>
      <c r="BV17" s="456">
        <v>2.1206999999999998</v>
      </c>
    </row>
    <row r="18" spans="1:74" ht="12" customHeight="1" x14ac:dyDescent="0.3">
      <c r="A18" s="293" t="s">
        <v>772</v>
      </c>
      <c r="B18" s="483" t="s">
        <v>1027</v>
      </c>
      <c r="C18" s="468">
        <v>79.746700000000004</v>
      </c>
      <c r="D18" s="468">
        <v>79.746700000000004</v>
      </c>
      <c r="E18" s="468">
        <v>79.760800000000003</v>
      </c>
      <c r="F18" s="468">
        <v>79.760800000000003</v>
      </c>
      <c r="G18" s="468">
        <v>79.760800000000003</v>
      </c>
      <c r="H18" s="468">
        <v>79.760800000000003</v>
      </c>
      <c r="I18" s="468">
        <v>79.760800000000003</v>
      </c>
      <c r="J18" s="468">
        <v>79.760800000000003</v>
      </c>
      <c r="K18" s="468">
        <v>79.762299999999996</v>
      </c>
      <c r="L18" s="468">
        <v>79.762799999999999</v>
      </c>
      <c r="M18" s="468">
        <v>79.766300000000001</v>
      </c>
      <c r="N18" s="468">
        <v>79.771299999999997</v>
      </c>
      <c r="O18" s="468">
        <v>79.693200000000004</v>
      </c>
      <c r="P18" s="468">
        <v>79.693200000000004</v>
      </c>
      <c r="Q18" s="468">
        <v>79.693200000000004</v>
      </c>
      <c r="R18" s="468">
        <v>79.710999999999999</v>
      </c>
      <c r="S18" s="468">
        <v>79.682000000000002</v>
      </c>
      <c r="T18" s="468">
        <v>79.683400000000006</v>
      </c>
      <c r="U18" s="468">
        <v>79.683400000000006</v>
      </c>
      <c r="V18" s="468">
        <v>79.683400000000006</v>
      </c>
      <c r="W18" s="468">
        <v>79.680599999999998</v>
      </c>
      <c r="X18" s="468">
        <v>79.685199999999995</v>
      </c>
      <c r="Y18" s="468">
        <v>79.685199999999995</v>
      </c>
      <c r="Z18" s="468">
        <v>79.691100000000006</v>
      </c>
      <c r="AA18" s="468">
        <v>79.598600000000005</v>
      </c>
      <c r="AB18" s="468">
        <v>79.598600000000005</v>
      </c>
      <c r="AC18" s="468">
        <v>79.598600000000005</v>
      </c>
      <c r="AD18" s="468">
        <v>79.598600000000005</v>
      </c>
      <c r="AE18" s="468">
        <v>79.598600000000005</v>
      </c>
      <c r="AF18" s="468">
        <v>79.590100000000007</v>
      </c>
      <c r="AG18" s="468">
        <v>79.590100000000007</v>
      </c>
      <c r="AH18" s="468">
        <v>79.595699999999994</v>
      </c>
      <c r="AI18" s="468">
        <v>79.596699999999998</v>
      </c>
      <c r="AJ18" s="468">
        <v>79.592500000000001</v>
      </c>
      <c r="AK18" s="468">
        <v>79.592500000000001</v>
      </c>
      <c r="AL18" s="468">
        <v>79.614599999999996</v>
      </c>
      <c r="AM18" s="468">
        <v>79.699799999999996</v>
      </c>
      <c r="AN18" s="468">
        <v>79.699799999999996</v>
      </c>
      <c r="AO18" s="468">
        <v>79.699799999999996</v>
      </c>
      <c r="AP18" s="468">
        <v>79.699799999999996</v>
      </c>
      <c r="AQ18" s="468">
        <v>79.699799999999996</v>
      </c>
      <c r="AR18" s="468">
        <v>79.699799999999996</v>
      </c>
      <c r="AS18" s="468">
        <v>79.699299999999994</v>
      </c>
      <c r="AT18" s="468">
        <v>79.694100000000006</v>
      </c>
      <c r="AU18" s="468">
        <v>79.694100000000006</v>
      </c>
      <c r="AV18" s="468">
        <v>79.693600000000004</v>
      </c>
      <c r="AW18" s="468">
        <v>79.693600000000004</v>
      </c>
      <c r="AX18" s="468">
        <v>79.6828</v>
      </c>
      <c r="AY18" s="468">
        <v>79.6828</v>
      </c>
      <c r="AZ18" s="892">
        <v>79.6828</v>
      </c>
      <c r="BA18" s="892">
        <v>79.6828</v>
      </c>
      <c r="BB18" s="892">
        <v>79.6828</v>
      </c>
      <c r="BC18" s="892">
        <v>79.688800000000001</v>
      </c>
      <c r="BD18" s="892">
        <v>79.692800000000005</v>
      </c>
      <c r="BE18" s="892">
        <v>79.6982</v>
      </c>
      <c r="BF18" s="892">
        <v>79.6982</v>
      </c>
      <c r="BG18" s="456">
        <v>79.6982</v>
      </c>
      <c r="BH18" s="456">
        <v>79.722399999999993</v>
      </c>
      <c r="BI18" s="456">
        <v>79.722399999999993</v>
      </c>
      <c r="BJ18" s="456">
        <v>79.733099999999993</v>
      </c>
      <c r="BK18" s="456">
        <v>79.733099999999993</v>
      </c>
      <c r="BL18" s="456">
        <v>79.7346</v>
      </c>
      <c r="BM18" s="456">
        <v>79.749899999999997</v>
      </c>
      <c r="BN18" s="456">
        <v>79.755899999999997</v>
      </c>
      <c r="BO18" s="456">
        <v>79.770899999999997</v>
      </c>
      <c r="BP18" s="456">
        <v>79.778400000000005</v>
      </c>
      <c r="BQ18" s="456">
        <v>79.779300000000006</v>
      </c>
      <c r="BR18" s="456">
        <v>79.779300000000006</v>
      </c>
      <c r="BS18" s="456">
        <v>79.779300000000006</v>
      </c>
      <c r="BT18" s="456">
        <v>79.818600000000004</v>
      </c>
      <c r="BU18" s="456">
        <v>79.821399999999997</v>
      </c>
      <c r="BV18" s="456">
        <v>79.858699999999999</v>
      </c>
    </row>
    <row r="19" spans="1:74" ht="12" customHeight="1" x14ac:dyDescent="0.3">
      <c r="A19" s="293" t="s">
        <v>773</v>
      </c>
      <c r="B19" s="476" t="s">
        <v>1033</v>
      </c>
      <c r="C19" s="468">
        <v>23.013400000000001</v>
      </c>
      <c r="D19" s="468">
        <v>23.013400000000001</v>
      </c>
      <c r="E19" s="468">
        <v>23.013400000000001</v>
      </c>
      <c r="F19" s="468">
        <v>23.013400000000001</v>
      </c>
      <c r="G19" s="468">
        <v>23.043900000000001</v>
      </c>
      <c r="H19" s="468">
        <v>23.043900000000001</v>
      </c>
      <c r="I19" s="468">
        <v>23.043900000000001</v>
      </c>
      <c r="J19" s="468">
        <v>23.043900000000001</v>
      </c>
      <c r="K19" s="468">
        <v>23.043900000000001</v>
      </c>
      <c r="L19" s="468">
        <v>23.043900000000001</v>
      </c>
      <c r="M19" s="468">
        <v>23.043900000000001</v>
      </c>
      <c r="N19" s="468">
        <v>23.043900000000001</v>
      </c>
      <c r="O19" s="468">
        <v>23.0578</v>
      </c>
      <c r="P19" s="468">
        <v>23.0578</v>
      </c>
      <c r="Q19" s="468">
        <v>23.137799999999999</v>
      </c>
      <c r="R19" s="468">
        <v>23.147400000000001</v>
      </c>
      <c r="S19" s="468">
        <v>23.147400000000001</v>
      </c>
      <c r="T19" s="468">
        <v>23.147400000000001</v>
      </c>
      <c r="U19" s="468">
        <v>23.147400000000001</v>
      </c>
      <c r="V19" s="468">
        <v>23.147400000000001</v>
      </c>
      <c r="W19" s="468">
        <v>23.147400000000001</v>
      </c>
      <c r="X19" s="468">
        <v>23.147400000000001</v>
      </c>
      <c r="Y19" s="468">
        <v>23.147400000000001</v>
      </c>
      <c r="Z19" s="468">
        <v>23.147400000000001</v>
      </c>
      <c r="AA19" s="468">
        <v>23.118600000000001</v>
      </c>
      <c r="AB19" s="468">
        <v>23.118600000000001</v>
      </c>
      <c r="AC19" s="468">
        <v>23.198599999999999</v>
      </c>
      <c r="AD19" s="468">
        <v>23.198599999999999</v>
      </c>
      <c r="AE19" s="468">
        <v>23.198599999999999</v>
      </c>
      <c r="AF19" s="468">
        <v>23.198599999999999</v>
      </c>
      <c r="AG19" s="468">
        <v>23.198599999999999</v>
      </c>
      <c r="AH19" s="468">
        <v>23.198599999999999</v>
      </c>
      <c r="AI19" s="468">
        <v>23.198599999999999</v>
      </c>
      <c r="AJ19" s="468">
        <v>23.198599999999999</v>
      </c>
      <c r="AK19" s="468">
        <v>23.156600000000001</v>
      </c>
      <c r="AL19" s="468">
        <v>23.156600000000001</v>
      </c>
      <c r="AM19" s="468">
        <v>23.0351</v>
      </c>
      <c r="AN19" s="468">
        <v>23.0351</v>
      </c>
      <c r="AO19" s="468">
        <v>23.0351</v>
      </c>
      <c r="AP19" s="468">
        <v>23.0351</v>
      </c>
      <c r="AQ19" s="468">
        <v>23.0351</v>
      </c>
      <c r="AR19" s="468">
        <v>23.0351</v>
      </c>
      <c r="AS19" s="468">
        <v>23.0351</v>
      </c>
      <c r="AT19" s="468">
        <v>23.0351</v>
      </c>
      <c r="AU19" s="468">
        <v>23.0351</v>
      </c>
      <c r="AV19" s="468">
        <v>23.0351</v>
      </c>
      <c r="AW19" s="468">
        <v>23.0351</v>
      </c>
      <c r="AX19" s="468">
        <v>23.0351</v>
      </c>
      <c r="AY19" s="468">
        <v>23.0351</v>
      </c>
      <c r="AZ19" s="892">
        <v>23.0351</v>
      </c>
      <c r="BA19" s="892">
        <v>23.0351</v>
      </c>
      <c r="BB19" s="892">
        <v>23.0351</v>
      </c>
      <c r="BC19" s="892">
        <v>23.0351</v>
      </c>
      <c r="BD19" s="892">
        <v>23.0351</v>
      </c>
      <c r="BE19" s="892">
        <v>23.0351</v>
      </c>
      <c r="BF19" s="892">
        <v>23.063099999999999</v>
      </c>
      <c r="BG19" s="456">
        <v>23.063099999999999</v>
      </c>
      <c r="BH19" s="456">
        <v>23.063099999999999</v>
      </c>
      <c r="BI19" s="456">
        <v>23.063099999999999</v>
      </c>
      <c r="BJ19" s="456">
        <v>23.063099999999999</v>
      </c>
      <c r="BK19" s="456">
        <v>23.063099999999999</v>
      </c>
      <c r="BL19" s="456">
        <v>23.063099999999999</v>
      </c>
      <c r="BM19" s="456">
        <v>23.063099999999999</v>
      </c>
      <c r="BN19" s="456">
        <v>23.063099999999999</v>
      </c>
      <c r="BO19" s="456">
        <v>23.063099999999999</v>
      </c>
      <c r="BP19" s="456">
        <v>23.063099999999999</v>
      </c>
      <c r="BQ19" s="456">
        <v>23.6631</v>
      </c>
      <c r="BR19" s="456">
        <v>23.6631</v>
      </c>
      <c r="BS19" s="456">
        <v>23.6631</v>
      </c>
      <c r="BT19" s="456">
        <v>23.6631</v>
      </c>
      <c r="BU19" s="456">
        <v>23.6631</v>
      </c>
      <c r="BV19" s="456">
        <v>23.691099999999999</v>
      </c>
    </row>
    <row r="20" spans="1:74" ht="12" customHeight="1" x14ac:dyDescent="0.3">
      <c r="A20" s="293" t="s">
        <v>774</v>
      </c>
      <c r="B20" s="445" t="s">
        <v>1019</v>
      </c>
      <c r="C20" s="468">
        <v>95.406400000000005</v>
      </c>
      <c r="D20" s="468">
        <v>95.406400000000005</v>
      </c>
      <c r="E20" s="468">
        <v>95.406400000000005</v>
      </c>
      <c r="F20" s="468">
        <v>95.406400000000005</v>
      </c>
      <c r="G20" s="468">
        <v>95.427400000000006</v>
      </c>
      <c r="H20" s="468">
        <v>94.658900000000003</v>
      </c>
      <c r="I20" s="468">
        <v>94.658900000000003</v>
      </c>
      <c r="J20" s="468">
        <v>94.658900000000003</v>
      </c>
      <c r="K20" s="468">
        <v>94.658900000000003</v>
      </c>
      <c r="L20" s="468">
        <v>94.658900000000003</v>
      </c>
      <c r="M20" s="468">
        <v>94.658900000000003</v>
      </c>
      <c r="N20" s="468">
        <v>94.658900000000003</v>
      </c>
      <c r="O20" s="468">
        <v>94.598200000000006</v>
      </c>
      <c r="P20" s="468">
        <v>94.598200000000006</v>
      </c>
      <c r="Q20" s="468">
        <v>94.598200000000006</v>
      </c>
      <c r="R20" s="468">
        <v>94.598200000000006</v>
      </c>
      <c r="S20" s="468">
        <v>94.598200000000006</v>
      </c>
      <c r="T20" s="468">
        <v>94.598200000000006</v>
      </c>
      <c r="U20" s="468">
        <v>95.712199999999996</v>
      </c>
      <c r="V20" s="468">
        <v>95.712199999999996</v>
      </c>
      <c r="W20" s="468">
        <v>95.712199999999996</v>
      </c>
      <c r="X20" s="468">
        <v>95.712199999999996</v>
      </c>
      <c r="Y20" s="468">
        <v>95.712199999999996</v>
      </c>
      <c r="Z20" s="468">
        <v>95.712199999999996</v>
      </c>
      <c r="AA20" s="468">
        <v>95.7059</v>
      </c>
      <c r="AB20" s="468">
        <v>95.7059</v>
      </c>
      <c r="AC20" s="468">
        <v>95.7059</v>
      </c>
      <c r="AD20" s="468">
        <v>96.819900000000004</v>
      </c>
      <c r="AE20" s="468">
        <v>96.819900000000004</v>
      </c>
      <c r="AF20" s="468">
        <v>96.819900000000004</v>
      </c>
      <c r="AG20" s="468">
        <v>96.819900000000004</v>
      </c>
      <c r="AH20" s="468">
        <v>96.819900000000004</v>
      </c>
      <c r="AI20" s="468">
        <v>96.819900000000004</v>
      </c>
      <c r="AJ20" s="468">
        <v>96.819900000000004</v>
      </c>
      <c r="AK20" s="468">
        <v>96.819900000000004</v>
      </c>
      <c r="AL20" s="468">
        <v>96.819900000000004</v>
      </c>
      <c r="AM20" s="468">
        <v>96.806100000000001</v>
      </c>
      <c r="AN20" s="468">
        <v>96.806100000000001</v>
      </c>
      <c r="AO20" s="468">
        <v>96.806100000000001</v>
      </c>
      <c r="AP20" s="468">
        <v>96.806100000000001</v>
      </c>
      <c r="AQ20" s="468">
        <v>96.852000000000004</v>
      </c>
      <c r="AR20" s="468">
        <v>96.852000000000004</v>
      </c>
      <c r="AS20" s="468">
        <v>96.852000000000004</v>
      </c>
      <c r="AT20" s="468">
        <v>96.852000000000004</v>
      </c>
      <c r="AU20" s="468">
        <v>96.852000000000004</v>
      </c>
      <c r="AV20" s="468">
        <v>96.852000000000004</v>
      </c>
      <c r="AW20" s="468">
        <v>96.852000000000004</v>
      </c>
      <c r="AX20" s="468">
        <v>96.852000000000004</v>
      </c>
      <c r="AY20" s="468">
        <v>96.852000000000004</v>
      </c>
      <c r="AZ20" s="892">
        <v>96.852000000000004</v>
      </c>
      <c r="BA20" s="892">
        <v>96.852000000000004</v>
      </c>
      <c r="BB20" s="892">
        <v>96.852000000000004</v>
      </c>
      <c r="BC20" s="892">
        <v>96.852000000000004</v>
      </c>
      <c r="BD20" s="892">
        <v>96.852000000000004</v>
      </c>
      <c r="BE20" s="892">
        <v>96.852000000000004</v>
      </c>
      <c r="BF20" s="892">
        <v>96.852000000000004</v>
      </c>
      <c r="BG20" s="456">
        <v>96.852000000000004</v>
      </c>
      <c r="BH20" s="456">
        <v>96.852000000000004</v>
      </c>
      <c r="BI20" s="456">
        <v>96.852000000000004</v>
      </c>
      <c r="BJ20" s="456">
        <v>97.620500000000007</v>
      </c>
      <c r="BK20" s="456">
        <v>97.620500000000007</v>
      </c>
      <c r="BL20" s="456">
        <v>97.620500000000007</v>
      </c>
      <c r="BM20" s="456">
        <v>97.620500000000007</v>
      </c>
      <c r="BN20" s="456">
        <v>97.620500000000007</v>
      </c>
      <c r="BO20" s="456">
        <v>97.620500000000007</v>
      </c>
      <c r="BP20" s="456">
        <v>97.620500000000007</v>
      </c>
      <c r="BQ20" s="456">
        <v>97.620500000000007</v>
      </c>
      <c r="BR20" s="456">
        <v>97.620500000000007</v>
      </c>
      <c r="BS20" s="456">
        <v>97.620500000000007</v>
      </c>
      <c r="BT20" s="456">
        <v>97.620500000000007</v>
      </c>
      <c r="BU20" s="456">
        <v>97.620500000000007</v>
      </c>
      <c r="BV20" s="456">
        <v>97.620500000000007</v>
      </c>
    </row>
    <row r="21" spans="1:74" ht="12" customHeight="1" x14ac:dyDescent="0.3">
      <c r="A21" s="293" t="s">
        <v>775</v>
      </c>
      <c r="B21" s="445" t="s">
        <v>1034</v>
      </c>
      <c r="C21" s="468">
        <v>4.9949000000000003</v>
      </c>
      <c r="D21" s="468">
        <v>5.0674000000000001</v>
      </c>
      <c r="E21" s="468">
        <v>5.3144</v>
      </c>
      <c r="F21" s="468">
        <v>6.0537000000000001</v>
      </c>
      <c r="G21" s="468">
        <v>6.0618999999999996</v>
      </c>
      <c r="H21" s="468">
        <v>6.5922000000000001</v>
      </c>
      <c r="I21" s="468">
        <v>6.9390000000000001</v>
      </c>
      <c r="J21" s="468">
        <v>7.4683000000000002</v>
      </c>
      <c r="K21" s="468">
        <v>7.9558</v>
      </c>
      <c r="L21" s="468">
        <v>8.6290999999999993</v>
      </c>
      <c r="M21" s="468">
        <v>8.7063000000000006</v>
      </c>
      <c r="N21" s="468">
        <v>8.9763000000000002</v>
      </c>
      <c r="O21" s="468">
        <v>9.2312999999999992</v>
      </c>
      <c r="P21" s="468">
        <v>9.3172999999999995</v>
      </c>
      <c r="Q21" s="468">
        <v>9.6164000000000005</v>
      </c>
      <c r="R21" s="468">
        <v>9.7853999999999992</v>
      </c>
      <c r="S21" s="468">
        <v>9.9369999999999994</v>
      </c>
      <c r="T21" s="468">
        <v>10.8405</v>
      </c>
      <c r="U21" s="468">
        <v>12.3261</v>
      </c>
      <c r="V21" s="468">
        <v>12.8093</v>
      </c>
      <c r="W21" s="468">
        <v>13.5138</v>
      </c>
      <c r="X21" s="468">
        <v>13.7622</v>
      </c>
      <c r="Y21" s="468">
        <v>14.1935</v>
      </c>
      <c r="Z21" s="468">
        <v>15.988799999999999</v>
      </c>
      <c r="AA21" s="468">
        <v>16.264800000000001</v>
      </c>
      <c r="AB21" s="468">
        <v>16.300699999999999</v>
      </c>
      <c r="AC21" s="468">
        <v>17.343499999999999</v>
      </c>
      <c r="AD21" s="468">
        <v>18.029</v>
      </c>
      <c r="AE21" s="468">
        <v>19.175599999999999</v>
      </c>
      <c r="AF21" s="468">
        <v>20.427199999999999</v>
      </c>
      <c r="AG21" s="468">
        <v>21.172000000000001</v>
      </c>
      <c r="AH21" s="468">
        <v>22.398399999999999</v>
      </c>
      <c r="AI21" s="468">
        <v>23.2119</v>
      </c>
      <c r="AJ21" s="468">
        <v>23.970800000000001</v>
      </c>
      <c r="AK21" s="468">
        <v>24.814</v>
      </c>
      <c r="AL21" s="468">
        <v>27.007300000000001</v>
      </c>
      <c r="AM21" s="468">
        <v>27.3765</v>
      </c>
      <c r="AN21" s="468">
        <v>27.910399999999999</v>
      </c>
      <c r="AO21" s="468">
        <v>28.9315</v>
      </c>
      <c r="AP21" s="468">
        <v>30.254999999999999</v>
      </c>
      <c r="AQ21" s="468">
        <v>32.066400000000002</v>
      </c>
      <c r="AR21" s="468">
        <v>33.7761</v>
      </c>
      <c r="AS21" s="468">
        <v>35.4345</v>
      </c>
      <c r="AT21" s="468">
        <v>36.487000000000002</v>
      </c>
      <c r="AU21" s="468">
        <v>37.467300000000002</v>
      </c>
      <c r="AV21" s="468">
        <v>39.142099999999999</v>
      </c>
      <c r="AW21" s="468">
        <v>40.446800000000003</v>
      </c>
      <c r="AX21" s="468">
        <v>43.047199999999997</v>
      </c>
      <c r="AY21" s="468">
        <v>43.9771</v>
      </c>
      <c r="AZ21" s="892">
        <v>45.005899999999997</v>
      </c>
      <c r="BA21" s="892">
        <v>46.276000000000003</v>
      </c>
      <c r="BB21" s="892">
        <v>47.997300000000003</v>
      </c>
      <c r="BC21" s="892">
        <v>48.557400000000001</v>
      </c>
      <c r="BD21" s="892">
        <v>51.390599999999999</v>
      </c>
      <c r="BE21" s="892">
        <v>54.061100000000003</v>
      </c>
      <c r="BF21" s="892">
        <v>56.180100000000003</v>
      </c>
      <c r="BG21" s="456">
        <v>58.691099999999999</v>
      </c>
      <c r="BH21" s="456">
        <v>59.659599999999998</v>
      </c>
      <c r="BI21" s="456">
        <v>61.671700000000001</v>
      </c>
      <c r="BJ21" s="456">
        <v>65.0852</v>
      </c>
      <c r="BK21" s="456">
        <v>66.102599999999995</v>
      </c>
      <c r="BL21" s="456">
        <v>66.633899999999997</v>
      </c>
      <c r="BM21" s="456">
        <v>68.591300000000004</v>
      </c>
      <c r="BN21" s="456">
        <v>70.474999999999994</v>
      </c>
      <c r="BO21" s="456">
        <v>71.285899999999998</v>
      </c>
      <c r="BP21" s="456">
        <v>74.179000000000002</v>
      </c>
      <c r="BQ21" s="456">
        <v>77.215999999999994</v>
      </c>
      <c r="BR21" s="456">
        <v>77.87</v>
      </c>
      <c r="BS21" s="456">
        <v>79.788200000000003</v>
      </c>
      <c r="BT21" s="456">
        <v>81.340599999999995</v>
      </c>
      <c r="BU21" s="456">
        <v>82.530100000000004</v>
      </c>
      <c r="BV21" s="456">
        <v>90.879300000000001</v>
      </c>
    </row>
    <row r="22" spans="1:74" ht="12" customHeight="1" x14ac:dyDescent="0.3">
      <c r="A22" s="293" t="s">
        <v>776</v>
      </c>
      <c r="B22" s="445" t="s">
        <v>1035</v>
      </c>
      <c r="C22" s="468">
        <v>0.1502</v>
      </c>
      <c r="D22" s="468">
        <v>0.1502</v>
      </c>
      <c r="E22" s="468">
        <v>0.1502</v>
      </c>
      <c r="F22" s="468">
        <v>0.1502</v>
      </c>
      <c r="G22" s="468">
        <v>0.1502</v>
      </c>
      <c r="H22" s="468">
        <v>0.1502</v>
      </c>
      <c r="I22" s="468">
        <v>0.1502</v>
      </c>
      <c r="J22" s="468">
        <v>0.1502</v>
      </c>
      <c r="K22" s="468">
        <v>0.1502</v>
      </c>
      <c r="L22" s="468">
        <v>0.1502</v>
      </c>
      <c r="M22" s="468">
        <v>0.1502</v>
      </c>
      <c r="N22" s="468">
        <v>0.1502</v>
      </c>
      <c r="O22" s="468">
        <v>0.15229999999999999</v>
      </c>
      <c r="P22" s="468">
        <v>0.15229999999999999</v>
      </c>
      <c r="Q22" s="468">
        <v>0.15229999999999999</v>
      </c>
      <c r="R22" s="468">
        <v>0.15229999999999999</v>
      </c>
      <c r="S22" s="468">
        <v>0.15229999999999999</v>
      </c>
      <c r="T22" s="468">
        <v>0.15229999999999999</v>
      </c>
      <c r="U22" s="468">
        <v>0.15229999999999999</v>
      </c>
      <c r="V22" s="468">
        <v>0.15229999999999999</v>
      </c>
      <c r="W22" s="468">
        <v>0.15229999999999999</v>
      </c>
      <c r="X22" s="468">
        <v>0.15229999999999999</v>
      </c>
      <c r="Y22" s="468">
        <v>0.15229999999999999</v>
      </c>
      <c r="Z22" s="468">
        <v>0.15229999999999999</v>
      </c>
      <c r="AA22" s="468">
        <v>0.1227</v>
      </c>
      <c r="AB22" s="468">
        <v>0.1227</v>
      </c>
      <c r="AC22" s="468">
        <v>0.1227</v>
      </c>
      <c r="AD22" s="468">
        <v>0.1227</v>
      </c>
      <c r="AE22" s="468">
        <v>0.1227</v>
      </c>
      <c r="AF22" s="468">
        <v>0.1197</v>
      </c>
      <c r="AG22" s="468">
        <v>0.1197</v>
      </c>
      <c r="AH22" s="468">
        <v>0.1197</v>
      </c>
      <c r="AI22" s="468">
        <v>0.1197</v>
      </c>
      <c r="AJ22" s="468">
        <v>0.1197</v>
      </c>
      <c r="AK22" s="468">
        <v>0.1197</v>
      </c>
      <c r="AL22" s="468">
        <v>0.1197</v>
      </c>
      <c r="AM22" s="468">
        <v>0.15440000000000001</v>
      </c>
      <c r="AN22" s="468">
        <v>0.15440000000000001</v>
      </c>
      <c r="AO22" s="468">
        <v>0.15440000000000001</v>
      </c>
      <c r="AP22" s="468">
        <v>0.15440000000000001</v>
      </c>
      <c r="AQ22" s="468">
        <v>0.15440000000000001</v>
      </c>
      <c r="AR22" s="468">
        <v>0.15440000000000001</v>
      </c>
      <c r="AS22" s="468">
        <v>0.15440000000000001</v>
      </c>
      <c r="AT22" s="468">
        <v>0.16239999999999999</v>
      </c>
      <c r="AU22" s="468">
        <v>0.16239999999999999</v>
      </c>
      <c r="AV22" s="468">
        <v>0.16239999999999999</v>
      </c>
      <c r="AW22" s="468">
        <v>0.16239999999999999</v>
      </c>
      <c r="AX22" s="468">
        <v>0.16239999999999999</v>
      </c>
      <c r="AY22" s="468">
        <v>0.16239999999999999</v>
      </c>
      <c r="AZ22" s="892">
        <v>0.16239999999999999</v>
      </c>
      <c r="BA22" s="892">
        <v>0.16239999999999999</v>
      </c>
      <c r="BB22" s="892">
        <v>0.16239999999999999</v>
      </c>
      <c r="BC22" s="892">
        <v>0.16239999999999999</v>
      </c>
      <c r="BD22" s="892">
        <v>0.15709999999999999</v>
      </c>
      <c r="BE22" s="892">
        <v>0.15709999999999999</v>
      </c>
      <c r="BF22" s="892">
        <v>0.15709999999999999</v>
      </c>
      <c r="BG22" s="456">
        <v>0.16700000000000001</v>
      </c>
      <c r="BH22" s="456">
        <v>0.16700000000000001</v>
      </c>
      <c r="BI22" s="456">
        <v>0.16700000000000001</v>
      </c>
      <c r="BJ22" s="456">
        <v>0.16700000000000001</v>
      </c>
      <c r="BK22" s="456">
        <v>0.16700000000000001</v>
      </c>
      <c r="BL22" s="456">
        <v>0.16700000000000001</v>
      </c>
      <c r="BM22" s="456">
        <v>0.16700000000000001</v>
      </c>
      <c r="BN22" s="456">
        <v>0.16700000000000001</v>
      </c>
      <c r="BO22" s="456">
        <v>0.16700000000000001</v>
      </c>
      <c r="BP22" s="456">
        <v>0.16700000000000001</v>
      </c>
      <c r="BQ22" s="456">
        <v>0.16700000000000001</v>
      </c>
      <c r="BR22" s="456">
        <v>0.16700000000000001</v>
      </c>
      <c r="BS22" s="456">
        <v>0.16700000000000001</v>
      </c>
      <c r="BT22" s="456">
        <v>0.16700000000000001</v>
      </c>
      <c r="BU22" s="456">
        <v>0.16700000000000001</v>
      </c>
      <c r="BV22" s="456">
        <v>0.16700000000000001</v>
      </c>
    </row>
    <row r="23" spans="1:74" ht="12" customHeight="1" x14ac:dyDescent="0.3">
      <c r="A23" s="293"/>
      <c r="B23" s="292" t="s">
        <v>1037</v>
      </c>
      <c r="C23" s="468"/>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468"/>
      <c r="AV23" s="468"/>
      <c r="AW23" s="468"/>
      <c r="AX23" s="468"/>
      <c r="AY23" s="468"/>
      <c r="AZ23" s="892"/>
      <c r="BA23" s="892"/>
      <c r="BB23" s="892"/>
      <c r="BC23" s="892"/>
      <c r="BD23" s="892"/>
      <c r="BE23" s="892"/>
      <c r="BF23" s="892"/>
      <c r="BG23" s="456"/>
      <c r="BH23" s="456"/>
      <c r="BI23" s="456"/>
      <c r="BJ23" s="456"/>
      <c r="BK23" s="456"/>
      <c r="BL23" s="456"/>
      <c r="BM23" s="456"/>
      <c r="BN23" s="456"/>
      <c r="BO23" s="456"/>
      <c r="BP23" s="456"/>
      <c r="BQ23" s="456"/>
      <c r="BR23" s="456"/>
      <c r="BS23" s="456"/>
      <c r="BT23" s="456"/>
      <c r="BU23" s="456"/>
      <c r="BV23" s="456"/>
    </row>
    <row r="24" spans="1:74" s="482" customFormat="1" ht="12" customHeight="1" x14ac:dyDescent="0.3">
      <c r="A24" s="481"/>
      <c r="B24" s="484" t="s">
        <v>1030</v>
      </c>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891"/>
      <c r="BA24" s="891"/>
      <c r="BB24" s="891"/>
      <c r="BC24" s="891"/>
      <c r="BD24" s="891"/>
      <c r="BE24" s="891"/>
      <c r="BF24" s="891"/>
      <c r="BG24" s="462"/>
      <c r="BH24" s="462"/>
      <c r="BI24" s="462"/>
      <c r="BJ24" s="462"/>
      <c r="BK24" s="462"/>
      <c r="BL24" s="462"/>
      <c r="BM24" s="462"/>
      <c r="BN24" s="462"/>
      <c r="BO24" s="462"/>
      <c r="BP24" s="462"/>
      <c r="BQ24" s="462"/>
      <c r="BR24" s="462"/>
      <c r="BS24" s="462"/>
      <c r="BT24" s="462"/>
      <c r="BU24" s="462"/>
      <c r="BV24" s="462"/>
    </row>
    <row r="25" spans="1:74" ht="12" customHeight="1" x14ac:dyDescent="0.3">
      <c r="A25" s="293" t="s">
        <v>777</v>
      </c>
      <c r="B25" s="483" t="s">
        <v>1018</v>
      </c>
      <c r="C25" s="468">
        <v>18.7514</v>
      </c>
      <c r="D25" s="468">
        <v>18.782</v>
      </c>
      <c r="E25" s="468">
        <v>18.802900000000001</v>
      </c>
      <c r="F25" s="468">
        <v>18.800799999999999</v>
      </c>
      <c r="G25" s="468">
        <v>18.800799999999999</v>
      </c>
      <c r="H25" s="468">
        <v>18.7956</v>
      </c>
      <c r="I25" s="468">
        <v>18.7956</v>
      </c>
      <c r="J25" s="468">
        <v>18.794899999999998</v>
      </c>
      <c r="K25" s="468">
        <v>18.79</v>
      </c>
      <c r="L25" s="468">
        <v>18.7607</v>
      </c>
      <c r="M25" s="468">
        <v>18.769500000000001</v>
      </c>
      <c r="N25" s="468">
        <v>18.7822</v>
      </c>
      <c r="O25" s="468">
        <v>18.790900000000001</v>
      </c>
      <c r="P25" s="468">
        <v>18.819199999999999</v>
      </c>
      <c r="Q25" s="468">
        <v>18.741800000000001</v>
      </c>
      <c r="R25" s="468">
        <v>18.742699999999999</v>
      </c>
      <c r="S25" s="468">
        <v>18.743600000000001</v>
      </c>
      <c r="T25" s="468">
        <v>18.6844</v>
      </c>
      <c r="U25" s="468">
        <v>18.6844</v>
      </c>
      <c r="V25" s="468">
        <v>18.6844</v>
      </c>
      <c r="W25" s="468">
        <v>18.688400000000001</v>
      </c>
      <c r="X25" s="468">
        <v>18.682400000000001</v>
      </c>
      <c r="Y25" s="468">
        <v>18.6751</v>
      </c>
      <c r="Z25" s="468">
        <v>18.634899999999998</v>
      </c>
      <c r="AA25" s="468">
        <v>18.775300000000001</v>
      </c>
      <c r="AB25" s="468">
        <v>18.7683</v>
      </c>
      <c r="AC25" s="468">
        <v>18.765899999999998</v>
      </c>
      <c r="AD25" s="468">
        <v>18.6463</v>
      </c>
      <c r="AE25" s="468">
        <v>18.696300000000001</v>
      </c>
      <c r="AF25" s="468">
        <v>18.696200000000001</v>
      </c>
      <c r="AG25" s="468">
        <v>18.6982</v>
      </c>
      <c r="AH25" s="468">
        <v>18.700700000000001</v>
      </c>
      <c r="AI25" s="468">
        <v>18.706299999999999</v>
      </c>
      <c r="AJ25" s="468">
        <v>18.630299999999998</v>
      </c>
      <c r="AK25" s="468">
        <v>18.630299999999998</v>
      </c>
      <c r="AL25" s="468">
        <v>18.476700000000001</v>
      </c>
      <c r="AM25" s="468">
        <v>18.335100000000001</v>
      </c>
      <c r="AN25" s="468">
        <v>18.333100000000002</v>
      </c>
      <c r="AO25" s="468">
        <v>18.328399999999998</v>
      </c>
      <c r="AP25" s="468">
        <v>18.3644</v>
      </c>
      <c r="AQ25" s="468">
        <v>18.3657</v>
      </c>
      <c r="AR25" s="468">
        <v>18.366599999999998</v>
      </c>
      <c r="AS25" s="468">
        <v>18.366</v>
      </c>
      <c r="AT25" s="468">
        <v>18.3703</v>
      </c>
      <c r="AU25" s="468">
        <v>18.372299999999999</v>
      </c>
      <c r="AV25" s="468">
        <v>18.255600000000001</v>
      </c>
      <c r="AW25" s="468">
        <v>18.255099999999999</v>
      </c>
      <c r="AX25" s="468">
        <v>18.222999999999999</v>
      </c>
      <c r="AY25" s="468">
        <v>18.222999999999999</v>
      </c>
      <c r="AZ25" s="892">
        <v>18.222999999999999</v>
      </c>
      <c r="BA25" s="892">
        <v>18.222999999999999</v>
      </c>
      <c r="BB25" s="892">
        <v>18.2239</v>
      </c>
      <c r="BC25" s="892">
        <v>18.2239</v>
      </c>
      <c r="BD25" s="892">
        <v>18.224799999999998</v>
      </c>
      <c r="BE25" s="892">
        <v>18.224799999999998</v>
      </c>
      <c r="BF25" s="892">
        <v>18.2346</v>
      </c>
      <c r="BG25" s="456">
        <v>18.238299999999999</v>
      </c>
      <c r="BH25" s="456">
        <v>18.238299999999999</v>
      </c>
      <c r="BI25" s="456">
        <v>18.246300000000002</v>
      </c>
      <c r="BJ25" s="456">
        <v>18.247199999999999</v>
      </c>
      <c r="BK25" s="456">
        <v>18.290600000000001</v>
      </c>
      <c r="BL25" s="456">
        <v>18.291799999999999</v>
      </c>
      <c r="BM25" s="456">
        <v>18.3</v>
      </c>
      <c r="BN25" s="456">
        <v>18.3003</v>
      </c>
      <c r="BO25" s="456">
        <v>18.310300000000002</v>
      </c>
      <c r="BP25" s="456">
        <v>18.311199999999999</v>
      </c>
      <c r="BQ25" s="456">
        <v>18.311199999999999</v>
      </c>
      <c r="BR25" s="456">
        <v>18.311199999999999</v>
      </c>
      <c r="BS25" s="456">
        <v>18.322500000000002</v>
      </c>
      <c r="BT25" s="456">
        <v>18.322500000000002</v>
      </c>
      <c r="BU25" s="456">
        <v>18.322500000000002</v>
      </c>
      <c r="BV25" s="456">
        <v>18.321300000000001</v>
      </c>
    </row>
    <row r="26" spans="1:74" ht="12" customHeight="1" x14ac:dyDescent="0.3">
      <c r="A26" s="293" t="s">
        <v>778</v>
      </c>
      <c r="B26" s="483" t="s">
        <v>472</v>
      </c>
      <c r="C26" s="468">
        <v>1.4452</v>
      </c>
      <c r="D26" s="468">
        <v>1.4452</v>
      </c>
      <c r="E26" s="468">
        <v>1.4452</v>
      </c>
      <c r="F26" s="468">
        <v>1.4452</v>
      </c>
      <c r="G26" s="468">
        <v>1.4441999999999999</v>
      </c>
      <c r="H26" s="468">
        <v>1.4441999999999999</v>
      </c>
      <c r="I26" s="468">
        <v>1.4441999999999999</v>
      </c>
      <c r="J26" s="468">
        <v>1.4441999999999999</v>
      </c>
      <c r="K26" s="468">
        <v>1.4441999999999999</v>
      </c>
      <c r="L26" s="468">
        <v>1.4441999999999999</v>
      </c>
      <c r="M26" s="468">
        <v>1.4441999999999999</v>
      </c>
      <c r="N26" s="468">
        <v>1.4441999999999999</v>
      </c>
      <c r="O26" s="468">
        <v>1.4232</v>
      </c>
      <c r="P26" s="468">
        <v>1.4232</v>
      </c>
      <c r="Q26" s="468">
        <v>1.4232</v>
      </c>
      <c r="R26" s="468">
        <v>1.4232</v>
      </c>
      <c r="S26" s="468">
        <v>1.4232</v>
      </c>
      <c r="T26" s="468">
        <v>1.4232</v>
      </c>
      <c r="U26" s="468">
        <v>1.4232</v>
      </c>
      <c r="V26" s="468">
        <v>1.4232</v>
      </c>
      <c r="W26" s="468">
        <v>1.4232</v>
      </c>
      <c r="X26" s="468">
        <v>1.4232</v>
      </c>
      <c r="Y26" s="468">
        <v>1.4232</v>
      </c>
      <c r="Z26" s="468">
        <v>1.4232</v>
      </c>
      <c r="AA26" s="468">
        <v>1.4012</v>
      </c>
      <c r="AB26" s="468">
        <v>1.4012</v>
      </c>
      <c r="AC26" s="468">
        <v>1.4012</v>
      </c>
      <c r="AD26" s="468">
        <v>1.4012</v>
      </c>
      <c r="AE26" s="468">
        <v>1.4012</v>
      </c>
      <c r="AF26" s="468">
        <v>1.4012</v>
      </c>
      <c r="AG26" s="468">
        <v>1.4012</v>
      </c>
      <c r="AH26" s="468">
        <v>1.4012</v>
      </c>
      <c r="AI26" s="468">
        <v>1.4012</v>
      </c>
      <c r="AJ26" s="468">
        <v>1.4012</v>
      </c>
      <c r="AK26" s="468">
        <v>1.4012</v>
      </c>
      <c r="AL26" s="468">
        <v>1.4012</v>
      </c>
      <c r="AM26" s="468">
        <v>1.4298999999999999</v>
      </c>
      <c r="AN26" s="468">
        <v>1.4298999999999999</v>
      </c>
      <c r="AO26" s="468">
        <v>1.4389000000000001</v>
      </c>
      <c r="AP26" s="468">
        <v>1.4389000000000001</v>
      </c>
      <c r="AQ26" s="468">
        <v>1.4389000000000001</v>
      </c>
      <c r="AR26" s="468">
        <v>1.4389000000000001</v>
      </c>
      <c r="AS26" s="468">
        <v>1.4389000000000001</v>
      </c>
      <c r="AT26" s="468">
        <v>1.4389000000000001</v>
      </c>
      <c r="AU26" s="468">
        <v>1.4389000000000001</v>
      </c>
      <c r="AV26" s="468">
        <v>1.4389000000000001</v>
      </c>
      <c r="AW26" s="468">
        <v>1.4389000000000001</v>
      </c>
      <c r="AX26" s="468">
        <v>1.4389000000000001</v>
      </c>
      <c r="AY26" s="468">
        <v>1.4389000000000001</v>
      </c>
      <c r="AZ26" s="892">
        <v>1.4389000000000001</v>
      </c>
      <c r="BA26" s="892">
        <v>1.4389000000000001</v>
      </c>
      <c r="BB26" s="892">
        <v>1.4389000000000001</v>
      </c>
      <c r="BC26" s="892">
        <v>1.4389000000000001</v>
      </c>
      <c r="BD26" s="892">
        <v>1.4389000000000001</v>
      </c>
      <c r="BE26" s="892">
        <v>1.4389000000000001</v>
      </c>
      <c r="BF26" s="892">
        <v>1.4389000000000001</v>
      </c>
      <c r="BG26" s="456">
        <v>1.4389000000000001</v>
      </c>
      <c r="BH26" s="456">
        <v>1.4389000000000001</v>
      </c>
      <c r="BI26" s="456">
        <v>1.4389000000000001</v>
      </c>
      <c r="BJ26" s="456">
        <v>1.4389000000000001</v>
      </c>
      <c r="BK26" s="456">
        <v>1.4389000000000001</v>
      </c>
      <c r="BL26" s="456">
        <v>1.4389000000000001</v>
      </c>
      <c r="BM26" s="456">
        <v>1.4389000000000001</v>
      </c>
      <c r="BN26" s="456">
        <v>1.4389000000000001</v>
      </c>
      <c r="BO26" s="456">
        <v>1.4389000000000001</v>
      </c>
      <c r="BP26" s="456">
        <v>1.4389000000000001</v>
      </c>
      <c r="BQ26" s="456">
        <v>1.4389000000000001</v>
      </c>
      <c r="BR26" s="456">
        <v>1.4389000000000001</v>
      </c>
      <c r="BS26" s="456">
        <v>1.4389000000000001</v>
      </c>
      <c r="BT26" s="456">
        <v>1.4389000000000001</v>
      </c>
      <c r="BU26" s="456">
        <v>1.4389000000000001</v>
      </c>
      <c r="BV26" s="456">
        <v>1.4389000000000001</v>
      </c>
    </row>
    <row r="27" spans="1:74" ht="12" customHeight="1" x14ac:dyDescent="0.3">
      <c r="A27" s="293" t="s">
        <v>779</v>
      </c>
      <c r="B27" s="483" t="s">
        <v>312</v>
      </c>
      <c r="C27" s="468">
        <v>1.5248999999999999</v>
      </c>
      <c r="D27" s="468">
        <v>1.5248999999999999</v>
      </c>
      <c r="E27" s="468">
        <v>1.5248999999999999</v>
      </c>
      <c r="F27" s="468">
        <v>1.5248999999999999</v>
      </c>
      <c r="G27" s="468">
        <v>1.5274000000000001</v>
      </c>
      <c r="H27" s="468">
        <v>1.5279</v>
      </c>
      <c r="I27" s="468">
        <v>1.5279</v>
      </c>
      <c r="J27" s="468">
        <v>1.5279</v>
      </c>
      <c r="K27" s="468">
        <v>1.5235000000000001</v>
      </c>
      <c r="L27" s="468">
        <v>1.5235000000000001</v>
      </c>
      <c r="M27" s="468">
        <v>1.5253000000000001</v>
      </c>
      <c r="N27" s="468">
        <v>1.5273000000000001</v>
      </c>
      <c r="O27" s="468">
        <v>1.4522999999999999</v>
      </c>
      <c r="P27" s="468">
        <v>1.4507000000000001</v>
      </c>
      <c r="Q27" s="468">
        <v>1.4507000000000001</v>
      </c>
      <c r="R27" s="468">
        <v>1.4507000000000001</v>
      </c>
      <c r="S27" s="468">
        <v>1.4507000000000001</v>
      </c>
      <c r="T27" s="468">
        <v>1.4504999999999999</v>
      </c>
      <c r="U27" s="468">
        <v>1.4504999999999999</v>
      </c>
      <c r="V27" s="468">
        <v>1.4497</v>
      </c>
      <c r="W27" s="468">
        <v>1.4497</v>
      </c>
      <c r="X27" s="468">
        <v>1.4497</v>
      </c>
      <c r="Y27" s="468">
        <v>1.4487000000000001</v>
      </c>
      <c r="Z27" s="468">
        <v>1.4487000000000001</v>
      </c>
      <c r="AA27" s="468">
        <v>1.4852000000000001</v>
      </c>
      <c r="AB27" s="468">
        <v>1.4836</v>
      </c>
      <c r="AC27" s="468">
        <v>1.4836</v>
      </c>
      <c r="AD27" s="468">
        <v>1.4836</v>
      </c>
      <c r="AE27" s="468">
        <v>1.4825999999999999</v>
      </c>
      <c r="AF27" s="468">
        <v>1.4835</v>
      </c>
      <c r="AG27" s="468">
        <v>1.4835</v>
      </c>
      <c r="AH27" s="468">
        <v>1.4835</v>
      </c>
      <c r="AI27" s="468">
        <v>1.4835</v>
      </c>
      <c r="AJ27" s="468">
        <v>1.4835</v>
      </c>
      <c r="AK27" s="468">
        <v>1.4835</v>
      </c>
      <c r="AL27" s="468">
        <v>1.4713000000000001</v>
      </c>
      <c r="AM27" s="468">
        <v>1.4759</v>
      </c>
      <c r="AN27" s="468">
        <v>1.4469000000000001</v>
      </c>
      <c r="AO27" s="468">
        <v>1.4531000000000001</v>
      </c>
      <c r="AP27" s="468">
        <v>1.4560999999999999</v>
      </c>
      <c r="AQ27" s="468">
        <v>1.4601</v>
      </c>
      <c r="AR27" s="468">
        <v>1.4601</v>
      </c>
      <c r="AS27" s="468">
        <v>1.4631000000000001</v>
      </c>
      <c r="AT27" s="468">
        <v>1.4765999999999999</v>
      </c>
      <c r="AU27" s="468">
        <v>1.4791000000000001</v>
      </c>
      <c r="AV27" s="468">
        <v>1.4801</v>
      </c>
      <c r="AW27" s="468">
        <v>1.4801</v>
      </c>
      <c r="AX27" s="468">
        <v>1.4814000000000001</v>
      </c>
      <c r="AY27" s="468">
        <v>1.4814000000000001</v>
      </c>
      <c r="AZ27" s="892">
        <v>1.4803999999999999</v>
      </c>
      <c r="BA27" s="892">
        <v>1.4803999999999999</v>
      </c>
      <c r="BB27" s="892">
        <v>1.4803999999999999</v>
      </c>
      <c r="BC27" s="892">
        <v>1.4803999999999999</v>
      </c>
      <c r="BD27" s="892">
        <v>1.4803999999999999</v>
      </c>
      <c r="BE27" s="892">
        <v>1.4803999999999999</v>
      </c>
      <c r="BF27" s="892">
        <v>1.4834000000000001</v>
      </c>
      <c r="BG27" s="456">
        <v>1.4834000000000001</v>
      </c>
      <c r="BH27" s="456">
        <v>1.4834000000000001</v>
      </c>
      <c r="BI27" s="456">
        <v>1.4834000000000001</v>
      </c>
      <c r="BJ27" s="456">
        <v>1.4843999999999999</v>
      </c>
      <c r="BK27" s="456">
        <v>1.4843999999999999</v>
      </c>
      <c r="BL27" s="456">
        <v>1.4843999999999999</v>
      </c>
      <c r="BM27" s="456">
        <v>1.4843999999999999</v>
      </c>
      <c r="BN27" s="456">
        <v>1.4843999999999999</v>
      </c>
      <c r="BO27" s="456">
        <v>1.5014000000000001</v>
      </c>
      <c r="BP27" s="456">
        <v>1.5014000000000001</v>
      </c>
      <c r="BQ27" s="456">
        <v>1.5014000000000001</v>
      </c>
      <c r="BR27" s="456">
        <v>1.5014000000000001</v>
      </c>
      <c r="BS27" s="456">
        <v>1.5014000000000001</v>
      </c>
      <c r="BT27" s="456">
        <v>1.5014000000000001</v>
      </c>
      <c r="BU27" s="456">
        <v>1.5014000000000001</v>
      </c>
      <c r="BV27" s="456">
        <v>1.5014000000000001</v>
      </c>
    </row>
    <row r="28" spans="1:74" ht="12" customHeight="1" x14ac:dyDescent="0.3">
      <c r="A28" s="293" t="s">
        <v>780</v>
      </c>
      <c r="B28" s="483" t="s">
        <v>1534</v>
      </c>
      <c r="C28" s="468">
        <v>1.3022</v>
      </c>
      <c r="D28" s="468">
        <v>1.3022</v>
      </c>
      <c r="E28" s="468">
        <v>1.3714999999999999</v>
      </c>
      <c r="F28" s="468">
        <v>1.3714999999999999</v>
      </c>
      <c r="G28" s="468">
        <v>1.3714999999999999</v>
      </c>
      <c r="H28" s="468">
        <v>1.3714999999999999</v>
      </c>
      <c r="I28" s="468">
        <v>1.3714999999999999</v>
      </c>
      <c r="J28" s="468">
        <v>1.3714999999999999</v>
      </c>
      <c r="K28" s="468">
        <v>1.3714999999999999</v>
      </c>
      <c r="L28" s="468">
        <v>1.3714999999999999</v>
      </c>
      <c r="M28" s="468">
        <v>1.3714999999999999</v>
      </c>
      <c r="N28" s="468">
        <v>1.3662000000000001</v>
      </c>
      <c r="O28" s="468">
        <v>1.5347999999999999</v>
      </c>
      <c r="P28" s="468">
        <v>1.5347999999999999</v>
      </c>
      <c r="Q28" s="468">
        <v>1.5047999999999999</v>
      </c>
      <c r="R28" s="468">
        <v>1.5047999999999999</v>
      </c>
      <c r="S28" s="468">
        <v>1.5047999999999999</v>
      </c>
      <c r="T28" s="468">
        <v>1.5047999999999999</v>
      </c>
      <c r="U28" s="468">
        <v>1.5047999999999999</v>
      </c>
      <c r="V28" s="468">
        <v>1.5047999999999999</v>
      </c>
      <c r="W28" s="468">
        <v>1.5047999999999999</v>
      </c>
      <c r="X28" s="468">
        <v>1.5047999999999999</v>
      </c>
      <c r="Y28" s="468">
        <v>1.5047999999999999</v>
      </c>
      <c r="Z28" s="468">
        <v>1.5047999999999999</v>
      </c>
      <c r="AA28" s="468">
        <v>1.3441000000000001</v>
      </c>
      <c r="AB28" s="468">
        <v>1.3441000000000001</v>
      </c>
      <c r="AC28" s="468">
        <v>1.3441000000000001</v>
      </c>
      <c r="AD28" s="468">
        <v>1.3441000000000001</v>
      </c>
      <c r="AE28" s="468">
        <v>1.3441000000000001</v>
      </c>
      <c r="AF28" s="468">
        <v>1.3441000000000001</v>
      </c>
      <c r="AG28" s="468">
        <v>1.3441000000000001</v>
      </c>
      <c r="AH28" s="468">
        <v>1.3441000000000001</v>
      </c>
      <c r="AI28" s="468">
        <v>1.3441000000000001</v>
      </c>
      <c r="AJ28" s="468">
        <v>1.3441000000000001</v>
      </c>
      <c r="AK28" s="468">
        <v>1.3441000000000001</v>
      </c>
      <c r="AL28" s="468">
        <v>1.3441000000000001</v>
      </c>
      <c r="AM28" s="468">
        <v>1.4984999999999999</v>
      </c>
      <c r="AN28" s="468">
        <v>1.4984999999999999</v>
      </c>
      <c r="AO28" s="468">
        <v>1.4984999999999999</v>
      </c>
      <c r="AP28" s="468">
        <v>1.4984999999999999</v>
      </c>
      <c r="AQ28" s="468">
        <v>1.4984999999999999</v>
      </c>
      <c r="AR28" s="468">
        <v>1.4731000000000001</v>
      </c>
      <c r="AS28" s="468">
        <v>1.4731000000000001</v>
      </c>
      <c r="AT28" s="468">
        <v>1.4731000000000001</v>
      </c>
      <c r="AU28" s="468">
        <v>1.4731000000000001</v>
      </c>
      <c r="AV28" s="468">
        <v>1.4731000000000001</v>
      </c>
      <c r="AW28" s="468">
        <v>1.4391</v>
      </c>
      <c r="AX28" s="468">
        <v>1.4391</v>
      </c>
      <c r="AY28" s="468">
        <v>1.4382999999999999</v>
      </c>
      <c r="AZ28" s="892">
        <v>1.4382999999999999</v>
      </c>
      <c r="BA28" s="892">
        <v>1.4382999999999999</v>
      </c>
      <c r="BB28" s="892">
        <v>1.4382999999999999</v>
      </c>
      <c r="BC28" s="892">
        <v>1.4382999999999999</v>
      </c>
      <c r="BD28" s="892">
        <v>1.4382999999999999</v>
      </c>
      <c r="BE28" s="892">
        <v>1.4382999999999999</v>
      </c>
      <c r="BF28" s="892">
        <v>1.4382999999999999</v>
      </c>
      <c r="BG28" s="456">
        <v>1.4382999999999999</v>
      </c>
      <c r="BH28" s="456">
        <v>1.4382999999999999</v>
      </c>
      <c r="BI28" s="456">
        <v>1.4382999999999999</v>
      </c>
      <c r="BJ28" s="456">
        <v>1.4382999999999999</v>
      </c>
      <c r="BK28" s="456">
        <v>1.4382999999999999</v>
      </c>
      <c r="BL28" s="456">
        <v>1.4382999999999999</v>
      </c>
      <c r="BM28" s="456">
        <v>1.4382999999999999</v>
      </c>
      <c r="BN28" s="456">
        <v>1.4382999999999999</v>
      </c>
      <c r="BO28" s="456">
        <v>1.4382999999999999</v>
      </c>
      <c r="BP28" s="456">
        <v>1.4382999999999999</v>
      </c>
      <c r="BQ28" s="456">
        <v>1.4382999999999999</v>
      </c>
      <c r="BR28" s="456">
        <v>1.4382999999999999</v>
      </c>
      <c r="BS28" s="456">
        <v>1.4382999999999999</v>
      </c>
      <c r="BT28" s="456">
        <v>1.4382999999999999</v>
      </c>
      <c r="BU28" s="456">
        <v>1.4382999999999999</v>
      </c>
      <c r="BV28" s="456">
        <v>1.4382999999999999</v>
      </c>
    </row>
    <row r="29" spans="1:74" s="482" customFormat="1" ht="12" customHeight="1" x14ac:dyDescent="0.3">
      <c r="A29" s="481"/>
      <c r="B29" s="484" t="s">
        <v>1031</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924"/>
      <c r="BA29" s="924"/>
      <c r="BB29" s="924"/>
      <c r="BC29" s="924"/>
      <c r="BD29" s="924"/>
      <c r="BE29" s="924"/>
      <c r="BF29" s="924"/>
      <c r="BG29" s="485"/>
      <c r="BH29" s="485"/>
      <c r="BI29" s="485"/>
      <c r="BJ29" s="485"/>
      <c r="BK29" s="485"/>
      <c r="BL29" s="485"/>
      <c r="BM29" s="485"/>
      <c r="BN29" s="485"/>
      <c r="BO29" s="485"/>
      <c r="BP29" s="485"/>
      <c r="BQ29" s="485"/>
      <c r="BR29" s="485"/>
      <c r="BS29" s="485"/>
      <c r="BT29" s="485"/>
      <c r="BU29" s="485"/>
      <c r="BV29" s="485"/>
    </row>
    <row r="30" spans="1:74" ht="12" customHeight="1" x14ac:dyDescent="0.3">
      <c r="A30" s="293" t="s">
        <v>781</v>
      </c>
      <c r="B30" s="483" t="s">
        <v>1017</v>
      </c>
      <c r="C30" s="468">
        <v>5.3841999999999999</v>
      </c>
      <c r="D30" s="468">
        <v>5.3841999999999999</v>
      </c>
      <c r="E30" s="468">
        <v>5.3841999999999999</v>
      </c>
      <c r="F30" s="468">
        <v>5.3841999999999999</v>
      </c>
      <c r="G30" s="468">
        <v>5.3841999999999999</v>
      </c>
      <c r="H30" s="468">
        <v>5.3784000000000001</v>
      </c>
      <c r="I30" s="468">
        <v>5.3903999999999996</v>
      </c>
      <c r="J30" s="468">
        <v>5.3903999999999996</v>
      </c>
      <c r="K30" s="468">
        <v>5.3903999999999996</v>
      </c>
      <c r="L30" s="468">
        <v>5.3903999999999996</v>
      </c>
      <c r="M30" s="468">
        <v>5.3903999999999996</v>
      </c>
      <c r="N30" s="468">
        <v>5.3903999999999996</v>
      </c>
      <c r="O30" s="468">
        <v>5.5172999999999996</v>
      </c>
      <c r="P30" s="468">
        <v>5.5172999999999996</v>
      </c>
      <c r="Q30" s="468">
        <v>5.5172999999999996</v>
      </c>
      <c r="R30" s="468">
        <v>5.5172999999999996</v>
      </c>
      <c r="S30" s="468">
        <v>5.4722999999999997</v>
      </c>
      <c r="T30" s="468">
        <v>5.4577</v>
      </c>
      <c r="U30" s="468">
        <v>5.4577</v>
      </c>
      <c r="V30" s="468">
        <v>5.4577</v>
      </c>
      <c r="W30" s="468">
        <v>5.4255000000000004</v>
      </c>
      <c r="X30" s="468">
        <v>5.4255000000000004</v>
      </c>
      <c r="Y30" s="468">
        <v>5.3623000000000003</v>
      </c>
      <c r="Z30" s="468">
        <v>5.3623000000000003</v>
      </c>
      <c r="AA30" s="468">
        <v>5.2320000000000002</v>
      </c>
      <c r="AB30" s="468">
        <v>5.2320000000000002</v>
      </c>
      <c r="AC30" s="468">
        <v>5.2320000000000002</v>
      </c>
      <c r="AD30" s="468">
        <v>5.2320000000000002</v>
      </c>
      <c r="AE30" s="468">
        <v>5.2320000000000002</v>
      </c>
      <c r="AF30" s="468">
        <v>5.2320000000000002</v>
      </c>
      <c r="AG30" s="468">
        <v>5.2320000000000002</v>
      </c>
      <c r="AH30" s="468">
        <v>5.2320000000000002</v>
      </c>
      <c r="AI30" s="468">
        <v>5.2320000000000002</v>
      </c>
      <c r="AJ30" s="468">
        <v>5.1673</v>
      </c>
      <c r="AK30" s="468">
        <v>5.1673</v>
      </c>
      <c r="AL30" s="468">
        <v>5.2073</v>
      </c>
      <c r="AM30" s="468">
        <v>5.2077</v>
      </c>
      <c r="AN30" s="468">
        <v>5.2077</v>
      </c>
      <c r="AO30" s="468">
        <v>5.2077</v>
      </c>
      <c r="AP30" s="468">
        <v>5.2077</v>
      </c>
      <c r="AQ30" s="468">
        <v>5.2077</v>
      </c>
      <c r="AR30" s="468">
        <v>5.2077</v>
      </c>
      <c r="AS30" s="468">
        <v>5.1177000000000001</v>
      </c>
      <c r="AT30" s="468">
        <v>5.1177000000000001</v>
      </c>
      <c r="AU30" s="468">
        <v>5.0205000000000002</v>
      </c>
      <c r="AV30" s="468">
        <v>5.0205000000000002</v>
      </c>
      <c r="AW30" s="468">
        <v>5.0205000000000002</v>
      </c>
      <c r="AX30" s="468">
        <v>4.9832000000000001</v>
      </c>
      <c r="AY30" s="468">
        <v>4.9785000000000004</v>
      </c>
      <c r="AZ30" s="892">
        <v>4.9785000000000004</v>
      </c>
      <c r="BA30" s="892">
        <v>4.9785000000000004</v>
      </c>
      <c r="BB30" s="892">
        <v>4.9785000000000004</v>
      </c>
      <c r="BC30" s="892">
        <v>4.9785000000000004</v>
      </c>
      <c r="BD30" s="892">
        <v>4.9785000000000004</v>
      </c>
      <c r="BE30" s="892">
        <v>4.9785000000000004</v>
      </c>
      <c r="BF30" s="892">
        <v>4.9785000000000004</v>
      </c>
      <c r="BG30" s="456">
        <v>4.9785000000000004</v>
      </c>
      <c r="BH30" s="456">
        <v>4.9785000000000004</v>
      </c>
      <c r="BI30" s="456">
        <v>4.9785000000000004</v>
      </c>
      <c r="BJ30" s="456">
        <v>4.9785000000000004</v>
      </c>
      <c r="BK30" s="456">
        <v>4.9785000000000004</v>
      </c>
      <c r="BL30" s="456">
        <v>4.9785000000000004</v>
      </c>
      <c r="BM30" s="456">
        <v>4.9785000000000004</v>
      </c>
      <c r="BN30" s="456">
        <v>4.9785000000000004</v>
      </c>
      <c r="BO30" s="456">
        <v>4.9785000000000004</v>
      </c>
      <c r="BP30" s="456">
        <v>4.9785000000000004</v>
      </c>
      <c r="BQ30" s="456">
        <v>4.9785000000000004</v>
      </c>
      <c r="BR30" s="456">
        <v>4.9785000000000004</v>
      </c>
      <c r="BS30" s="456">
        <v>4.9785000000000004</v>
      </c>
      <c r="BT30" s="456">
        <v>4.9785000000000004</v>
      </c>
      <c r="BU30" s="456">
        <v>4.9785000000000004</v>
      </c>
      <c r="BV30" s="456">
        <v>4.9785000000000004</v>
      </c>
    </row>
    <row r="31" spans="1:74" ht="12" customHeight="1" x14ac:dyDescent="0.3">
      <c r="A31" s="293" t="s">
        <v>782</v>
      </c>
      <c r="B31" s="483" t="s">
        <v>1016</v>
      </c>
      <c r="C31" s="468">
        <v>1.4074</v>
      </c>
      <c r="D31" s="468">
        <v>1.4074</v>
      </c>
      <c r="E31" s="468">
        <v>1.4074</v>
      </c>
      <c r="F31" s="468">
        <v>1.3998999999999999</v>
      </c>
      <c r="G31" s="468">
        <v>1.3998999999999999</v>
      </c>
      <c r="H31" s="468">
        <v>1.3998999999999999</v>
      </c>
      <c r="I31" s="468">
        <v>1.3998999999999999</v>
      </c>
      <c r="J31" s="468">
        <v>1.3998999999999999</v>
      </c>
      <c r="K31" s="468">
        <v>1.3998999999999999</v>
      </c>
      <c r="L31" s="468">
        <v>1.3998999999999999</v>
      </c>
      <c r="M31" s="468">
        <v>1.3998999999999999</v>
      </c>
      <c r="N31" s="468">
        <v>1.3998999999999999</v>
      </c>
      <c r="O31" s="468">
        <v>1.3944000000000001</v>
      </c>
      <c r="P31" s="468">
        <v>1.3944000000000001</v>
      </c>
      <c r="Q31" s="468">
        <v>1.3944000000000001</v>
      </c>
      <c r="R31" s="468">
        <v>1.3944000000000001</v>
      </c>
      <c r="S31" s="468">
        <v>1.3944000000000001</v>
      </c>
      <c r="T31" s="468">
        <v>1.3956999999999999</v>
      </c>
      <c r="U31" s="468">
        <v>1.3956999999999999</v>
      </c>
      <c r="V31" s="468">
        <v>1.3956999999999999</v>
      </c>
      <c r="W31" s="468">
        <v>1.3956999999999999</v>
      </c>
      <c r="X31" s="468">
        <v>1.3956999999999999</v>
      </c>
      <c r="Y31" s="468">
        <v>1.3956999999999999</v>
      </c>
      <c r="Z31" s="468">
        <v>1.3956999999999999</v>
      </c>
      <c r="AA31" s="468">
        <v>1.3661000000000001</v>
      </c>
      <c r="AB31" s="468">
        <v>1.3661000000000001</v>
      </c>
      <c r="AC31" s="468">
        <v>1.3661000000000001</v>
      </c>
      <c r="AD31" s="468">
        <v>1.3661000000000001</v>
      </c>
      <c r="AE31" s="468">
        <v>1.3661000000000001</v>
      </c>
      <c r="AF31" s="468">
        <v>1.3661000000000001</v>
      </c>
      <c r="AG31" s="468">
        <v>1.3506</v>
      </c>
      <c r="AH31" s="468">
        <v>1.3506</v>
      </c>
      <c r="AI31" s="468">
        <v>1.3506</v>
      </c>
      <c r="AJ31" s="468">
        <v>1.3506</v>
      </c>
      <c r="AK31" s="468">
        <v>1.3506</v>
      </c>
      <c r="AL31" s="468">
        <v>1.3111999999999999</v>
      </c>
      <c r="AM31" s="468">
        <v>1.3049999999999999</v>
      </c>
      <c r="AN31" s="468">
        <v>1.3049999999999999</v>
      </c>
      <c r="AO31" s="468">
        <v>1.3049999999999999</v>
      </c>
      <c r="AP31" s="468">
        <v>1.3049999999999999</v>
      </c>
      <c r="AQ31" s="468">
        <v>1.3049999999999999</v>
      </c>
      <c r="AR31" s="468">
        <v>1.3049999999999999</v>
      </c>
      <c r="AS31" s="468">
        <v>1.3049999999999999</v>
      </c>
      <c r="AT31" s="468">
        <v>1.3049999999999999</v>
      </c>
      <c r="AU31" s="468">
        <v>1.3049999999999999</v>
      </c>
      <c r="AV31" s="468">
        <v>1.3049999999999999</v>
      </c>
      <c r="AW31" s="468">
        <v>1.3049999999999999</v>
      </c>
      <c r="AX31" s="468">
        <v>1.3049999999999999</v>
      </c>
      <c r="AY31" s="468">
        <v>1.3049999999999999</v>
      </c>
      <c r="AZ31" s="892">
        <v>1.3049999999999999</v>
      </c>
      <c r="BA31" s="892">
        <v>1.3049999999999999</v>
      </c>
      <c r="BB31" s="892">
        <v>1.3049999999999999</v>
      </c>
      <c r="BC31" s="892">
        <v>1.3018000000000001</v>
      </c>
      <c r="BD31" s="892">
        <v>1.3018000000000001</v>
      </c>
      <c r="BE31" s="892">
        <v>1.2988</v>
      </c>
      <c r="BF31" s="892">
        <v>1.2988</v>
      </c>
      <c r="BG31" s="456">
        <v>1.2972999999999999</v>
      </c>
      <c r="BH31" s="456">
        <v>1.2972999999999999</v>
      </c>
      <c r="BI31" s="456">
        <v>1.2972999999999999</v>
      </c>
      <c r="BJ31" s="456">
        <v>1.2972999999999999</v>
      </c>
      <c r="BK31" s="456">
        <v>1.2972999999999999</v>
      </c>
      <c r="BL31" s="456">
        <v>1.2972999999999999</v>
      </c>
      <c r="BM31" s="456">
        <v>1.2972999999999999</v>
      </c>
      <c r="BN31" s="456">
        <v>1.2972999999999999</v>
      </c>
      <c r="BO31" s="456">
        <v>1.2972999999999999</v>
      </c>
      <c r="BP31" s="456">
        <v>1.2972999999999999</v>
      </c>
      <c r="BQ31" s="456">
        <v>1.2972999999999999</v>
      </c>
      <c r="BR31" s="456">
        <v>1.2972999999999999</v>
      </c>
      <c r="BS31" s="456">
        <v>1.2972999999999999</v>
      </c>
      <c r="BT31" s="456">
        <v>1.2972999999999999</v>
      </c>
      <c r="BU31" s="456">
        <v>1.2972999999999999</v>
      </c>
      <c r="BV31" s="456">
        <v>1.3037000000000001</v>
      </c>
    </row>
    <row r="32" spans="1:74" ht="12" customHeight="1" x14ac:dyDescent="0.3">
      <c r="A32" s="293" t="s">
        <v>783</v>
      </c>
      <c r="B32" s="478" t="s">
        <v>1028</v>
      </c>
      <c r="C32" s="468">
        <v>0.56200000000000006</v>
      </c>
      <c r="D32" s="468">
        <v>0.56200000000000006</v>
      </c>
      <c r="E32" s="468">
        <v>0.57989999999999997</v>
      </c>
      <c r="F32" s="468">
        <v>0.58169999999999999</v>
      </c>
      <c r="G32" s="468">
        <v>0.59</v>
      </c>
      <c r="H32" s="468">
        <v>0.60340000000000005</v>
      </c>
      <c r="I32" s="468">
        <v>0.60540000000000005</v>
      </c>
      <c r="J32" s="468">
        <v>0.61399999999999999</v>
      </c>
      <c r="K32" s="468">
        <v>0.61399999999999999</v>
      </c>
      <c r="L32" s="468">
        <v>0.61570000000000003</v>
      </c>
      <c r="M32" s="468">
        <v>0.61850000000000005</v>
      </c>
      <c r="N32" s="468">
        <v>0.61850000000000005</v>
      </c>
      <c r="O32" s="468">
        <v>0.61990000000000001</v>
      </c>
      <c r="P32" s="468">
        <v>0.61799999999999999</v>
      </c>
      <c r="Q32" s="468">
        <v>0.62090000000000001</v>
      </c>
      <c r="R32" s="468">
        <v>0.62090000000000001</v>
      </c>
      <c r="S32" s="468">
        <v>0.62090000000000001</v>
      </c>
      <c r="T32" s="468">
        <v>0.62090000000000001</v>
      </c>
      <c r="U32" s="468">
        <v>0.62280000000000002</v>
      </c>
      <c r="V32" s="468">
        <v>0.62280000000000002</v>
      </c>
      <c r="W32" s="468">
        <v>0.62150000000000005</v>
      </c>
      <c r="X32" s="468">
        <v>0.63739999999999997</v>
      </c>
      <c r="Y32" s="468">
        <v>0.64290000000000003</v>
      </c>
      <c r="Z32" s="468">
        <v>0.69399999999999995</v>
      </c>
      <c r="AA32" s="468">
        <v>0.70069999999999999</v>
      </c>
      <c r="AB32" s="468">
        <v>0.70069999999999999</v>
      </c>
      <c r="AC32" s="468">
        <v>0.70199999999999996</v>
      </c>
      <c r="AD32" s="468">
        <v>0.70199999999999996</v>
      </c>
      <c r="AE32" s="468">
        <v>0.70330000000000004</v>
      </c>
      <c r="AF32" s="468">
        <v>0.71130000000000004</v>
      </c>
      <c r="AG32" s="468">
        <v>0.71989999999999998</v>
      </c>
      <c r="AH32" s="468">
        <v>0.72199999999999998</v>
      </c>
      <c r="AI32" s="468">
        <v>0.72719999999999996</v>
      </c>
      <c r="AJ32" s="468">
        <v>0.72719999999999996</v>
      </c>
      <c r="AK32" s="468">
        <v>0.73209999999999997</v>
      </c>
      <c r="AL32" s="468">
        <v>0.73599999999999999</v>
      </c>
      <c r="AM32" s="468">
        <v>0.76549999999999996</v>
      </c>
      <c r="AN32" s="468">
        <v>0.76559999999999995</v>
      </c>
      <c r="AO32" s="468">
        <v>0.76759999999999995</v>
      </c>
      <c r="AP32" s="468">
        <v>0.76949999999999996</v>
      </c>
      <c r="AQ32" s="468">
        <v>0.77229999999999999</v>
      </c>
      <c r="AR32" s="468">
        <v>1.2547999999999999</v>
      </c>
      <c r="AS32" s="468">
        <v>1.2891999999999999</v>
      </c>
      <c r="AT32" s="468">
        <v>1.29</v>
      </c>
      <c r="AU32" s="468">
        <v>1.5169999999999999</v>
      </c>
      <c r="AV32" s="468">
        <v>1.5169999999999999</v>
      </c>
      <c r="AW32" s="468">
        <v>1.6284000000000001</v>
      </c>
      <c r="AX32" s="468">
        <v>1.6711</v>
      </c>
      <c r="AY32" s="468">
        <v>1.6760999999999999</v>
      </c>
      <c r="AZ32" s="892">
        <v>1.6760999999999999</v>
      </c>
      <c r="BA32" s="892">
        <v>1.6760999999999999</v>
      </c>
      <c r="BB32" s="892">
        <v>1.6760999999999999</v>
      </c>
      <c r="BC32" s="892">
        <v>1.6786000000000001</v>
      </c>
      <c r="BD32" s="892">
        <v>1.6890000000000001</v>
      </c>
      <c r="BE32" s="892">
        <v>1.8205</v>
      </c>
      <c r="BF32" s="892">
        <v>1.8225</v>
      </c>
      <c r="BG32" s="456">
        <v>1.8295999999999999</v>
      </c>
      <c r="BH32" s="456">
        <v>1.8395999999999999</v>
      </c>
      <c r="BI32" s="456">
        <v>1.8774999999999999</v>
      </c>
      <c r="BJ32" s="456">
        <v>1.8774999999999999</v>
      </c>
      <c r="BK32" s="456">
        <v>1.8774999999999999</v>
      </c>
      <c r="BL32" s="456">
        <v>1.8774999999999999</v>
      </c>
      <c r="BM32" s="456">
        <v>1.8774999999999999</v>
      </c>
      <c r="BN32" s="456">
        <v>1.8774999999999999</v>
      </c>
      <c r="BO32" s="456">
        <v>1.8774999999999999</v>
      </c>
      <c r="BP32" s="456">
        <v>1.8774999999999999</v>
      </c>
      <c r="BQ32" s="456">
        <v>1.8774999999999999</v>
      </c>
      <c r="BR32" s="456">
        <v>1.8774999999999999</v>
      </c>
      <c r="BS32" s="456">
        <v>1.8774999999999999</v>
      </c>
      <c r="BT32" s="456">
        <v>1.8774999999999999</v>
      </c>
      <c r="BU32" s="456">
        <v>1.8774999999999999</v>
      </c>
      <c r="BV32" s="456">
        <v>1.8774999999999999</v>
      </c>
    </row>
    <row r="33" spans="1:74" ht="12" customHeight="1" x14ac:dyDescent="0.3">
      <c r="A33" s="293" t="s">
        <v>784</v>
      </c>
      <c r="B33" s="478" t="s">
        <v>1013</v>
      </c>
      <c r="C33" s="468">
        <v>0.12690000000000001</v>
      </c>
      <c r="D33" s="468">
        <v>0.12690000000000001</v>
      </c>
      <c r="E33" s="468">
        <v>0.12690000000000001</v>
      </c>
      <c r="F33" s="468">
        <v>0.12690000000000001</v>
      </c>
      <c r="G33" s="468">
        <v>0.12690000000000001</v>
      </c>
      <c r="H33" s="468">
        <v>0.12690000000000001</v>
      </c>
      <c r="I33" s="468">
        <v>0.12690000000000001</v>
      </c>
      <c r="J33" s="468">
        <v>0.12690000000000001</v>
      </c>
      <c r="K33" s="468">
        <v>0.12690000000000001</v>
      </c>
      <c r="L33" s="468">
        <v>0.12690000000000001</v>
      </c>
      <c r="M33" s="468">
        <v>0.12690000000000001</v>
      </c>
      <c r="N33" s="468">
        <v>0.12690000000000001</v>
      </c>
      <c r="O33" s="468">
        <v>0.12690000000000001</v>
      </c>
      <c r="P33" s="468">
        <v>0.12690000000000001</v>
      </c>
      <c r="Q33" s="468">
        <v>0.12590000000000001</v>
      </c>
      <c r="R33" s="468">
        <v>0.12590000000000001</v>
      </c>
      <c r="S33" s="468">
        <v>0.12590000000000001</v>
      </c>
      <c r="T33" s="468">
        <v>0.12590000000000001</v>
      </c>
      <c r="U33" s="468">
        <v>0.12590000000000001</v>
      </c>
      <c r="V33" s="468">
        <v>0.12590000000000001</v>
      </c>
      <c r="W33" s="468">
        <v>0.12590000000000001</v>
      </c>
      <c r="X33" s="468">
        <v>0.12590000000000001</v>
      </c>
      <c r="Y33" s="468">
        <v>0.12590000000000001</v>
      </c>
      <c r="Z33" s="468">
        <v>0.1229</v>
      </c>
      <c r="AA33" s="468">
        <v>0.1229</v>
      </c>
      <c r="AB33" s="468">
        <v>0.1229</v>
      </c>
      <c r="AC33" s="468">
        <v>0.1229</v>
      </c>
      <c r="AD33" s="468">
        <v>0.1229</v>
      </c>
      <c r="AE33" s="468">
        <v>0.1229</v>
      </c>
      <c r="AF33" s="468">
        <v>0.1229</v>
      </c>
      <c r="AG33" s="468">
        <v>0.1229</v>
      </c>
      <c r="AH33" s="468">
        <v>0.1229</v>
      </c>
      <c r="AI33" s="468">
        <v>0.1229</v>
      </c>
      <c r="AJ33" s="468">
        <v>0.1229</v>
      </c>
      <c r="AK33" s="468">
        <v>0.1464</v>
      </c>
      <c r="AL33" s="468">
        <v>0.1464</v>
      </c>
      <c r="AM33" s="468">
        <v>0.1464</v>
      </c>
      <c r="AN33" s="468">
        <v>0.1464</v>
      </c>
      <c r="AO33" s="468">
        <v>0.1464</v>
      </c>
      <c r="AP33" s="468">
        <v>0.1464</v>
      </c>
      <c r="AQ33" s="468">
        <v>0.1464</v>
      </c>
      <c r="AR33" s="468">
        <v>0.1464</v>
      </c>
      <c r="AS33" s="468">
        <v>0.1464</v>
      </c>
      <c r="AT33" s="468">
        <v>0.1464</v>
      </c>
      <c r="AU33" s="468">
        <v>0.1464</v>
      </c>
      <c r="AV33" s="468">
        <v>0.1464</v>
      </c>
      <c r="AW33" s="468">
        <v>0.1452</v>
      </c>
      <c r="AX33" s="468">
        <v>0.1452</v>
      </c>
      <c r="AY33" s="468">
        <v>0.1452</v>
      </c>
      <c r="AZ33" s="892">
        <v>0.1452</v>
      </c>
      <c r="BA33" s="892">
        <v>0.1452</v>
      </c>
      <c r="BB33" s="892">
        <v>0.1452</v>
      </c>
      <c r="BC33" s="892">
        <v>0.1452</v>
      </c>
      <c r="BD33" s="892">
        <v>0.1452</v>
      </c>
      <c r="BE33" s="892">
        <v>0.1452</v>
      </c>
      <c r="BF33" s="892">
        <v>0.1452</v>
      </c>
      <c r="BG33" s="456">
        <v>0.1452</v>
      </c>
      <c r="BH33" s="456">
        <v>0.1452</v>
      </c>
      <c r="BI33" s="456">
        <v>0.1452</v>
      </c>
      <c r="BJ33" s="456">
        <v>0.1452</v>
      </c>
      <c r="BK33" s="456">
        <v>0.1452</v>
      </c>
      <c r="BL33" s="456">
        <v>0.1452</v>
      </c>
      <c r="BM33" s="456">
        <v>0.1452</v>
      </c>
      <c r="BN33" s="456">
        <v>0.1452</v>
      </c>
      <c r="BO33" s="456">
        <v>0.1452</v>
      </c>
      <c r="BP33" s="456">
        <v>0.1452</v>
      </c>
      <c r="BQ33" s="456">
        <v>0.1452</v>
      </c>
      <c r="BR33" s="456">
        <v>0.1452</v>
      </c>
      <c r="BS33" s="456">
        <v>0.1452</v>
      </c>
      <c r="BT33" s="456">
        <v>0.1452</v>
      </c>
      <c r="BU33" s="456">
        <v>0.1452</v>
      </c>
      <c r="BV33" s="456">
        <v>0.1452</v>
      </c>
    </row>
    <row r="34" spans="1:74" ht="12" customHeight="1" x14ac:dyDescent="0.3">
      <c r="A34" s="293" t="s">
        <v>785</v>
      </c>
      <c r="B34" s="483" t="s">
        <v>1015</v>
      </c>
      <c r="C34" s="468">
        <v>7.4200000000000002E-2</v>
      </c>
      <c r="D34" s="468">
        <v>7.4200000000000002E-2</v>
      </c>
      <c r="E34" s="468">
        <v>7.4200000000000002E-2</v>
      </c>
      <c r="F34" s="468">
        <v>7.4200000000000002E-2</v>
      </c>
      <c r="G34" s="468">
        <v>7.4200000000000002E-2</v>
      </c>
      <c r="H34" s="468">
        <v>7.4200000000000002E-2</v>
      </c>
      <c r="I34" s="468">
        <v>7.4200000000000002E-2</v>
      </c>
      <c r="J34" s="468">
        <v>7.4200000000000002E-2</v>
      </c>
      <c r="K34" s="468">
        <v>7.4200000000000002E-2</v>
      </c>
      <c r="L34" s="468">
        <v>7.4200000000000002E-2</v>
      </c>
      <c r="M34" s="468">
        <v>7.4200000000000002E-2</v>
      </c>
      <c r="N34" s="468">
        <v>7.4200000000000002E-2</v>
      </c>
      <c r="O34" s="468">
        <v>7.4200000000000002E-2</v>
      </c>
      <c r="P34" s="468">
        <v>7.4200000000000002E-2</v>
      </c>
      <c r="Q34" s="468">
        <v>7.4200000000000002E-2</v>
      </c>
      <c r="R34" s="468">
        <v>7.4200000000000002E-2</v>
      </c>
      <c r="S34" s="468">
        <v>7.4200000000000002E-2</v>
      </c>
      <c r="T34" s="468">
        <v>7.4200000000000002E-2</v>
      </c>
      <c r="U34" s="468">
        <v>7.4200000000000002E-2</v>
      </c>
      <c r="V34" s="468">
        <v>7.4200000000000002E-2</v>
      </c>
      <c r="W34" s="468">
        <v>7.4200000000000002E-2</v>
      </c>
      <c r="X34" s="468">
        <v>7.4200000000000002E-2</v>
      </c>
      <c r="Y34" s="468">
        <v>7.4200000000000002E-2</v>
      </c>
      <c r="Z34" s="468">
        <v>7.4200000000000002E-2</v>
      </c>
      <c r="AA34" s="468">
        <v>7.4200000000000002E-2</v>
      </c>
      <c r="AB34" s="468">
        <v>7.4200000000000002E-2</v>
      </c>
      <c r="AC34" s="468">
        <v>7.4200000000000002E-2</v>
      </c>
      <c r="AD34" s="468">
        <v>7.4200000000000002E-2</v>
      </c>
      <c r="AE34" s="468">
        <v>7.4200000000000002E-2</v>
      </c>
      <c r="AF34" s="468">
        <v>7.4200000000000002E-2</v>
      </c>
      <c r="AG34" s="468">
        <v>7.4200000000000002E-2</v>
      </c>
      <c r="AH34" s="468">
        <v>7.4200000000000002E-2</v>
      </c>
      <c r="AI34" s="468">
        <v>7.4200000000000002E-2</v>
      </c>
      <c r="AJ34" s="468">
        <v>7.4200000000000002E-2</v>
      </c>
      <c r="AK34" s="468">
        <v>7.4200000000000002E-2</v>
      </c>
      <c r="AL34" s="468">
        <v>7.4200000000000002E-2</v>
      </c>
      <c r="AM34" s="468">
        <v>7.4200000000000002E-2</v>
      </c>
      <c r="AN34" s="468">
        <v>7.4200000000000002E-2</v>
      </c>
      <c r="AO34" s="468">
        <v>7.4200000000000002E-2</v>
      </c>
      <c r="AP34" s="468">
        <v>7.4200000000000002E-2</v>
      </c>
      <c r="AQ34" s="468">
        <v>7.4200000000000002E-2</v>
      </c>
      <c r="AR34" s="468">
        <v>7.4200000000000002E-2</v>
      </c>
      <c r="AS34" s="468">
        <v>7.4200000000000002E-2</v>
      </c>
      <c r="AT34" s="468">
        <v>7.4200000000000002E-2</v>
      </c>
      <c r="AU34" s="468">
        <v>7.4200000000000002E-2</v>
      </c>
      <c r="AV34" s="468">
        <v>7.4200000000000002E-2</v>
      </c>
      <c r="AW34" s="468">
        <v>7.4200000000000002E-2</v>
      </c>
      <c r="AX34" s="468">
        <v>7.4200000000000002E-2</v>
      </c>
      <c r="AY34" s="468">
        <v>7.4200000000000002E-2</v>
      </c>
      <c r="AZ34" s="892">
        <v>7.4200000000000002E-2</v>
      </c>
      <c r="BA34" s="892">
        <v>7.4200000000000002E-2</v>
      </c>
      <c r="BB34" s="892">
        <v>7.4200000000000002E-2</v>
      </c>
      <c r="BC34" s="892">
        <v>7.4200000000000002E-2</v>
      </c>
      <c r="BD34" s="892">
        <v>7.4200000000000002E-2</v>
      </c>
      <c r="BE34" s="892">
        <v>7.4200000000000002E-2</v>
      </c>
      <c r="BF34" s="892">
        <v>7.4200000000000002E-2</v>
      </c>
      <c r="BG34" s="456">
        <v>7.4200000000000002E-2</v>
      </c>
      <c r="BH34" s="456">
        <v>7.4200000000000002E-2</v>
      </c>
      <c r="BI34" s="456">
        <v>7.4200000000000002E-2</v>
      </c>
      <c r="BJ34" s="456">
        <v>7.4200000000000002E-2</v>
      </c>
      <c r="BK34" s="456">
        <v>7.4200000000000002E-2</v>
      </c>
      <c r="BL34" s="456">
        <v>7.4200000000000002E-2</v>
      </c>
      <c r="BM34" s="456">
        <v>7.4200000000000002E-2</v>
      </c>
      <c r="BN34" s="456">
        <v>7.4200000000000002E-2</v>
      </c>
      <c r="BO34" s="456">
        <v>7.4200000000000002E-2</v>
      </c>
      <c r="BP34" s="456">
        <v>7.4200000000000002E-2</v>
      </c>
      <c r="BQ34" s="456">
        <v>7.4200000000000002E-2</v>
      </c>
      <c r="BR34" s="456">
        <v>7.4200000000000002E-2</v>
      </c>
      <c r="BS34" s="456">
        <v>7.4200000000000002E-2</v>
      </c>
      <c r="BT34" s="456">
        <v>7.4200000000000002E-2</v>
      </c>
      <c r="BU34" s="456">
        <v>7.4200000000000002E-2</v>
      </c>
      <c r="BV34" s="456">
        <v>7.4200000000000002E-2</v>
      </c>
    </row>
    <row r="35" spans="1:74" ht="12" customHeight="1" x14ac:dyDescent="0.3">
      <c r="A35" s="293" t="s">
        <v>786</v>
      </c>
      <c r="B35" s="483" t="s">
        <v>1027</v>
      </c>
      <c r="C35" s="468">
        <v>0.29380000000000001</v>
      </c>
      <c r="D35" s="468">
        <v>0.29380000000000001</v>
      </c>
      <c r="E35" s="468">
        <v>0.29380000000000001</v>
      </c>
      <c r="F35" s="468">
        <v>0.29380000000000001</v>
      </c>
      <c r="G35" s="468">
        <v>0.29630000000000001</v>
      </c>
      <c r="H35" s="468">
        <v>0.29630000000000001</v>
      </c>
      <c r="I35" s="468">
        <v>0.29630000000000001</v>
      </c>
      <c r="J35" s="468">
        <v>0.29630000000000001</v>
      </c>
      <c r="K35" s="468">
        <v>0.29630000000000001</v>
      </c>
      <c r="L35" s="468">
        <v>0.29630000000000001</v>
      </c>
      <c r="M35" s="468">
        <v>0.29630000000000001</v>
      </c>
      <c r="N35" s="468">
        <v>0.29630000000000001</v>
      </c>
      <c r="O35" s="468">
        <v>0.29630000000000001</v>
      </c>
      <c r="P35" s="468">
        <v>0.29630000000000001</v>
      </c>
      <c r="Q35" s="468">
        <v>0.29630000000000001</v>
      </c>
      <c r="R35" s="468">
        <v>0.29630000000000001</v>
      </c>
      <c r="S35" s="468">
        <v>0.29630000000000001</v>
      </c>
      <c r="T35" s="468">
        <v>0.29630000000000001</v>
      </c>
      <c r="U35" s="468">
        <v>0.29630000000000001</v>
      </c>
      <c r="V35" s="468">
        <v>0.29630000000000001</v>
      </c>
      <c r="W35" s="468">
        <v>0.29630000000000001</v>
      </c>
      <c r="X35" s="468">
        <v>0.29420000000000002</v>
      </c>
      <c r="Y35" s="468">
        <v>0.29420000000000002</v>
      </c>
      <c r="Z35" s="468">
        <v>0.29420000000000002</v>
      </c>
      <c r="AA35" s="468">
        <v>0.28789999999999999</v>
      </c>
      <c r="AB35" s="468">
        <v>0.28789999999999999</v>
      </c>
      <c r="AC35" s="468">
        <v>0.28839999999999999</v>
      </c>
      <c r="AD35" s="468">
        <v>0.28839999999999999</v>
      </c>
      <c r="AE35" s="468">
        <v>0.28839999999999999</v>
      </c>
      <c r="AF35" s="468">
        <v>0.28839999999999999</v>
      </c>
      <c r="AG35" s="468">
        <v>0.28839999999999999</v>
      </c>
      <c r="AH35" s="468">
        <v>0.28839999999999999</v>
      </c>
      <c r="AI35" s="468">
        <v>0.28839999999999999</v>
      </c>
      <c r="AJ35" s="468">
        <v>0.2823</v>
      </c>
      <c r="AK35" s="468">
        <v>0.2823</v>
      </c>
      <c r="AL35" s="468">
        <v>0.2823</v>
      </c>
      <c r="AM35" s="468">
        <v>0.28820000000000001</v>
      </c>
      <c r="AN35" s="468">
        <v>0.28820000000000001</v>
      </c>
      <c r="AO35" s="468">
        <v>0.28820000000000001</v>
      </c>
      <c r="AP35" s="468">
        <v>0.28820000000000001</v>
      </c>
      <c r="AQ35" s="468">
        <v>0.28820000000000001</v>
      </c>
      <c r="AR35" s="468">
        <v>0.28820000000000001</v>
      </c>
      <c r="AS35" s="468">
        <v>0.28689999999999999</v>
      </c>
      <c r="AT35" s="468">
        <v>0.28689999999999999</v>
      </c>
      <c r="AU35" s="468">
        <v>0.28689999999999999</v>
      </c>
      <c r="AV35" s="468">
        <v>0.28689999999999999</v>
      </c>
      <c r="AW35" s="468">
        <v>0.28689999999999999</v>
      </c>
      <c r="AX35" s="468">
        <v>0.28689999999999999</v>
      </c>
      <c r="AY35" s="468">
        <v>0.28689999999999999</v>
      </c>
      <c r="AZ35" s="892">
        <v>0.28689999999999999</v>
      </c>
      <c r="BA35" s="892">
        <v>0.28689999999999999</v>
      </c>
      <c r="BB35" s="892">
        <v>0.28689999999999999</v>
      </c>
      <c r="BC35" s="892">
        <v>0.28689999999999999</v>
      </c>
      <c r="BD35" s="892">
        <v>0.28689999999999999</v>
      </c>
      <c r="BE35" s="892">
        <v>0.28689999999999999</v>
      </c>
      <c r="BF35" s="892">
        <v>0.28689999999999999</v>
      </c>
      <c r="BG35" s="456">
        <v>0.28689999999999999</v>
      </c>
      <c r="BH35" s="456">
        <v>0.28689999999999999</v>
      </c>
      <c r="BI35" s="456">
        <v>0.28689999999999999</v>
      </c>
      <c r="BJ35" s="456">
        <v>0.28689999999999999</v>
      </c>
      <c r="BK35" s="456">
        <v>0.28689999999999999</v>
      </c>
      <c r="BL35" s="456">
        <v>0.28689999999999999</v>
      </c>
      <c r="BM35" s="456">
        <v>0.28689999999999999</v>
      </c>
      <c r="BN35" s="456">
        <v>0.28689999999999999</v>
      </c>
      <c r="BO35" s="456">
        <v>0.28689999999999999</v>
      </c>
      <c r="BP35" s="456">
        <v>0.28689999999999999</v>
      </c>
      <c r="BQ35" s="456">
        <v>0.28689999999999999</v>
      </c>
      <c r="BR35" s="456">
        <v>0.28689999999999999</v>
      </c>
      <c r="BS35" s="456">
        <v>0.28689999999999999</v>
      </c>
      <c r="BT35" s="456">
        <v>0.28689999999999999</v>
      </c>
      <c r="BU35" s="456">
        <v>0.28689999999999999</v>
      </c>
      <c r="BV35" s="456">
        <v>0.28689999999999999</v>
      </c>
    </row>
    <row r="36" spans="1:74" ht="12" customHeight="1" x14ac:dyDescent="0.3">
      <c r="A36" s="293" t="s">
        <v>787</v>
      </c>
      <c r="B36" s="445" t="s">
        <v>1034</v>
      </c>
      <c r="C36" s="468">
        <v>4.8800000000000003E-2</v>
      </c>
      <c r="D36" s="468">
        <v>4.8800000000000003E-2</v>
      </c>
      <c r="E36" s="468">
        <v>4.8800000000000003E-2</v>
      </c>
      <c r="F36" s="468">
        <v>4.8800000000000003E-2</v>
      </c>
      <c r="G36" s="468">
        <v>4.9599999999999998E-2</v>
      </c>
      <c r="H36" s="468">
        <v>4.9599999999999998E-2</v>
      </c>
      <c r="I36" s="468">
        <v>4.9599999999999998E-2</v>
      </c>
      <c r="J36" s="468">
        <v>4.9599999999999998E-2</v>
      </c>
      <c r="K36" s="468">
        <v>4.9599999999999998E-2</v>
      </c>
      <c r="L36" s="468">
        <v>4.9599999999999998E-2</v>
      </c>
      <c r="M36" s="468">
        <v>5.11E-2</v>
      </c>
      <c r="N36" s="468">
        <v>5.11E-2</v>
      </c>
      <c r="O36" s="468">
        <v>5.21E-2</v>
      </c>
      <c r="P36" s="468">
        <v>5.21E-2</v>
      </c>
      <c r="Q36" s="468">
        <v>5.21E-2</v>
      </c>
      <c r="R36" s="468">
        <v>5.3100000000000001E-2</v>
      </c>
      <c r="S36" s="468">
        <v>5.3100000000000001E-2</v>
      </c>
      <c r="T36" s="468">
        <v>5.3100000000000001E-2</v>
      </c>
      <c r="U36" s="468">
        <v>5.3100000000000001E-2</v>
      </c>
      <c r="V36" s="468">
        <v>5.3100000000000001E-2</v>
      </c>
      <c r="W36" s="468">
        <v>5.3100000000000001E-2</v>
      </c>
      <c r="X36" s="468">
        <v>5.3100000000000001E-2</v>
      </c>
      <c r="Y36" s="468">
        <v>5.3100000000000001E-2</v>
      </c>
      <c r="Z36" s="468">
        <v>5.3100000000000001E-2</v>
      </c>
      <c r="AA36" s="468">
        <v>5.8599999999999999E-2</v>
      </c>
      <c r="AB36" s="468">
        <v>5.8599999999999999E-2</v>
      </c>
      <c r="AC36" s="468">
        <v>5.8599999999999999E-2</v>
      </c>
      <c r="AD36" s="468">
        <v>5.8599999999999999E-2</v>
      </c>
      <c r="AE36" s="468">
        <v>5.8599999999999999E-2</v>
      </c>
      <c r="AF36" s="468">
        <v>5.9700000000000003E-2</v>
      </c>
      <c r="AG36" s="468">
        <v>5.9700000000000003E-2</v>
      </c>
      <c r="AH36" s="468">
        <v>5.9700000000000003E-2</v>
      </c>
      <c r="AI36" s="468">
        <v>5.9700000000000003E-2</v>
      </c>
      <c r="AJ36" s="468">
        <v>5.9700000000000003E-2</v>
      </c>
      <c r="AK36" s="468">
        <v>5.9700000000000003E-2</v>
      </c>
      <c r="AL36" s="468">
        <v>5.9700000000000003E-2</v>
      </c>
      <c r="AM36" s="468">
        <v>7.1499999999999994E-2</v>
      </c>
      <c r="AN36" s="468">
        <v>7.1499999999999994E-2</v>
      </c>
      <c r="AO36" s="468">
        <v>7.1499999999999994E-2</v>
      </c>
      <c r="AP36" s="468">
        <v>7.1499999999999994E-2</v>
      </c>
      <c r="AQ36" s="468">
        <v>7.1499999999999994E-2</v>
      </c>
      <c r="AR36" s="468">
        <v>6.9000000000000006E-2</v>
      </c>
      <c r="AS36" s="468">
        <v>6.9699999999999998E-2</v>
      </c>
      <c r="AT36" s="468">
        <v>7.0099999999999996E-2</v>
      </c>
      <c r="AU36" s="468">
        <v>8.0100000000000005E-2</v>
      </c>
      <c r="AV36" s="468">
        <v>8.2100000000000006E-2</v>
      </c>
      <c r="AW36" s="468">
        <v>8.2100000000000006E-2</v>
      </c>
      <c r="AX36" s="468">
        <v>0.31159999999999999</v>
      </c>
      <c r="AY36" s="468">
        <v>0.3221</v>
      </c>
      <c r="AZ36" s="892">
        <v>0.3221</v>
      </c>
      <c r="BA36" s="892">
        <v>0.3221</v>
      </c>
      <c r="BB36" s="892">
        <v>0.3221</v>
      </c>
      <c r="BC36" s="892">
        <v>0.3221</v>
      </c>
      <c r="BD36" s="892">
        <v>0.3221</v>
      </c>
      <c r="BE36" s="892">
        <v>0.3221</v>
      </c>
      <c r="BF36" s="892">
        <v>0.3221</v>
      </c>
      <c r="BG36" s="456">
        <v>0.3221</v>
      </c>
      <c r="BH36" s="456">
        <v>0.3221</v>
      </c>
      <c r="BI36" s="456">
        <v>0.3221</v>
      </c>
      <c r="BJ36" s="456">
        <v>0.3221</v>
      </c>
      <c r="BK36" s="456">
        <v>0.3221</v>
      </c>
      <c r="BL36" s="456">
        <v>0.3221</v>
      </c>
      <c r="BM36" s="456">
        <v>0.3221</v>
      </c>
      <c r="BN36" s="456">
        <v>0.3221</v>
      </c>
      <c r="BO36" s="456">
        <v>0.3221</v>
      </c>
      <c r="BP36" s="456">
        <v>0.3221</v>
      </c>
      <c r="BQ36" s="456">
        <v>0.3221</v>
      </c>
      <c r="BR36" s="456">
        <v>0.3211</v>
      </c>
      <c r="BS36" s="456">
        <v>0.3211</v>
      </c>
      <c r="BT36" s="456">
        <v>0.3211</v>
      </c>
      <c r="BU36" s="456">
        <v>0.3211</v>
      </c>
      <c r="BV36" s="456">
        <v>0.3211</v>
      </c>
    </row>
    <row r="37" spans="1:74" ht="12" customHeight="1" x14ac:dyDescent="0.3">
      <c r="A37" s="293" t="s">
        <v>788</v>
      </c>
      <c r="B37" s="445" t="s">
        <v>1035</v>
      </c>
      <c r="C37" s="468">
        <v>1.2586999999999999</v>
      </c>
      <c r="D37" s="468">
        <v>1.2586999999999999</v>
      </c>
      <c r="E37" s="468">
        <v>1.2586999999999999</v>
      </c>
      <c r="F37" s="468">
        <v>1.2586999999999999</v>
      </c>
      <c r="G37" s="468">
        <v>1.2586999999999999</v>
      </c>
      <c r="H37" s="468">
        <v>1.228</v>
      </c>
      <c r="I37" s="468">
        <v>1.228</v>
      </c>
      <c r="J37" s="468">
        <v>1.228</v>
      </c>
      <c r="K37" s="468">
        <v>1.228</v>
      </c>
      <c r="L37" s="468">
        <v>1.228</v>
      </c>
      <c r="M37" s="468">
        <v>1.228</v>
      </c>
      <c r="N37" s="468">
        <v>1.228</v>
      </c>
      <c r="O37" s="468">
        <v>1.2298</v>
      </c>
      <c r="P37" s="468">
        <v>1.2298</v>
      </c>
      <c r="Q37" s="468">
        <v>1.2298</v>
      </c>
      <c r="R37" s="468">
        <v>1.2566999999999999</v>
      </c>
      <c r="S37" s="468">
        <v>1.2566999999999999</v>
      </c>
      <c r="T37" s="468">
        <v>1.2566999999999999</v>
      </c>
      <c r="U37" s="468">
        <v>1.2566999999999999</v>
      </c>
      <c r="V37" s="468">
        <v>1.2566999999999999</v>
      </c>
      <c r="W37" s="468">
        <v>1.2566999999999999</v>
      </c>
      <c r="X37" s="468">
        <v>1.2566999999999999</v>
      </c>
      <c r="Y37" s="468">
        <v>1.2566999999999999</v>
      </c>
      <c r="Z37" s="468">
        <v>1.2566999999999999</v>
      </c>
      <c r="AA37" s="468">
        <v>1.2497</v>
      </c>
      <c r="AB37" s="468">
        <v>1.2497</v>
      </c>
      <c r="AC37" s="468">
        <v>1.2497</v>
      </c>
      <c r="AD37" s="468">
        <v>1.2497</v>
      </c>
      <c r="AE37" s="468">
        <v>1.2497</v>
      </c>
      <c r="AF37" s="468">
        <v>1.2497</v>
      </c>
      <c r="AG37" s="468">
        <v>1.2497</v>
      </c>
      <c r="AH37" s="468">
        <v>1.2497</v>
      </c>
      <c r="AI37" s="468">
        <v>1.2497</v>
      </c>
      <c r="AJ37" s="468">
        <v>1.2497</v>
      </c>
      <c r="AK37" s="468">
        <v>1.2497</v>
      </c>
      <c r="AL37" s="468">
        <v>1.2497</v>
      </c>
      <c r="AM37" s="468">
        <v>1.2508999999999999</v>
      </c>
      <c r="AN37" s="468">
        <v>1.2508999999999999</v>
      </c>
      <c r="AO37" s="468">
        <v>1.3161</v>
      </c>
      <c r="AP37" s="468">
        <v>1.3161</v>
      </c>
      <c r="AQ37" s="468">
        <v>1.3161</v>
      </c>
      <c r="AR37" s="468">
        <v>1.3161</v>
      </c>
      <c r="AS37" s="468">
        <v>1.3161</v>
      </c>
      <c r="AT37" s="468">
        <v>1.3161</v>
      </c>
      <c r="AU37" s="468">
        <v>1.3161</v>
      </c>
      <c r="AV37" s="468">
        <v>1.3161</v>
      </c>
      <c r="AW37" s="468">
        <v>1.3161</v>
      </c>
      <c r="AX37" s="468">
        <v>1.3121</v>
      </c>
      <c r="AY37" s="468">
        <v>1.3121</v>
      </c>
      <c r="AZ37" s="892">
        <v>1.3121</v>
      </c>
      <c r="BA37" s="892">
        <v>1.3121</v>
      </c>
      <c r="BB37" s="892">
        <v>1.3121</v>
      </c>
      <c r="BC37" s="892">
        <v>1.3121</v>
      </c>
      <c r="BD37" s="892">
        <v>1.3121</v>
      </c>
      <c r="BE37" s="892">
        <v>1.3121</v>
      </c>
      <c r="BF37" s="892">
        <v>1.3121</v>
      </c>
      <c r="BG37" s="456">
        <v>1.3121</v>
      </c>
      <c r="BH37" s="456">
        <v>1.3121</v>
      </c>
      <c r="BI37" s="456">
        <v>1.3121</v>
      </c>
      <c r="BJ37" s="456">
        <v>1.3121</v>
      </c>
      <c r="BK37" s="456">
        <v>1.3121</v>
      </c>
      <c r="BL37" s="456">
        <v>1.3121</v>
      </c>
      <c r="BM37" s="456">
        <v>1.3121</v>
      </c>
      <c r="BN37" s="456">
        <v>1.3121</v>
      </c>
      <c r="BO37" s="456">
        <v>1.3121</v>
      </c>
      <c r="BP37" s="456">
        <v>1.3121</v>
      </c>
      <c r="BQ37" s="456">
        <v>1.3121</v>
      </c>
      <c r="BR37" s="456">
        <v>1.3121</v>
      </c>
      <c r="BS37" s="456">
        <v>1.3121</v>
      </c>
      <c r="BT37" s="456">
        <v>1.3121</v>
      </c>
      <c r="BU37" s="456">
        <v>1.3121</v>
      </c>
      <c r="BV37" s="456">
        <v>1.3121</v>
      </c>
    </row>
    <row r="38" spans="1:74" ht="12" customHeight="1" x14ac:dyDescent="0.3">
      <c r="A38" s="293"/>
      <c r="B38" s="292" t="s">
        <v>1038</v>
      </c>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c r="AN38" s="469"/>
      <c r="AO38" s="469"/>
      <c r="AP38" s="469"/>
      <c r="AQ38" s="469"/>
      <c r="AR38" s="469"/>
      <c r="AS38" s="469"/>
      <c r="AT38" s="469"/>
      <c r="AU38" s="469"/>
      <c r="AV38" s="469"/>
      <c r="AW38" s="469"/>
      <c r="AX38" s="469"/>
      <c r="AY38" s="469"/>
      <c r="AZ38" s="921"/>
      <c r="BA38" s="921"/>
      <c r="BB38" s="921"/>
      <c r="BC38" s="921"/>
      <c r="BD38" s="921"/>
      <c r="BE38" s="921"/>
      <c r="BF38" s="921"/>
      <c r="BG38" s="474"/>
      <c r="BH38" s="474"/>
      <c r="BI38" s="474"/>
      <c r="BJ38" s="474"/>
      <c r="BK38" s="474"/>
      <c r="BL38" s="474"/>
      <c r="BM38" s="474"/>
      <c r="BN38" s="474"/>
      <c r="BO38" s="474"/>
      <c r="BP38" s="474"/>
      <c r="BQ38" s="474"/>
      <c r="BR38" s="474"/>
      <c r="BS38" s="474"/>
      <c r="BT38" s="474"/>
      <c r="BU38" s="474"/>
      <c r="BV38" s="474"/>
    </row>
    <row r="39" spans="1:74" s="482" customFormat="1" ht="12" customHeight="1" x14ac:dyDescent="0.3">
      <c r="A39" s="481" t="s">
        <v>792</v>
      </c>
      <c r="B39" s="745" t="s">
        <v>1029</v>
      </c>
      <c r="C39" s="301">
        <v>33.635080000000002</v>
      </c>
      <c r="D39" s="301">
        <v>34.229838999999998</v>
      </c>
      <c r="E39" s="301">
        <v>34.771704</v>
      </c>
      <c r="F39" s="301">
        <v>35.264544999999998</v>
      </c>
      <c r="G39" s="301">
        <v>35.779280999999997</v>
      </c>
      <c r="H39" s="301">
        <v>36.321424</v>
      </c>
      <c r="I39" s="301">
        <v>36.849044999999997</v>
      </c>
      <c r="J39" s="301">
        <v>37.373382999999997</v>
      </c>
      <c r="K39" s="301">
        <v>37.982647999999998</v>
      </c>
      <c r="L39" s="301">
        <v>38.539679</v>
      </c>
      <c r="M39" s="301">
        <v>39.145741999999998</v>
      </c>
      <c r="N39" s="301">
        <v>39.828018</v>
      </c>
      <c r="O39" s="301">
        <v>40.442681</v>
      </c>
      <c r="P39" s="301">
        <v>41.008308</v>
      </c>
      <c r="Q39" s="301">
        <v>41.588985999999998</v>
      </c>
      <c r="R39" s="301">
        <v>42.188442000000002</v>
      </c>
      <c r="S39" s="301">
        <v>42.943486999999998</v>
      </c>
      <c r="T39" s="301">
        <v>43.659309999999998</v>
      </c>
      <c r="U39" s="301">
        <v>44.259798000000004</v>
      </c>
      <c r="V39" s="301">
        <v>45.307195999999998</v>
      </c>
      <c r="W39" s="301">
        <v>45.923296999999998</v>
      </c>
      <c r="X39" s="301">
        <v>46.563237000000001</v>
      </c>
      <c r="Y39" s="301">
        <v>47.224916999999998</v>
      </c>
      <c r="Z39" s="301">
        <v>47.774679999999996</v>
      </c>
      <c r="AA39" s="301">
        <v>47.712300999999997</v>
      </c>
      <c r="AB39" s="301">
        <v>48.289785000000002</v>
      </c>
      <c r="AC39" s="301">
        <v>48.727884000000003</v>
      </c>
      <c r="AD39" s="301">
        <v>49.136710000000001</v>
      </c>
      <c r="AE39" s="301">
        <v>49.744244999999999</v>
      </c>
      <c r="AF39" s="301">
        <v>50.074626000000002</v>
      </c>
      <c r="AG39" s="301">
        <v>50.519556999999999</v>
      </c>
      <c r="AH39" s="301">
        <v>51.026834999999998</v>
      </c>
      <c r="AI39" s="301">
        <v>51.583480999999999</v>
      </c>
      <c r="AJ39" s="301">
        <v>52.016370000000002</v>
      </c>
      <c r="AK39" s="301">
        <v>52.480780000000003</v>
      </c>
      <c r="AL39" s="301">
        <v>53.228099</v>
      </c>
      <c r="AM39" s="301">
        <v>53.644537</v>
      </c>
      <c r="AN39" s="301">
        <v>54.129033999999997</v>
      </c>
      <c r="AO39" s="301">
        <v>54.620278999999996</v>
      </c>
      <c r="AP39" s="301">
        <v>55.029243999999998</v>
      </c>
      <c r="AQ39" s="301">
        <v>55.424298</v>
      </c>
      <c r="AR39" s="301">
        <v>55.872650999999998</v>
      </c>
      <c r="AS39" s="301">
        <v>56.307057</v>
      </c>
      <c r="AT39" s="301">
        <v>56.741821000000002</v>
      </c>
      <c r="AU39" s="301">
        <v>57.507950999999998</v>
      </c>
      <c r="AV39" s="301">
        <v>58.077314000000001</v>
      </c>
      <c r="AW39" s="301">
        <v>58.684289999999997</v>
      </c>
      <c r="AX39" s="301">
        <v>59.505547</v>
      </c>
      <c r="AY39" s="301">
        <v>59.950138000000003</v>
      </c>
      <c r="AZ39" s="891">
        <v>60.19791</v>
      </c>
      <c r="BA39" s="891">
        <v>60.978444000000003</v>
      </c>
      <c r="BB39" s="891">
        <v>61.521478000000002</v>
      </c>
      <c r="BC39" s="891">
        <v>62.088622999999998</v>
      </c>
      <c r="BD39" s="891">
        <v>62.61842</v>
      </c>
      <c r="BE39" s="891">
        <v>63.157609999999998</v>
      </c>
      <c r="BF39" s="891">
        <v>63.695369999999997</v>
      </c>
      <c r="BG39" s="462">
        <v>64.231200000000001</v>
      </c>
      <c r="BH39" s="462">
        <v>64.765749999999997</v>
      </c>
      <c r="BI39" s="462">
        <v>65.29853</v>
      </c>
      <c r="BJ39" s="462">
        <v>65.829130000000006</v>
      </c>
      <c r="BK39" s="462">
        <v>66.356440000000006</v>
      </c>
      <c r="BL39" s="462">
        <v>66.881389999999996</v>
      </c>
      <c r="BM39" s="462">
        <v>67.404110000000003</v>
      </c>
      <c r="BN39" s="462">
        <v>67.925020000000004</v>
      </c>
      <c r="BO39" s="462">
        <v>68.443650000000005</v>
      </c>
      <c r="BP39" s="462">
        <v>68.959760000000003</v>
      </c>
      <c r="BQ39" s="462">
        <v>69.472880000000004</v>
      </c>
      <c r="BR39" s="462">
        <v>69.983189999999993</v>
      </c>
      <c r="BS39" s="462">
        <v>70.490710000000007</v>
      </c>
      <c r="BT39" s="462">
        <v>70.995509999999996</v>
      </c>
      <c r="BU39" s="462">
        <v>71.497630000000001</v>
      </c>
      <c r="BV39" s="462">
        <v>71.997129999999999</v>
      </c>
    </row>
    <row r="40" spans="1:74" ht="12" customHeight="1" x14ac:dyDescent="0.3">
      <c r="A40" s="293" t="s">
        <v>789</v>
      </c>
      <c r="B40" s="483" t="s">
        <v>1032</v>
      </c>
      <c r="C40" s="468">
        <v>21.342507999999999</v>
      </c>
      <c r="D40" s="468">
        <v>21.777138999999998</v>
      </c>
      <c r="E40" s="468">
        <v>22.187647999999999</v>
      </c>
      <c r="F40" s="468">
        <v>22.604019999999998</v>
      </c>
      <c r="G40" s="468">
        <v>22.993120000000001</v>
      </c>
      <c r="H40" s="468">
        <v>23.394763999999999</v>
      </c>
      <c r="I40" s="468">
        <v>23.816818000000001</v>
      </c>
      <c r="J40" s="468">
        <v>24.279709</v>
      </c>
      <c r="K40" s="468">
        <v>24.735551999999998</v>
      </c>
      <c r="L40" s="468">
        <v>25.241482999999999</v>
      </c>
      <c r="M40" s="468">
        <v>25.727995</v>
      </c>
      <c r="N40" s="468">
        <v>26.29401</v>
      </c>
      <c r="O40" s="468">
        <v>26.741139</v>
      </c>
      <c r="P40" s="468">
        <v>27.199214999999999</v>
      </c>
      <c r="Q40" s="468">
        <v>27.683588</v>
      </c>
      <c r="R40" s="468">
        <v>28.127364</v>
      </c>
      <c r="S40" s="468">
        <v>28.745605999999999</v>
      </c>
      <c r="T40" s="468">
        <v>29.380728000000001</v>
      </c>
      <c r="U40" s="468">
        <v>29.900759000000001</v>
      </c>
      <c r="V40" s="468">
        <v>30.758519</v>
      </c>
      <c r="W40" s="468">
        <v>31.220016000000001</v>
      </c>
      <c r="X40" s="468">
        <v>31.738132</v>
      </c>
      <c r="Y40" s="468">
        <v>32.195846000000003</v>
      </c>
      <c r="Z40" s="468">
        <v>32.611266000000001</v>
      </c>
      <c r="AA40" s="468">
        <v>32.849159999999998</v>
      </c>
      <c r="AB40" s="468">
        <v>33.261724000000001</v>
      </c>
      <c r="AC40" s="468">
        <v>33.583314999999999</v>
      </c>
      <c r="AD40" s="468">
        <v>33.861663</v>
      </c>
      <c r="AE40" s="468">
        <v>34.190198000000002</v>
      </c>
      <c r="AF40" s="468">
        <v>34.425868000000001</v>
      </c>
      <c r="AG40" s="468">
        <v>34.741011999999998</v>
      </c>
      <c r="AH40" s="468">
        <v>35.113079999999997</v>
      </c>
      <c r="AI40" s="468">
        <v>35.475320000000004</v>
      </c>
      <c r="AJ40" s="468">
        <v>35.767612999999997</v>
      </c>
      <c r="AK40" s="468">
        <v>36.027326000000002</v>
      </c>
      <c r="AL40" s="468">
        <v>36.501806999999999</v>
      </c>
      <c r="AM40" s="468">
        <v>36.761077999999998</v>
      </c>
      <c r="AN40" s="468">
        <v>37.097369</v>
      </c>
      <c r="AO40" s="468">
        <v>37.391488000000003</v>
      </c>
      <c r="AP40" s="468">
        <v>37.663533000000001</v>
      </c>
      <c r="AQ40" s="468">
        <v>37.925109999999997</v>
      </c>
      <c r="AR40" s="468">
        <v>38.219237</v>
      </c>
      <c r="AS40" s="468">
        <v>38.498251000000003</v>
      </c>
      <c r="AT40" s="468">
        <v>38.795541999999998</v>
      </c>
      <c r="AU40" s="468">
        <v>39.243302</v>
      </c>
      <c r="AV40" s="468">
        <v>39.640832000000003</v>
      </c>
      <c r="AW40" s="468">
        <v>39.958416999999997</v>
      </c>
      <c r="AX40" s="468">
        <v>40.474800999999999</v>
      </c>
      <c r="AY40" s="468">
        <v>40.825546000000003</v>
      </c>
      <c r="AZ40" s="892">
        <v>41.059660000000001</v>
      </c>
      <c r="BA40" s="892">
        <v>41.398536</v>
      </c>
      <c r="BB40" s="892">
        <v>41.660322999999998</v>
      </c>
      <c r="BC40" s="892">
        <v>42.055329</v>
      </c>
      <c r="BD40" s="892">
        <v>42.413400000000003</v>
      </c>
      <c r="BE40" s="892">
        <v>42.770769999999999</v>
      </c>
      <c r="BF40" s="892">
        <v>43.126600000000003</v>
      </c>
      <c r="BG40" s="456">
        <v>43.480539999999998</v>
      </c>
      <c r="BH40" s="456">
        <v>43.832380000000001</v>
      </c>
      <c r="BI40" s="456">
        <v>44.181699999999999</v>
      </c>
      <c r="BJ40" s="456">
        <v>44.52816</v>
      </c>
      <c r="BK40" s="456">
        <v>44.870649999999998</v>
      </c>
      <c r="BL40" s="456">
        <v>45.210090000000001</v>
      </c>
      <c r="BM40" s="456">
        <v>45.546619999999997</v>
      </c>
      <c r="BN40" s="456">
        <v>45.880670000000002</v>
      </c>
      <c r="BO40" s="456">
        <v>46.211770000000001</v>
      </c>
      <c r="BP40" s="456">
        <v>46.539709999999999</v>
      </c>
      <c r="BQ40" s="456">
        <v>46.863999999999997</v>
      </c>
      <c r="BR40" s="456">
        <v>47.184840000000001</v>
      </c>
      <c r="BS40" s="456">
        <v>47.502270000000003</v>
      </c>
      <c r="BT40" s="456">
        <v>47.81635</v>
      </c>
      <c r="BU40" s="456">
        <v>48.127130000000001</v>
      </c>
      <c r="BV40" s="456">
        <v>48.434669999999997</v>
      </c>
    </row>
    <row r="41" spans="1:74" ht="12" customHeight="1" x14ac:dyDescent="0.3">
      <c r="A41" s="293" t="s">
        <v>790</v>
      </c>
      <c r="B41" s="483" t="s">
        <v>986</v>
      </c>
      <c r="C41" s="468">
        <v>10.082924999999999</v>
      </c>
      <c r="D41" s="468">
        <v>10.239179999999999</v>
      </c>
      <c r="E41" s="468">
        <v>10.36327</v>
      </c>
      <c r="F41" s="468">
        <v>10.42977</v>
      </c>
      <c r="G41" s="468">
        <v>10.550326</v>
      </c>
      <c r="H41" s="468">
        <v>10.681072</v>
      </c>
      <c r="I41" s="468">
        <v>10.780798000000001</v>
      </c>
      <c r="J41" s="468">
        <v>10.833050999999999</v>
      </c>
      <c r="K41" s="468">
        <v>10.976637999999999</v>
      </c>
      <c r="L41" s="468">
        <v>11.003876</v>
      </c>
      <c r="M41" s="468">
        <v>11.117277</v>
      </c>
      <c r="N41" s="468">
        <v>11.212300000000001</v>
      </c>
      <c r="O41" s="468">
        <v>11.361007000000001</v>
      </c>
      <c r="P41" s="468">
        <v>11.464456999999999</v>
      </c>
      <c r="Q41" s="468">
        <v>11.544290999999999</v>
      </c>
      <c r="R41" s="468">
        <v>11.647169999999999</v>
      </c>
      <c r="S41" s="468">
        <v>11.781696</v>
      </c>
      <c r="T41" s="468">
        <v>11.849761000000001</v>
      </c>
      <c r="U41" s="468">
        <v>11.921058</v>
      </c>
      <c r="V41" s="468">
        <v>12.100559000000001</v>
      </c>
      <c r="W41" s="468">
        <v>12.236625</v>
      </c>
      <c r="X41" s="468">
        <v>12.325791000000001</v>
      </c>
      <c r="Y41" s="468">
        <v>12.478887</v>
      </c>
      <c r="Z41" s="468">
        <v>12.605149000000001</v>
      </c>
      <c r="AA41" s="468">
        <v>12.292059</v>
      </c>
      <c r="AB41" s="468">
        <v>12.429804000000001</v>
      </c>
      <c r="AC41" s="468">
        <v>12.540499000000001</v>
      </c>
      <c r="AD41" s="468">
        <v>12.655065</v>
      </c>
      <c r="AE41" s="468">
        <v>12.954803</v>
      </c>
      <c r="AF41" s="468">
        <v>13.042287</v>
      </c>
      <c r="AG41" s="468">
        <v>13.169632</v>
      </c>
      <c r="AH41" s="468">
        <v>13.291499</v>
      </c>
      <c r="AI41" s="468">
        <v>13.415176000000001</v>
      </c>
      <c r="AJ41" s="468">
        <v>13.548672</v>
      </c>
      <c r="AK41" s="468">
        <v>13.730324</v>
      </c>
      <c r="AL41" s="468">
        <v>14.014046</v>
      </c>
      <c r="AM41" s="468">
        <v>14.157712</v>
      </c>
      <c r="AN41" s="468">
        <v>14.276761</v>
      </c>
      <c r="AO41" s="468">
        <v>14.46758</v>
      </c>
      <c r="AP41" s="468">
        <v>14.591398</v>
      </c>
      <c r="AQ41" s="468">
        <v>14.706678999999999</v>
      </c>
      <c r="AR41" s="468">
        <v>14.851274</v>
      </c>
      <c r="AS41" s="468">
        <v>14.988137999999999</v>
      </c>
      <c r="AT41" s="468">
        <v>15.100897</v>
      </c>
      <c r="AU41" s="468">
        <v>15.380178000000001</v>
      </c>
      <c r="AV41" s="468">
        <v>15.521762000000001</v>
      </c>
      <c r="AW41" s="468">
        <v>15.8009</v>
      </c>
      <c r="AX41" s="468">
        <v>16.031407000000002</v>
      </c>
      <c r="AY41" s="468">
        <v>16.124556999999999</v>
      </c>
      <c r="AZ41" s="892">
        <v>16.141006000000001</v>
      </c>
      <c r="BA41" s="892">
        <v>16.547319999999999</v>
      </c>
      <c r="BB41" s="892">
        <v>16.808133999999999</v>
      </c>
      <c r="BC41" s="892">
        <v>16.945169</v>
      </c>
      <c r="BD41" s="892">
        <v>17.09713</v>
      </c>
      <c r="BE41" s="892">
        <v>17.258769999999998</v>
      </c>
      <c r="BF41" s="892">
        <v>17.42052</v>
      </c>
      <c r="BG41" s="456">
        <v>17.582229999999999</v>
      </c>
      <c r="BH41" s="456">
        <v>17.744720000000001</v>
      </c>
      <c r="BI41" s="456">
        <v>17.90793</v>
      </c>
      <c r="BJ41" s="456">
        <v>18.07179</v>
      </c>
      <c r="BK41" s="456">
        <v>18.23631</v>
      </c>
      <c r="BL41" s="456">
        <v>18.401489999999999</v>
      </c>
      <c r="BM41" s="456">
        <v>18.567319999999999</v>
      </c>
      <c r="BN41" s="456">
        <v>18.733799999999999</v>
      </c>
      <c r="BO41" s="456">
        <v>18.90091</v>
      </c>
      <c r="BP41" s="456">
        <v>19.068639999999998</v>
      </c>
      <c r="BQ41" s="456">
        <v>19.236999999999998</v>
      </c>
      <c r="BR41" s="456">
        <v>19.40597</v>
      </c>
      <c r="BS41" s="456">
        <v>19.57555</v>
      </c>
      <c r="BT41" s="456">
        <v>19.745719999999999</v>
      </c>
      <c r="BU41" s="456">
        <v>19.91649</v>
      </c>
      <c r="BV41" s="456">
        <v>20.08785</v>
      </c>
    </row>
    <row r="42" spans="1:74" s="744" customFormat="1" ht="12" customHeight="1" x14ac:dyDescent="0.3">
      <c r="A42" s="293" t="s">
        <v>791</v>
      </c>
      <c r="B42" s="746" t="s">
        <v>985</v>
      </c>
      <c r="C42" s="470">
        <v>2.2096469999999999</v>
      </c>
      <c r="D42" s="470">
        <v>2.2135199999999999</v>
      </c>
      <c r="E42" s="470">
        <v>2.2207859999999999</v>
      </c>
      <c r="F42" s="470">
        <v>2.2307549999999998</v>
      </c>
      <c r="G42" s="470">
        <v>2.2358349999999998</v>
      </c>
      <c r="H42" s="470">
        <v>2.2455880000000001</v>
      </c>
      <c r="I42" s="470">
        <v>2.2514289999999999</v>
      </c>
      <c r="J42" s="470">
        <v>2.2606229999999998</v>
      </c>
      <c r="K42" s="470">
        <v>2.2704580000000001</v>
      </c>
      <c r="L42" s="470">
        <v>2.2943199999999999</v>
      </c>
      <c r="M42" s="470">
        <v>2.3004699999999998</v>
      </c>
      <c r="N42" s="470">
        <v>2.3217080000000001</v>
      </c>
      <c r="O42" s="470">
        <v>2.340535</v>
      </c>
      <c r="P42" s="470">
        <v>2.3446359999999999</v>
      </c>
      <c r="Q42" s="470">
        <v>2.3611070000000001</v>
      </c>
      <c r="R42" s="470">
        <v>2.4139080000000002</v>
      </c>
      <c r="S42" s="470">
        <v>2.416185</v>
      </c>
      <c r="T42" s="470">
        <v>2.4288210000000001</v>
      </c>
      <c r="U42" s="470">
        <v>2.4379810000000002</v>
      </c>
      <c r="V42" s="470">
        <v>2.448118</v>
      </c>
      <c r="W42" s="470">
        <v>2.466656</v>
      </c>
      <c r="X42" s="470">
        <v>2.499314</v>
      </c>
      <c r="Y42" s="470">
        <v>2.5501839999999998</v>
      </c>
      <c r="Z42" s="470">
        <v>2.558265</v>
      </c>
      <c r="AA42" s="470">
        <v>2.5710820000000001</v>
      </c>
      <c r="AB42" s="470">
        <v>2.5982569999999998</v>
      </c>
      <c r="AC42" s="470">
        <v>2.6040700000000001</v>
      </c>
      <c r="AD42" s="470">
        <v>2.6199819999999998</v>
      </c>
      <c r="AE42" s="470">
        <v>2.5992440000000001</v>
      </c>
      <c r="AF42" s="470">
        <v>2.606471</v>
      </c>
      <c r="AG42" s="470">
        <v>2.6089129999999998</v>
      </c>
      <c r="AH42" s="470">
        <v>2.6222560000000001</v>
      </c>
      <c r="AI42" s="470">
        <v>2.6929850000000002</v>
      </c>
      <c r="AJ42" s="470">
        <v>2.7000850000000001</v>
      </c>
      <c r="AK42" s="470">
        <v>2.7231299999999998</v>
      </c>
      <c r="AL42" s="470">
        <v>2.7122459999999999</v>
      </c>
      <c r="AM42" s="470">
        <v>2.7257470000000001</v>
      </c>
      <c r="AN42" s="470">
        <v>2.7549039999999998</v>
      </c>
      <c r="AO42" s="470">
        <v>2.7612109999999999</v>
      </c>
      <c r="AP42" s="470">
        <v>2.7743129999999998</v>
      </c>
      <c r="AQ42" s="470">
        <v>2.7925089999999999</v>
      </c>
      <c r="AR42" s="470">
        <v>2.8021400000000001</v>
      </c>
      <c r="AS42" s="470">
        <v>2.820668</v>
      </c>
      <c r="AT42" s="470">
        <v>2.8453819999999999</v>
      </c>
      <c r="AU42" s="470">
        <v>2.884471</v>
      </c>
      <c r="AV42" s="470">
        <v>2.91472</v>
      </c>
      <c r="AW42" s="470">
        <v>2.924973</v>
      </c>
      <c r="AX42" s="470">
        <v>2.999339</v>
      </c>
      <c r="AY42" s="470">
        <v>3.000035</v>
      </c>
      <c r="AZ42" s="917">
        <v>2.9972439999999998</v>
      </c>
      <c r="BA42" s="917">
        <v>3.0325880000000001</v>
      </c>
      <c r="BB42" s="917">
        <v>3.0530210000000002</v>
      </c>
      <c r="BC42" s="917">
        <v>3.0881249999999998</v>
      </c>
      <c r="BD42" s="917">
        <v>3.1078899999999998</v>
      </c>
      <c r="BE42" s="917">
        <v>3.1280700000000001</v>
      </c>
      <c r="BF42" s="917">
        <v>3.1482540000000001</v>
      </c>
      <c r="BG42" s="459">
        <v>3.1684329999999998</v>
      </c>
      <c r="BH42" s="459">
        <v>3.1886489999999998</v>
      </c>
      <c r="BI42" s="459">
        <v>3.2088969999999999</v>
      </c>
      <c r="BJ42" s="459">
        <v>3.2291720000000002</v>
      </c>
      <c r="BK42" s="459">
        <v>3.2494749999999999</v>
      </c>
      <c r="BL42" s="459">
        <v>3.2698070000000001</v>
      </c>
      <c r="BM42" s="459">
        <v>3.2901669999999998</v>
      </c>
      <c r="BN42" s="459">
        <v>3.3105540000000002</v>
      </c>
      <c r="BO42" s="459">
        <v>3.3309690000000001</v>
      </c>
      <c r="BP42" s="459">
        <v>3.35141</v>
      </c>
      <c r="BQ42" s="459">
        <v>3.3718780000000002</v>
      </c>
      <c r="BR42" s="459">
        <v>3.3923719999999999</v>
      </c>
      <c r="BS42" s="459">
        <v>3.412893</v>
      </c>
      <c r="BT42" s="459">
        <v>3.4334389999999999</v>
      </c>
      <c r="BU42" s="459">
        <v>3.4540099999999998</v>
      </c>
      <c r="BV42" s="459">
        <v>3.4746069999999998</v>
      </c>
    </row>
    <row r="43" spans="1:74" ht="12" customHeight="1" x14ac:dyDescent="0.3">
      <c r="A43" s="293"/>
      <c r="B43" s="1088" t="s">
        <v>1431</v>
      </c>
      <c r="C43" s="1089"/>
      <c r="D43" s="1089"/>
      <c r="E43" s="1089"/>
      <c r="F43" s="1089"/>
      <c r="G43" s="1089"/>
      <c r="H43" s="1089"/>
      <c r="I43" s="1089"/>
      <c r="J43" s="1089"/>
      <c r="K43" s="1089"/>
      <c r="L43" s="1089"/>
      <c r="M43" s="1089"/>
      <c r="N43" s="1089"/>
      <c r="O43" s="1089"/>
      <c r="P43" s="1089"/>
      <c r="Q43" s="1090"/>
      <c r="R43" s="301"/>
      <c r="S43" s="301"/>
      <c r="T43" s="301"/>
      <c r="U43" s="301"/>
      <c r="V43" s="301"/>
      <c r="W43" s="301"/>
      <c r="X43" s="301"/>
      <c r="Y43" s="301"/>
      <c r="Z43" s="301"/>
      <c r="AA43" s="301"/>
      <c r="AB43" s="301"/>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693"/>
      <c r="AZ43" s="693"/>
      <c r="BA43" s="693"/>
      <c r="BB43" s="693"/>
      <c r="BC43" s="693"/>
      <c r="BD43" s="693"/>
      <c r="BE43" s="693"/>
      <c r="BF43" s="693"/>
      <c r="BG43" s="693"/>
      <c r="BH43" s="693"/>
      <c r="BI43" s="693"/>
      <c r="BJ43" s="302"/>
      <c r="BK43" s="302"/>
      <c r="BL43" s="302"/>
      <c r="BM43" s="302"/>
      <c r="BN43" s="302"/>
      <c r="BO43" s="302"/>
      <c r="BP43" s="302"/>
      <c r="BQ43" s="302"/>
      <c r="BR43" s="302"/>
      <c r="BS43" s="302"/>
      <c r="BT43" s="302"/>
      <c r="BU43" s="302"/>
      <c r="BV43" s="302"/>
    </row>
    <row r="44" spans="1:74" ht="12" customHeight="1" x14ac:dyDescent="0.3">
      <c r="A44" s="293"/>
      <c r="B44" s="326" t="s">
        <v>808</v>
      </c>
      <c r="C44" s="326"/>
      <c r="D44" s="326"/>
      <c r="E44" s="326"/>
      <c r="F44" s="326"/>
      <c r="G44" s="326"/>
      <c r="H44" s="572"/>
      <c r="I44" s="326"/>
      <c r="J44" s="326"/>
      <c r="K44" s="326"/>
      <c r="L44" s="326"/>
      <c r="M44" s="326"/>
      <c r="N44" s="326"/>
      <c r="O44" s="326"/>
      <c r="P44" s="326"/>
      <c r="Q44" s="326"/>
      <c r="R44" s="301"/>
      <c r="S44" s="301"/>
      <c r="T44" s="301"/>
      <c r="U44" s="301"/>
      <c r="V44" s="301"/>
      <c r="W44" s="301"/>
      <c r="X44" s="301"/>
      <c r="Y44" s="301"/>
      <c r="Z44" s="301"/>
      <c r="AA44" s="301"/>
      <c r="AB44" s="301"/>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693"/>
      <c r="AZ44" s="693"/>
      <c r="BA44" s="693"/>
      <c r="BB44" s="693"/>
      <c r="BC44" s="693"/>
      <c r="BD44" s="693"/>
      <c r="BE44" s="693"/>
      <c r="BF44" s="693"/>
      <c r="BG44" s="693"/>
      <c r="BH44" s="693"/>
      <c r="BI44" s="693"/>
      <c r="BJ44" s="302"/>
      <c r="BK44" s="302"/>
      <c r="BL44" s="302"/>
      <c r="BM44" s="302"/>
      <c r="BN44" s="302"/>
      <c r="BO44" s="302"/>
      <c r="BP44" s="302"/>
      <c r="BQ44" s="302"/>
      <c r="BR44" s="302"/>
      <c r="BS44" s="302"/>
      <c r="BT44" s="302"/>
      <c r="BU44" s="302"/>
      <c r="BV44" s="302"/>
    </row>
    <row r="45" spans="1:74" ht="12" customHeight="1" x14ac:dyDescent="0.3">
      <c r="A45" s="293"/>
      <c r="B45" s="971" t="str">
        <f>Dates!$G$2</f>
        <v>EIA completed modeling and analysis for this report on Thursday, September 3, 2026.</v>
      </c>
      <c r="C45" s="972"/>
      <c r="D45" s="972"/>
      <c r="E45" s="972"/>
      <c r="F45" s="972"/>
      <c r="G45" s="972"/>
      <c r="H45" s="972"/>
      <c r="I45" s="972"/>
      <c r="J45" s="972"/>
      <c r="K45" s="972"/>
      <c r="L45" s="972"/>
      <c r="M45" s="972"/>
      <c r="N45" s="972"/>
      <c r="O45" s="972"/>
      <c r="P45" s="972"/>
      <c r="Q45" s="972"/>
      <c r="R45" s="301"/>
      <c r="S45" s="301"/>
      <c r="T45" s="301"/>
      <c r="U45" s="301"/>
      <c r="V45" s="301"/>
      <c r="W45" s="301"/>
      <c r="X45" s="301"/>
      <c r="Y45" s="301"/>
      <c r="Z45" s="301"/>
      <c r="AA45" s="301"/>
      <c r="AB45" s="301"/>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693"/>
      <c r="AZ45" s="693"/>
      <c r="BA45" s="693"/>
      <c r="BB45" s="693"/>
      <c r="BC45" s="693"/>
      <c r="BD45" s="693"/>
      <c r="BE45" s="693"/>
      <c r="BF45" s="693"/>
      <c r="BG45" s="693"/>
      <c r="BH45" s="693"/>
      <c r="BI45" s="693"/>
      <c r="BJ45" s="302"/>
      <c r="BK45" s="302"/>
      <c r="BL45" s="302"/>
      <c r="BM45" s="302"/>
      <c r="BN45" s="302"/>
      <c r="BO45" s="302"/>
      <c r="BP45" s="302"/>
      <c r="BQ45" s="302"/>
      <c r="BR45" s="302"/>
      <c r="BS45" s="302"/>
      <c r="BT45" s="302"/>
      <c r="BU45" s="302"/>
      <c r="BV45" s="302"/>
    </row>
    <row r="46" spans="1:74" ht="12" customHeight="1" x14ac:dyDescent="0.3">
      <c r="A46" s="293"/>
      <c r="B46" s="975" t="s">
        <v>1402</v>
      </c>
      <c r="C46" s="976"/>
      <c r="D46" s="976"/>
      <c r="E46" s="976"/>
      <c r="F46" s="976"/>
      <c r="G46" s="976"/>
      <c r="H46" s="976"/>
      <c r="I46" s="976"/>
      <c r="J46" s="976"/>
      <c r="K46" s="976"/>
      <c r="L46" s="976"/>
      <c r="M46" s="976"/>
      <c r="N46" s="976"/>
      <c r="O46" s="976"/>
      <c r="P46" s="976"/>
      <c r="Q46" s="976"/>
      <c r="R46" s="301"/>
      <c r="S46" s="301"/>
      <c r="T46" s="301"/>
      <c r="U46" s="301"/>
      <c r="V46" s="301"/>
      <c r="W46" s="301"/>
      <c r="X46" s="301"/>
      <c r="Y46" s="301"/>
      <c r="Z46" s="301"/>
      <c r="AA46" s="301"/>
      <c r="AB46" s="301"/>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693"/>
      <c r="AZ46" s="693"/>
      <c r="BA46" s="693"/>
      <c r="BB46" s="693"/>
      <c r="BC46" s="693"/>
      <c r="BD46" s="693"/>
      <c r="BE46" s="693"/>
      <c r="BF46" s="693"/>
      <c r="BG46" s="693"/>
      <c r="BH46" s="693"/>
      <c r="BI46" s="693"/>
      <c r="BJ46" s="302"/>
      <c r="BK46" s="302"/>
      <c r="BL46" s="302"/>
      <c r="BM46" s="302"/>
      <c r="BN46" s="302"/>
      <c r="BO46" s="302"/>
      <c r="BP46" s="302"/>
      <c r="BQ46" s="302"/>
      <c r="BR46" s="302"/>
      <c r="BS46" s="302"/>
      <c r="BT46" s="302"/>
      <c r="BU46" s="302"/>
      <c r="BV46" s="302"/>
    </row>
    <row r="47" spans="1:74" ht="12" customHeight="1" x14ac:dyDescent="0.3">
      <c r="A47" s="293"/>
      <c r="B47" s="1088" t="s">
        <v>1426</v>
      </c>
      <c r="C47" s="1089"/>
      <c r="D47" s="1089"/>
      <c r="E47" s="1089"/>
      <c r="F47" s="1089"/>
      <c r="G47" s="1089"/>
      <c r="H47" s="1089"/>
      <c r="I47" s="1089"/>
      <c r="J47" s="1089"/>
      <c r="K47" s="1089"/>
      <c r="L47" s="1089"/>
      <c r="M47" s="1089"/>
      <c r="N47" s="1089"/>
      <c r="O47" s="1089"/>
      <c r="P47" s="1089"/>
      <c r="Q47" s="1090"/>
      <c r="R47" s="301"/>
      <c r="S47" s="301"/>
      <c r="T47" s="301"/>
      <c r="U47" s="301"/>
      <c r="V47" s="301"/>
      <c r="W47" s="301"/>
      <c r="X47" s="301"/>
      <c r="Y47" s="301"/>
      <c r="Z47" s="301"/>
      <c r="AA47" s="301"/>
      <c r="AB47" s="301"/>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693"/>
      <c r="AZ47" s="693"/>
      <c r="BA47" s="693"/>
      <c r="BB47" s="693"/>
      <c r="BC47" s="693"/>
      <c r="BD47" s="693"/>
      <c r="BE47" s="693"/>
      <c r="BF47" s="693"/>
      <c r="BG47" s="693"/>
      <c r="BH47" s="693"/>
      <c r="BI47" s="693"/>
      <c r="BJ47" s="302"/>
      <c r="BK47" s="302"/>
      <c r="BL47" s="302"/>
      <c r="BM47" s="302"/>
      <c r="BN47" s="302"/>
      <c r="BO47" s="302"/>
      <c r="BP47" s="302"/>
      <c r="BQ47" s="302"/>
      <c r="BR47" s="302"/>
      <c r="BS47" s="302"/>
      <c r="BT47" s="302"/>
      <c r="BU47" s="302"/>
      <c r="BV47" s="302"/>
    </row>
    <row r="48" spans="1:74" ht="12" customHeight="1" x14ac:dyDescent="0.3">
      <c r="A48" s="293"/>
      <c r="B48" s="1104" t="s">
        <v>1427</v>
      </c>
      <c r="C48" s="1105"/>
      <c r="D48" s="1105"/>
      <c r="E48" s="1105"/>
      <c r="F48" s="1105"/>
      <c r="G48" s="1105"/>
      <c r="H48" s="1105"/>
      <c r="I48" s="1105"/>
      <c r="J48" s="1105"/>
      <c r="K48" s="1105"/>
      <c r="L48" s="1105"/>
      <c r="M48" s="1105"/>
      <c r="N48" s="1105"/>
      <c r="O48" s="1105"/>
      <c r="P48" s="1105"/>
      <c r="Q48" s="1105"/>
      <c r="R48" s="1105"/>
      <c r="S48" s="1105"/>
      <c r="T48" s="1105"/>
      <c r="U48" s="301"/>
      <c r="V48" s="301"/>
      <c r="W48" s="301"/>
      <c r="X48" s="301"/>
      <c r="Y48" s="301"/>
      <c r="Z48" s="301"/>
      <c r="AA48" s="301"/>
      <c r="AB48" s="301"/>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693"/>
      <c r="AZ48" s="693"/>
      <c r="BA48" s="693"/>
      <c r="BB48" s="693"/>
      <c r="BC48" s="693"/>
      <c r="BD48" s="693"/>
      <c r="BE48" s="693"/>
      <c r="BF48" s="693"/>
      <c r="BG48" s="693"/>
      <c r="BH48" s="693"/>
      <c r="BI48" s="693"/>
      <c r="BJ48" s="302"/>
      <c r="BK48" s="302"/>
      <c r="BL48" s="302"/>
      <c r="BM48" s="302"/>
      <c r="BN48" s="302"/>
      <c r="BO48" s="302"/>
      <c r="BP48" s="302"/>
      <c r="BQ48" s="302"/>
      <c r="BR48" s="302"/>
      <c r="BS48" s="302"/>
      <c r="BT48" s="302"/>
      <c r="BU48" s="302"/>
      <c r="BV48" s="302"/>
    </row>
    <row r="49" spans="1:74" ht="12" customHeight="1" x14ac:dyDescent="0.3">
      <c r="A49" s="293"/>
      <c r="B49" s="804" t="s">
        <v>821</v>
      </c>
      <c r="C49" s="771"/>
      <c r="D49" s="771"/>
      <c r="E49" s="771"/>
      <c r="F49" s="771"/>
      <c r="G49" s="771"/>
      <c r="H49" s="805"/>
      <c r="I49" s="771"/>
      <c r="J49" s="771"/>
      <c r="K49" s="771"/>
      <c r="L49" s="771"/>
      <c r="M49" s="771"/>
      <c r="N49" s="771"/>
      <c r="O49" s="771"/>
      <c r="P49" s="771"/>
      <c r="Q49" s="772"/>
      <c r="R49" s="104"/>
      <c r="S49" s="104"/>
      <c r="T49" s="104"/>
      <c r="U49" s="104"/>
      <c r="V49" s="104"/>
      <c r="W49" s="104"/>
      <c r="X49" s="104"/>
      <c r="Y49" s="104"/>
      <c r="Z49" s="104"/>
      <c r="AA49" s="104"/>
      <c r="AB49" s="104"/>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694"/>
      <c r="AZ49" s="694"/>
      <c r="BA49" s="694"/>
      <c r="BB49" s="694"/>
      <c r="BC49" s="694"/>
      <c r="BD49" s="694"/>
      <c r="BE49" s="694"/>
      <c r="BF49" s="694"/>
      <c r="BG49" s="694"/>
      <c r="BH49" s="694"/>
      <c r="BI49" s="694"/>
      <c r="BJ49" s="135"/>
      <c r="BK49" s="135"/>
      <c r="BL49" s="135"/>
      <c r="BM49" s="135"/>
      <c r="BN49" s="135"/>
      <c r="BO49" s="135"/>
      <c r="BP49" s="135"/>
      <c r="BQ49" s="135"/>
      <c r="BR49" s="135"/>
      <c r="BS49" s="135"/>
      <c r="BT49" s="135"/>
      <c r="BU49" s="135"/>
      <c r="BV49" s="135"/>
    </row>
    <row r="50" spans="1:74" ht="12" customHeight="1" x14ac:dyDescent="0.3">
      <c r="A50" s="293"/>
      <c r="B50" s="1098" t="str">
        <f>"Historical data: Utility-scale capacity (power plants larger than one megawatt): EIA-860M Preliminary Monthly Electric Generator Inventory, "&amp;TEXT(EOMONTH(Dates!$D$2,-3),"mmmm yyyy")&amp;"."</f>
        <v>Historical data: Utility-scale capacity (power plants larger than one megawatt): EIA-860M Preliminary Monthly Electric Generator Inventory, June 2026.</v>
      </c>
      <c r="C50" s="1099"/>
      <c r="D50" s="1099"/>
      <c r="E50" s="1099"/>
      <c r="F50" s="1099"/>
      <c r="G50" s="1099"/>
      <c r="H50" s="1099"/>
      <c r="I50" s="1099"/>
      <c r="J50" s="1099"/>
      <c r="K50" s="1099"/>
      <c r="L50" s="1099"/>
      <c r="M50" s="1099"/>
      <c r="N50" s="1099"/>
      <c r="O50" s="1099"/>
      <c r="P50" s="1099"/>
      <c r="Q50" s="1100"/>
      <c r="R50" s="301"/>
      <c r="S50" s="301"/>
      <c r="T50" s="301"/>
      <c r="U50" s="301"/>
      <c r="V50" s="301"/>
      <c r="W50" s="301"/>
      <c r="X50" s="301"/>
      <c r="Y50" s="301"/>
      <c r="Z50" s="301"/>
      <c r="AA50" s="301"/>
      <c r="AB50" s="301"/>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693"/>
      <c r="AZ50" s="693"/>
      <c r="BA50" s="693"/>
      <c r="BB50" s="693"/>
      <c r="BC50" s="693"/>
      <c r="BD50" s="693"/>
      <c r="BE50" s="693"/>
      <c r="BF50" s="693"/>
      <c r="BG50" s="693"/>
      <c r="BH50" s="693"/>
      <c r="BI50" s="693"/>
      <c r="BJ50" s="302"/>
      <c r="BK50" s="302"/>
      <c r="BL50" s="302"/>
      <c r="BM50" s="302"/>
      <c r="BN50" s="302"/>
      <c r="BO50" s="302"/>
      <c r="BP50" s="302"/>
      <c r="BQ50" s="302"/>
      <c r="BR50" s="302"/>
      <c r="BS50" s="302"/>
      <c r="BT50" s="302"/>
      <c r="BU50" s="302"/>
      <c r="BV50" s="302"/>
    </row>
    <row r="51" spans="1:74" ht="12" customHeight="1" x14ac:dyDescent="0.3">
      <c r="A51" s="293"/>
      <c r="B51" s="1098" t="s">
        <v>1428</v>
      </c>
      <c r="C51" s="1099"/>
      <c r="D51" s="1099"/>
      <c r="E51" s="1099"/>
      <c r="F51" s="1099"/>
      <c r="G51" s="1099"/>
      <c r="H51" s="1099"/>
      <c r="I51" s="1099"/>
      <c r="J51" s="1099"/>
      <c r="K51" s="1099"/>
      <c r="L51" s="1099"/>
      <c r="M51" s="1099"/>
      <c r="N51" s="1099"/>
      <c r="O51" s="1099"/>
      <c r="P51" s="1099"/>
      <c r="Q51" s="1100"/>
      <c r="R51" s="301"/>
      <c r="S51" s="301"/>
      <c r="T51" s="301"/>
      <c r="U51" s="301"/>
      <c r="V51" s="301"/>
      <c r="W51" s="301"/>
      <c r="X51" s="301"/>
      <c r="Y51" s="301"/>
      <c r="Z51" s="301"/>
      <c r="AA51" s="301"/>
      <c r="AB51" s="301"/>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693"/>
      <c r="AZ51" s="693"/>
      <c r="BA51" s="693"/>
      <c r="BB51" s="693"/>
      <c r="BC51" s="693"/>
      <c r="BD51" s="693"/>
      <c r="BE51" s="693"/>
      <c r="BF51" s="693"/>
      <c r="BG51" s="693"/>
      <c r="BH51" s="693"/>
      <c r="BI51" s="693"/>
      <c r="BJ51" s="302"/>
      <c r="BK51" s="302"/>
      <c r="BL51" s="302"/>
      <c r="BM51" s="302"/>
      <c r="BN51" s="302"/>
      <c r="BO51" s="302"/>
      <c r="BP51" s="302"/>
      <c r="BQ51" s="302"/>
      <c r="BR51" s="302"/>
      <c r="BS51" s="302"/>
      <c r="BT51" s="302"/>
      <c r="BU51" s="302"/>
      <c r="BV51" s="302"/>
    </row>
    <row r="52" spans="1:74" ht="12" customHeight="1" x14ac:dyDescent="0.3">
      <c r="A52" s="293"/>
      <c r="B52" s="1101" t="s">
        <v>1429</v>
      </c>
      <c r="C52" s="1102"/>
      <c r="D52" s="1102"/>
      <c r="E52" s="1102"/>
      <c r="F52" s="1102"/>
      <c r="G52" s="1102"/>
      <c r="H52" s="1102"/>
      <c r="I52" s="1102"/>
      <c r="J52" s="1102"/>
      <c r="K52" s="1102"/>
      <c r="L52" s="1102"/>
      <c r="M52" s="1102"/>
      <c r="N52" s="1102"/>
      <c r="O52" s="1102"/>
      <c r="P52" s="1102"/>
      <c r="Q52" s="1103"/>
      <c r="R52" s="301"/>
      <c r="S52" s="301"/>
      <c r="T52" s="301"/>
      <c r="U52" s="301"/>
      <c r="V52" s="301"/>
      <c r="W52" s="301"/>
      <c r="X52" s="301"/>
      <c r="Y52" s="301"/>
      <c r="Z52" s="301"/>
      <c r="AA52" s="301"/>
      <c r="AB52" s="301"/>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693"/>
      <c r="AZ52" s="693"/>
      <c r="BA52" s="693"/>
      <c r="BB52" s="693"/>
      <c r="BC52" s="693"/>
      <c r="BD52" s="693"/>
      <c r="BE52" s="693"/>
      <c r="BF52" s="693"/>
      <c r="BG52" s="693"/>
      <c r="BH52" s="693"/>
      <c r="BI52" s="693"/>
      <c r="BJ52" s="302"/>
      <c r="BK52" s="302"/>
      <c r="BL52" s="302"/>
      <c r="BM52" s="302"/>
      <c r="BN52" s="302"/>
      <c r="BO52" s="302"/>
      <c r="BP52" s="302"/>
      <c r="BQ52" s="302"/>
      <c r="BR52" s="302"/>
      <c r="BS52" s="302"/>
      <c r="BT52" s="302"/>
      <c r="BU52" s="302"/>
      <c r="BV52" s="302"/>
    </row>
    <row r="53" spans="1:74" ht="12" customHeight="1" x14ac:dyDescent="0.3">
      <c r="A53" s="293"/>
      <c r="B53" s="1098" t="s">
        <v>1430</v>
      </c>
      <c r="C53" s="1099"/>
      <c r="D53" s="1099"/>
      <c r="E53" s="1099"/>
      <c r="F53" s="1099"/>
      <c r="G53" s="1099"/>
      <c r="H53" s="1099"/>
      <c r="I53" s="1099"/>
      <c r="J53" s="1099"/>
      <c r="K53" s="1099"/>
      <c r="L53" s="1099"/>
      <c r="M53" s="1099"/>
      <c r="N53" s="1099"/>
      <c r="O53" s="1099"/>
      <c r="P53" s="1099"/>
      <c r="Q53" s="1100"/>
      <c r="R53" s="301"/>
      <c r="S53" s="301"/>
      <c r="T53" s="301"/>
      <c r="U53" s="301"/>
      <c r="V53" s="301"/>
      <c r="W53" s="301"/>
      <c r="X53" s="301"/>
      <c r="Y53" s="301"/>
      <c r="Z53" s="301"/>
      <c r="AA53" s="301"/>
      <c r="AB53" s="301"/>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693"/>
      <c r="AZ53" s="693"/>
      <c r="BA53" s="693"/>
      <c r="BB53" s="693"/>
      <c r="BC53" s="693"/>
      <c r="BD53" s="693"/>
      <c r="BE53" s="693"/>
      <c r="BF53" s="693"/>
      <c r="BG53" s="693"/>
      <c r="BH53" s="693"/>
      <c r="BI53" s="693"/>
      <c r="BJ53" s="302"/>
      <c r="BK53" s="302"/>
      <c r="BL53" s="302"/>
      <c r="BM53" s="302"/>
      <c r="BN53" s="302"/>
      <c r="BO53" s="302"/>
      <c r="BP53" s="302"/>
      <c r="BQ53" s="302"/>
      <c r="BR53" s="302"/>
      <c r="BS53" s="302"/>
      <c r="BT53" s="302"/>
      <c r="BU53" s="302"/>
      <c r="BV53" s="302"/>
    </row>
    <row r="54" spans="1:74" ht="12" customHeight="1" x14ac:dyDescent="0.3">
      <c r="C54" s="301"/>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693"/>
      <c r="AZ54" s="693"/>
      <c r="BA54" s="693"/>
      <c r="BB54" s="693"/>
      <c r="BC54" s="693"/>
      <c r="BD54" s="693"/>
      <c r="BE54" s="693"/>
      <c r="BF54" s="693"/>
      <c r="BG54" s="693"/>
      <c r="BH54" s="693"/>
      <c r="BI54" s="693"/>
      <c r="BJ54" s="302"/>
      <c r="BK54" s="302"/>
      <c r="BL54" s="302"/>
      <c r="BM54" s="302"/>
      <c r="BN54" s="302"/>
      <c r="BO54" s="302"/>
      <c r="BP54" s="302"/>
      <c r="BQ54" s="302"/>
      <c r="BR54" s="302"/>
      <c r="BS54" s="302"/>
      <c r="BT54" s="302"/>
      <c r="BU54" s="302"/>
      <c r="BV54" s="302"/>
    </row>
    <row r="55" spans="1:74" ht="12" customHeight="1" x14ac:dyDescent="0.3">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693"/>
      <c r="AZ55" s="693"/>
      <c r="BA55" s="693"/>
      <c r="BB55" s="693"/>
      <c r="BC55" s="693"/>
      <c r="BD55" s="693"/>
      <c r="BE55" s="693"/>
      <c r="BF55" s="693"/>
      <c r="BG55" s="693"/>
      <c r="BH55" s="693"/>
      <c r="BI55" s="693"/>
      <c r="BJ55" s="302"/>
      <c r="BK55" s="302"/>
      <c r="BL55" s="302"/>
      <c r="BM55" s="302"/>
      <c r="BN55" s="302"/>
      <c r="BO55" s="302"/>
      <c r="BP55" s="302"/>
      <c r="BQ55" s="302"/>
      <c r="BR55" s="302"/>
      <c r="BS55" s="302"/>
      <c r="BT55" s="302"/>
      <c r="BU55" s="302"/>
      <c r="BV55" s="302"/>
    </row>
    <row r="56" spans="1:74" ht="12" customHeight="1" x14ac:dyDescent="0.3">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693"/>
      <c r="AZ56" s="693"/>
      <c r="BA56" s="693"/>
      <c r="BB56" s="693"/>
      <c r="BC56" s="693"/>
      <c r="BD56" s="693"/>
      <c r="BE56" s="693"/>
      <c r="BF56" s="693"/>
      <c r="BG56" s="693"/>
      <c r="BH56" s="693"/>
      <c r="BI56" s="693"/>
      <c r="BJ56" s="302"/>
      <c r="BK56" s="302"/>
      <c r="BL56" s="302"/>
      <c r="BM56" s="302"/>
      <c r="BN56" s="302"/>
      <c r="BO56" s="302"/>
      <c r="BP56" s="302"/>
      <c r="BQ56" s="302"/>
      <c r="BR56" s="302"/>
      <c r="BS56" s="302"/>
      <c r="BT56" s="302"/>
      <c r="BU56" s="302"/>
      <c r="BV56" s="302"/>
    </row>
    <row r="57" spans="1:74" ht="12" customHeight="1" x14ac:dyDescent="0.3">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693"/>
      <c r="AZ57" s="693"/>
      <c r="BA57" s="693"/>
      <c r="BB57" s="693"/>
      <c r="BC57" s="693"/>
      <c r="BD57" s="693"/>
      <c r="BE57" s="693"/>
      <c r="BF57" s="693"/>
      <c r="BG57" s="693"/>
      <c r="BH57" s="693"/>
      <c r="BI57" s="693"/>
      <c r="BJ57" s="302"/>
      <c r="BK57" s="302"/>
      <c r="BL57" s="302"/>
      <c r="BM57" s="302"/>
      <c r="BN57" s="302"/>
      <c r="BO57" s="302"/>
      <c r="BP57" s="302"/>
      <c r="BQ57" s="302"/>
      <c r="BR57" s="302"/>
      <c r="BS57" s="302"/>
      <c r="BT57" s="302"/>
      <c r="BU57" s="302"/>
      <c r="BV57" s="302"/>
    </row>
    <row r="58" spans="1:74" ht="12" customHeight="1" x14ac:dyDescent="0.3">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694"/>
      <c r="AZ58" s="694"/>
      <c r="BA58" s="694"/>
      <c r="BB58" s="694"/>
      <c r="BC58" s="694"/>
      <c r="BD58" s="694"/>
      <c r="BE58" s="694"/>
      <c r="BF58" s="694"/>
      <c r="BG58" s="694"/>
      <c r="BH58" s="694"/>
      <c r="BI58" s="694"/>
      <c r="BJ58" s="135"/>
      <c r="BK58" s="135"/>
      <c r="BL58" s="135"/>
      <c r="BM58" s="135"/>
      <c r="BN58" s="135"/>
      <c r="BO58" s="135"/>
      <c r="BP58" s="135"/>
      <c r="BQ58" s="135"/>
      <c r="BR58" s="135"/>
      <c r="BS58" s="135"/>
      <c r="BT58" s="135"/>
      <c r="BU58" s="135"/>
      <c r="BV58" s="135"/>
    </row>
    <row r="59" spans="1:74" ht="12" customHeight="1" x14ac:dyDescent="0.3">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693"/>
      <c r="AZ59" s="693"/>
      <c r="BA59" s="693"/>
      <c r="BB59" s="693"/>
      <c r="BC59" s="693"/>
      <c r="BD59" s="693"/>
      <c r="BE59" s="693"/>
      <c r="BF59" s="693"/>
      <c r="BG59" s="693"/>
      <c r="BH59" s="693"/>
      <c r="BI59" s="693"/>
      <c r="BJ59" s="302"/>
      <c r="BK59" s="302"/>
      <c r="BL59" s="302"/>
      <c r="BM59" s="302"/>
      <c r="BN59" s="302"/>
      <c r="BO59" s="302"/>
      <c r="BP59" s="302"/>
      <c r="BQ59" s="302"/>
      <c r="BR59" s="302"/>
      <c r="BS59" s="302"/>
      <c r="BT59" s="302"/>
      <c r="BU59" s="302"/>
      <c r="BV59" s="302"/>
    </row>
    <row r="60" spans="1:74" ht="12" customHeight="1" x14ac:dyDescent="0.3">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693"/>
      <c r="AZ60" s="693"/>
      <c r="BA60" s="693"/>
      <c r="BB60" s="693"/>
      <c r="BC60" s="693"/>
      <c r="BD60" s="693"/>
      <c r="BE60" s="693"/>
      <c r="BF60" s="693"/>
      <c r="BG60" s="693"/>
      <c r="BH60" s="693"/>
      <c r="BI60" s="693"/>
      <c r="BJ60" s="302"/>
      <c r="BK60" s="302"/>
      <c r="BL60" s="302"/>
      <c r="BM60" s="302"/>
      <c r="BN60" s="302"/>
      <c r="BO60" s="302"/>
      <c r="BP60" s="302"/>
      <c r="BQ60" s="302"/>
      <c r="BR60" s="302"/>
      <c r="BS60" s="302"/>
      <c r="BT60" s="302"/>
      <c r="BU60" s="302"/>
      <c r="BV60" s="302"/>
    </row>
    <row r="61" spans="1:74" ht="12" customHeight="1" x14ac:dyDescent="0.3">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693"/>
      <c r="AZ61" s="693"/>
      <c r="BA61" s="693"/>
      <c r="BB61" s="693"/>
      <c r="BC61" s="693"/>
      <c r="BD61" s="693"/>
      <c r="BE61" s="693"/>
      <c r="BF61" s="693"/>
      <c r="BG61" s="693"/>
      <c r="BH61" s="693"/>
      <c r="BI61" s="693"/>
      <c r="BJ61" s="302"/>
      <c r="BK61" s="302"/>
      <c r="BL61" s="302"/>
      <c r="BM61" s="302"/>
      <c r="BN61" s="302"/>
      <c r="BO61" s="302"/>
      <c r="BP61" s="302"/>
      <c r="BQ61" s="302"/>
      <c r="BR61" s="302"/>
      <c r="BS61" s="302"/>
      <c r="BT61" s="302"/>
      <c r="BU61" s="302"/>
      <c r="BV61" s="302"/>
    </row>
    <row r="62" spans="1:74" ht="12" customHeight="1" x14ac:dyDescent="0.3">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693"/>
      <c r="AZ62" s="693"/>
      <c r="BA62" s="693"/>
      <c r="BB62" s="693"/>
      <c r="BC62" s="693"/>
      <c r="BD62" s="693"/>
      <c r="BE62" s="693"/>
      <c r="BF62" s="693"/>
      <c r="BG62" s="693"/>
      <c r="BH62" s="693"/>
      <c r="BI62" s="693"/>
      <c r="BJ62" s="302"/>
      <c r="BK62" s="302"/>
      <c r="BL62" s="302"/>
      <c r="BM62" s="302"/>
      <c r="BN62" s="302"/>
      <c r="BO62" s="302"/>
      <c r="BP62" s="302"/>
      <c r="BQ62" s="302"/>
      <c r="BR62" s="302"/>
      <c r="BS62" s="302"/>
      <c r="BT62" s="302"/>
      <c r="BU62" s="302"/>
      <c r="BV62" s="302"/>
    </row>
    <row r="63" spans="1:74" ht="12" customHeight="1" x14ac:dyDescent="0.3">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693"/>
      <c r="AZ63" s="693"/>
      <c r="BA63" s="693"/>
      <c r="BB63" s="693"/>
      <c r="BC63" s="693"/>
      <c r="BD63" s="693"/>
      <c r="BE63" s="693"/>
      <c r="BF63" s="693"/>
      <c r="BG63" s="693"/>
      <c r="BH63" s="693"/>
      <c r="BI63" s="693"/>
      <c r="BJ63" s="302"/>
      <c r="BK63" s="302"/>
      <c r="BL63" s="302"/>
      <c r="BM63" s="302"/>
      <c r="BN63" s="302"/>
      <c r="BO63" s="302"/>
      <c r="BP63" s="302"/>
      <c r="BQ63" s="302"/>
      <c r="BR63" s="302"/>
      <c r="BS63" s="302"/>
      <c r="BT63" s="302"/>
      <c r="BU63" s="302"/>
      <c r="BV63" s="302"/>
    </row>
    <row r="64" spans="1:74" ht="12" customHeight="1" x14ac:dyDescent="0.3">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693"/>
      <c r="AZ64" s="693"/>
      <c r="BA64" s="693"/>
      <c r="BB64" s="693"/>
      <c r="BC64" s="693"/>
      <c r="BD64" s="693"/>
      <c r="BE64" s="693"/>
      <c r="BF64" s="693"/>
      <c r="BG64" s="693"/>
      <c r="BH64" s="693"/>
      <c r="BI64" s="693"/>
      <c r="BJ64" s="302"/>
      <c r="BK64" s="302"/>
      <c r="BL64" s="302"/>
      <c r="BM64" s="302"/>
      <c r="BN64" s="302"/>
      <c r="BO64" s="302"/>
      <c r="BP64" s="302"/>
      <c r="BQ64" s="302"/>
      <c r="BR64" s="302"/>
      <c r="BS64" s="302"/>
      <c r="BT64" s="302"/>
      <c r="BU64" s="302"/>
      <c r="BV64" s="302"/>
    </row>
    <row r="65" spans="3:74" ht="12" customHeight="1" x14ac:dyDescent="0.3">
      <c r="C65" s="301"/>
      <c r="D65" s="301"/>
      <c r="E65" s="301"/>
      <c r="F65" s="301"/>
      <c r="G65" s="301"/>
      <c r="H65" s="301"/>
      <c r="I65" s="301"/>
      <c r="J65" s="301"/>
      <c r="K65" s="301"/>
      <c r="L65" s="301"/>
      <c r="M65" s="301"/>
      <c r="N65" s="301"/>
      <c r="O65" s="301"/>
      <c r="P65" s="301"/>
      <c r="Q65" s="301"/>
      <c r="R65" s="301"/>
      <c r="S65" s="301"/>
      <c r="T65" s="301"/>
      <c r="U65" s="301"/>
      <c r="V65" s="301"/>
      <c r="W65" s="301"/>
      <c r="X65" s="301"/>
      <c r="Y65" s="301"/>
      <c r="Z65" s="301"/>
      <c r="AA65" s="301"/>
      <c r="AB65" s="301"/>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693"/>
      <c r="AZ65" s="693"/>
      <c r="BA65" s="693"/>
      <c r="BB65" s="693"/>
      <c r="BC65" s="693"/>
      <c r="BD65" s="693"/>
      <c r="BE65" s="693"/>
      <c r="BF65" s="693"/>
      <c r="BG65" s="693"/>
      <c r="BH65" s="693"/>
      <c r="BI65" s="693"/>
      <c r="BJ65" s="302"/>
      <c r="BK65" s="302"/>
      <c r="BL65" s="302"/>
      <c r="BM65" s="302"/>
      <c r="BN65" s="302"/>
      <c r="BO65" s="302"/>
      <c r="BP65" s="302"/>
      <c r="BQ65" s="302"/>
      <c r="BR65" s="302"/>
      <c r="BS65" s="302"/>
      <c r="BT65" s="302"/>
      <c r="BU65" s="302"/>
      <c r="BV65" s="302"/>
    </row>
    <row r="66" spans="3:74" ht="12" customHeight="1" x14ac:dyDescent="0.3">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693"/>
      <c r="AZ66" s="693"/>
      <c r="BA66" s="693"/>
      <c r="BB66" s="693"/>
      <c r="BC66" s="693"/>
      <c r="BD66" s="693"/>
      <c r="BE66" s="693"/>
      <c r="BF66" s="693"/>
      <c r="BG66" s="693"/>
      <c r="BH66" s="693"/>
      <c r="BI66" s="693"/>
      <c r="BJ66" s="302"/>
      <c r="BK66" s="302"/>
      <c r="BL66" s="302"/>
      <c r="BM66" s="302"/>
      <c r="BN66" s="302"/>
      <c r="BO66" s="302"/>
      <c r="BP66" s="302"/>
      <c r="BQ66" s="302"/>
      <c r="BR66" s="302"/>
      <c r="BS66" s="302"/>
      <c r="BT66" s="302"/>
      <c r="BU66" s="302"/>
      <c r="BV66" s="302"/>
    </row>
    <row r="67" spans="3:74" ht="12" customHeight="1" x14ac:dyDescent="0.3">
      <c r="C67" s="301"/>
      <c r="D67" s="301"/>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301"/>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693"/>
      <c r="AZ67" s="693"/>
      <c r="BA67" s="693"/>
      <c r="BB67" s="693"/>
      <c r="BC67" s="693"/>
      <c r="BD67" s="693"/>
      <c r="BE67" s="693"/>
      <c r="BF67" s="693"/>
      <c r="BG67" s="693"/>
      <c r="BH67" s="693"/>
      <c r="BI67" s="693"/>
      <c r="BJ67" s="302"/>
      <c r="BK67" s="302"/>
      <c r="BL67" s="302"/>
      <c r="BM67" s="302"/>
      <c r="BN67" s="302"/>
      <c r="BO67" s="302"/>
      <c r="BP67" s="302"/>
      <c r="BQ67" s="302"/>
      <c r="BR67" s="302"/>
      <c r="BS67" s="302"/>
      <c r="BT67" s="302"/>
      <c r="BU67" s="302"/>
      <c r="BV67" s="302"/>
    </row>
    <row r="68" spans="3:74" ht="12" customHeight="1" x14ac:dyDescent="0.3">
      <c r="C68" s="301"/>
      <c r="D68" s="301"/>
      <c r="E68" s="301"/>
      <c r="F68" s="301"/>
      <c r="G68" s="301"/>
      <c r="H68" s="301"/>
      <c r="I68" s="301"/>
      <c r="J68" s="301"/>
      <c r="K68" s="301"/>
      <c r="L68" s="301"/>
      <c r="M68" s="301"/>
      <c r="N68" s="301"/>
      <c r="O68" s="301"/>
      <c r="P68" s="301"/>
      <c r="Q68" s="301"/>
      <c r="R68" s="301"/>
      <c r="S68" s="301"/>
      <c r="T68" s="301"/>
      <c r="U68" s="301"/>
      <c r="V68" s="301"/>
      <c r="W68" s="301"/>
      <c r="X68" s="301"/>
      <c r="Y68" s="301"/>
      <c r="Z68" s="301"/>
      <c r="AA68" s="301"/>
      <c r="AB68" s="301"/>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693"/>
      <c r="AZ68" s="693"/>
      <c r="BA68" s="693"/>
      <c r="BB68" s="693"/>
      <c r="BC68" s="693"/>
      <c r="BD68" s="693"/>
      <c r="BE68" s="693"/>
      <c r="BF68" s="693"/>
      <c r="BG68" s="693"/>
      <c r="BH68" s="693"/>
      <c r="BI68" s="693"/>
      <c r="BJ68" s="302"/>
      <c r="BK68" s="302"/>
      <c r="BL68" s="302"/>
      <c r="BM68" s="302"/>
      <c r="BN68" s="302"/>
      <c r="BO68" s="302"/>
      <c r="BP68" s="302"/>
      <c r="BQ68" s="302"/>
      <c r="BR68" s="302"/>
      <c r="BS68" s="302"/>
      <c r="BT68" s="302"/>
      <c r="BU68" s="302"/>
      <c r="BV68" s="302"/>
    </row>
    <row r="69" spans="3:74" ht="12" customHeight="1" x14ac:dyDescent="0.3">
      <c r="C69" s="301"/>
      <c r="D69" s="301"/>
      <c r="E69" s="301"/>
      <c r="F69" s="301"/>
      <c r="G69" s="301"/>
      <c r="H69" s="301"/>
      <c r="I69" s="301"/>
      <c r="J69" s="301"/>
      <c r="K69" s="301"/>
      <c r="L69" s="301"/>
      <c r="M69" s="301"/>
      <c r="N69" s="301"/>
      <c r="O69" s="301"/>
      <c r="P69" s="301"/>
      <c r="Q69" s="301"/>
      <c r="R69" s="301"/>
      <c r="S69" s="301"/>
      <c r="T69" s="301"/>
      <c r="U69" s="301"/>
      <c r="V69" s="301"/>
      <c r="W69" s="301"/>
      <c r="X69" s="301"/>
      <c r="Y69" s="301"/>
      <c r="Z69" s="301"/>
      <c r="AA69" s="301"/>
      <c r="AB69" s="301"/>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693"/>
      <c r="AZ69" s="693"/>
      <c r="BA69" s="693"/>
      <c r="BB69" s="693"/>
      <c r="BC69" s="693"/>
      <c r="BD69" s="693"/>
      <c r="BE69" s="693"/>
      <c r="BF69" s="693"/>
      <c r="BG69" s="693"/>
      <c r="BH69" s="693"/>
      <c r="BI69" s="693"/>
      <c r="BJ69" s="302"/>
      <c r="BK69" s="302"/>
      <c r="BL69" s="302"/>
      <c r="BM69" s="302"/>
      <c r="BN69" s="302"/>
      <c r="BO69" s="302"/>
      <c r="BP69" s="302"/>
      <c r="BQ69" s="302"/>
      <c r="BR69" s="302"/>
      <c r="BS69" s="302"/>
      <c r="BT69" s="302"/>
      <c r="BU69" s="302"/>
      <c r="BV69" s="302"/>
    </row>
    <row r="70" spans="3:74" ht="12" customHeight="1" x14ac:dyDescent="0.3">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80"/>
      <c r="AG70" s="280"/>
      <c r="AH70" s="280"/>
      <c r="AI70" s="238"/>
      <c r="AJ70" s="238"/>
      <c r="AK70" s="238"/>
      <c r="AL70" s="238"/>
      <c r="AM70" s="238"/>
      <c r="AN70" s="238"/>
      <c r="AO70" s="238"/>
      <c r="AP70" s="238"/>
      <c r="AQ70" s="238"/>
      <c r="AR70" s="238"/>
      <c r="AS70" s="238"/>
      <c r="AT70" s="238"/>
      <c r="AU70" s="238"/>
      <c r="AV70" s="238"/>
      <c r="AW70" s="238"/>
      <c r="AX70" s="238"/>
      <c r="AY70" s="695"/>
      <c r="AZ70" s="695"/>
      <c r="BA70" s="695"/>
      <c r="BB70" s="695"/>
      <c r="BC70" s="695"/>
      <c r="BD70" s="695"/>
      <c r="BE70" s="695"/>
      <c r="BF70" s="695"/>
      <c r="BG70" s="695"/>
      <c r="BH70" s="695"/>
      <c r="BI70" s="695"/>
      <c r="BJ70" s="238"/>
      <c r="BK70" s="238"/>
      <c r="BL70" s="238"/>
      <c r="BM70" s="238"/>
      <c r="BN70" s="238"/>
      <c r="BO70" s="238"/>
      <c r="BP70" s="238"/>
      <c r="BQ70" s="238"/>
      <c r="BR70" s="238"/>
      <c r="BS70" s="238"/>
      <c r="BT70" s="238"/>
      <c r="BU70" s="238"/>
      <c r="BV70" s="238"/>
    </row>
    <row r="71" spans="3:74" ht="12" customHeight="1" x14ac:dyDescent="0.3">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80"/>
      <c r="AG71" s="280"/>
      <c r="AH71" s="280"/>
      <c r="AI71" s="238"/>
      <c r="AJ71" s="238"/>
      <c r="AK71" s="238"/>
      <c r="AL71" s="238"/>
      <c r="AM71" s="238"/>
      <c r="AN71" s="238"/>
      <c r="AO71" s="238"/>
      <c r="AP71" s="238"/>
      <c r="AQ71" s="238"/>
      <c r="AR71" s="238"/>
      <c r="AS71" s="238"/>
      <c r="AT71" s="238"/>
      <c r="AU71" s="238"/>
      <c r="AV71" s="238"/>
      <c r="AW71" s="238"/>
      <c r="AX71" s="238"/>
      <c r="AY71" s="695"/>
      <c r="AZ71" s="695"/>
      <c r="BA71" s="695"/>
      <c r="BB71" s="695"/>
      <c r="BC71" s="695"/>
      <c r="BD71" s="695"/>
      <c r="BE71" s="695"/>
      <c r="BF71" s="695"/>
      <c r="BG71" s="695"/>
      <c r="BH71" s="695"/>
      <c r="BI71" s="695"/>
      <c r="BJ71" s="238"/>
      <c r="BK71" s="238"/>
      <c r="BL71" s="238"/>
      <c r="BM71" s="238"/>
      <c r="BN71" s="238"/>
      <c r="BO71" s="238"/>
      <c r="BP71" s="238"/>
      <c r="BQ71" s="238"/>
      <c r="BR71" s="238"/>
      <c r="BS71" s="238"/>
      <c r="BT71" s="238"/>
      <c r="BU71" s="238"/>
      <c r="BV71" s="238"/>
    </row>
    <row r="72" spans="3:74" ht="12" customHeight="1" x14ac:dyDescent="0.3">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80"/>
      <c r="AG72" s="280"/>
      <c r="AH72" s="280"/>
      <c r="AI72" s="238"/>
      <c r="AJ72" s="238"/>
      <c r="AK72" s="238"/>
      <c r="AL72" s="238"/>
      <c r="AM72" s="238"/>
      <c r="AN72" s="238"/>
      <c r="AO72" s="238"/>
      <c r="AP72" s="238"/>
      <c r="AQ72" s="238"/>
      <c r="AR72" s="238"/>
      <c r="AS72" s="238"/>
      <c r="AT72" s="238"/>
      <c r="AU72" s="238"/>
      <c r="AV72" s="238"/>
      <c r="AW72" s="238"/>
      <c r="AX72" s="238"/>
      <c r="AY72" s="695"/>
      <c r="AZ72" s="695"/>
      <c r="BA72" s="695"/>
      <c r="BB72" s="695"/>
      <c r="BC72" s="695"/>
      <c r="BD72" s="695"/>
      <c r="BE72" s="695"/>
      <c r="BF72" s="695"/>
      <c r="BG72" s="695"/>
      <c r="BH72" s="695"/>
      <c r="BI72" s="695"/>
      <c r="BJ72" s="238"/>
      <c r="BK72" s="238"/>
      <c r="BL72" s="238"/>
      <c r="BM72" s="238"/>
      <c r="BN72" s="238"/>
      <c r="BO72" s="238"/>
      <c r="BP72" s="238"/>
      <c r="BQ72" s="238"/>
      <c r="BR72" s="238"/>
      <c r="BS72" s="238"/>
      <c r="BT72" s="238"/>
      <c r="BU72" s="238"/>
      <c r="BV72" s="238"/>
    </row>
    <row r="73" spans="3:74" ht="12" customHeight="1" x14ac:dyDescent="0.3">
      <c r="C73" s="238"/>
      <c r="D73" s="238"/>
      <c r="E73" s="238"/>
      <c r="F73" s="238"/>
      <c r="G73" s="238"/>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80"/>
      <c r="AG73" s="280"/>
      <c r="AH73" s="280"/>
      <c r="AI73" s="238"/>
      <c r="AJ73" s="238"/>
      <c r="AK73" s="238"/>
      <c r="AL73" s="238"/>
      <c r="AM73" s="238"/>
      <c r="AN73" s="238"/>
      <c r="AO73" s="238"/>
      <c r="AP73" s="238"/>
      <c r="AQ73" s="238"/>
      <c r="AR73" s="238"/>
      <c r="AS73" s="238"/>
      <c r="AT73" s="238"/>
      <c r="AU73" s="238"/>
      <c r="AV73" s="238"/>
      <c r="AW73" s="238"/>
      <c r="AX73" s="238"/>
      <c r="AY73" s="695"/>
      <c r="AZ73" s="695"/>
      <c r="BA73" s="695"/>
      <c r="BB73" s="695"/>
      <c r="BC73" s="695"/>
      <c r="BD73" s="695"/>
      <c r="BE73" s="695"/>
      <c r="BF73" s="695"/>
      <c r="BG73" s="695"/>
      <c r="BH73" s="695"/>
      <c r="BI73" s="695"/>
      <c r="BJ73" s="238"/>
      <c r="BK73" s="238"/>
      <c r="BL73" s="238"/>
      <c r="BM73" s="238"/>
      <c r="BN73" s="238"/>
      <c r="BO73" s="238"/>
      <c r="BP73" s="238"/>
      <c r="BQ73" s="238"/>
      <c r="BR73" s="238"/>
      <c r="BS73" s="238"/>
      <c r="BT73" s="238"/>
      <c r="BU73" s="238"/>
      <c r="BV73" s="238"/>
    </row>
    <row r="74" spans="3:74" ht="12" customHeight="1" x14ac:dyDescent="0.3">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80"/>
      <c r="AG74" s="280"/>
      <c r="AH74" s="280"/>
      <c r="AI74" s="238"/>
      <c r="AJ74" s="238"/>
      <c r="AK74" s="238"/>
      <c r="AL74" s="238"/>
      <c r="AM74" s="238"/>
      <c r="AN74" s="238"/>
      <c r="AO74" s="238"/>
      <c r="AP74" s="238"/>
      <c r="AQ74" s="238"/>
      <c r="AR74" s="238"/>
      <c r="AS74" s="238"/>
      <c r="AT74" s="238"/>
      <c r="AU74" s="238"/>
      <c r="AV74" s="238"/>
      <c r="AW74" s="238"/>
      <c r="AX74" s="238"/>
      <c r="AY74" s="695"/>
      <c r="AZ74" s="695"/>
      <c r="BA74" s="695"/>
      <c r="BB74" s="695"/>
      <c r="BC74" s="695"/>
      <c r="BD74" s="695"/>
      <c r="BE74" s="695"/>
      <c r="BF74" s="695"/>
      <c r="BG74" s="695"/>
      <c r="BH74" s="695"/>
      <c r="BI74" s="695"/>
      <c r="BJ74" s="238"/>
      <c r="BK74" s="238"/>
      <c r="BL74" s="238"/>
      <c r="BM74" s="238"/>
      <c r="BN74" s="238"/>
      <c r="BO74" s="238"/>
      <c r="BP74" s="238"/>
      <c r="BQ74" s="238"/>
      <c r="BR74" s="238"/>
      <c r="BS74" s="238"/>
      <c r="BT74" s="238"/>
      <c r="BU74" s="238"/>
      <c r="BV74" s="238"/>
    </row>
    <row r="75" spans="3:74" ht="12" customHeight="1" x14ac:dyDescent="0.3">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80"/>
      <c r="AG75" s="280"/>
      <c r="AH75" s="280"/>
      <c r="AI75" s="238"/>
      <c r="AJ75" s="238"/>
      <c r="AK75" s="238"/>
      <c r="AL75" s="238"/>
      <c r="AM75" s="238"/>
      <c r="AN75" s="238"/>
      <c r="AO75" s="238"/>
      <c r="AP75" s="238"/>
      <c r="AQ75" s="238"/>
      <c r="AR75" s="238"/>
      <c r="AS75" s="238"/>
      <c r="AT75" s="238"/>
      <c r="AU75" s="238"/>
      <c r="AV75" s="238"/>
      <c r="AW75" s="238"/>
      <c r="AX75" s="238"/>
      <c r="AY75" s="695"/>
      <c r="AZ75" s="695"/>
      <c r="BA75" s="695"/>
      <c r="BB75" s="695"/>
      <c r="BC75" s="695"/>
      <c r="BD75" s="695"/>
      <c r="BE75" s="695"/>
      <c r="BF75" s="695"/>
      <c r="BG75" s="695"/>
      <c r="BH75" s="695"/>
      <c r="BI75" s="695"/>
      <c r="BJ75" s="238"/>
      <c r="BK75" s="238"/>
      <c r="BL75" s="238"/>
      <c r="BM75" s="238"/>
      <c r="BN75" s="238"/>
      <c r="BO75" s="238"/>
      <c r="BP75" s="238"/>
      <c r="BQ75" s="238"/>
      <c r="BR75" s="238"/>
      <c r="BS75" s="238"/>
      <c r="BT75" s="238"/>
      <c r="BU75" s="238"/>
      <c r="BV75" s="238"/>
    </row>
    <row r="76" spans="3:74" ht="12" customHeight="1" x14ac:dyDescent="0.3">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80"/>
      <c r="AG76" s="280"/>
      <c r="AH76" s="280"/>
      <c r="AI76" s="238"/>
      <c r="AJ76" s="238"/>
      <c r="AK76" s="238"/>
      <c r="AL76" s="238"/>
      <c r="AM76" s="238"/>
      <c r="AN76" s="238"/>
      <c r="AO76" s="238"/>
      <c r="AP76" s="238"/>
      <c r="AQ76" s="238"/>
      <c r="AR76" s="238"/>
      <c r="AS76" s="238"/>
      <c r="AT76" s="238"/>
      <c r="AU76" s="238"/>
      <c r="AV76" s="238"/>
      <c r="AW76" s="238"/>
      <c r="AX76" s="238"/>
      <c r="AY76" s="695"/>
      <c r="AZ76" s="695"/>
      <c r="BA76" s="695"/>
      <c r="BB76" s="695"/>
      <c r="BC76" s="695"/>
      <c r="BD76" s="695"/>
      <c r="BE76" s="695"/>
      <c r="BF76" s="695"/>
      <c r="BG76" s="695"/>
      <c r="BH76" s="695"/>
      <c r="BI76" s="695"/>
      <c r="BJ76" s="238"/>
      <c r="BK76" s="238"/>
      <c r="BL76" s="238"/>
      <c r="BM76" s="238"/>
      <c r="BN76" s="238"/>
      <c r="BO76" s="238"/>
      <c r="BP76" s="238"/>
      <c r="BQ76" s="238"/>
      <c r="BR76" s="238"/>
      <c r="BS76" s="238"/>
      <c r="BT76" s="238"/>
      <c r="BU76" s="238"/>
      <c r="BV76" s="238"/>
    </row>
    <row r="77" spans="3:74" ht="12" customHeight="1" x14ac:dyDescent="0.3">
      <c r="C77" s="238"/>
      <c r="D77" s="238"/>
      <c r="E77" s="238"/>
      <c r="F77" s="238"/>
      <c r="G77" s="238"/>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80"/>
      <c r="AG77" s="280"/>
      <c r="AH77" s="280"/>
      <c r="AI77" s="238"/>
      <c r="AJ77" s="238"/>
      <c r="AK77" s="238"/>
      <c r="AL77" s="238"/>
      <c r="AM77" s="238"/>
      <c r="AN77" s="238"/>
      <c r="AO77" s="238"/>
      <c r="AP77" s="238"/>
      <c r="AQ77" s="238"/>
      <c r="AR77" s="238"/>
      <c r="AS77" s="238"/>
      <c r="AT77" s="238"/>
      <c r="AU77" s="238"/>
      <c r="AV77" s="238"/>
      <c r="AW77" s="238"/>
      <c r="AX77" s="238"/>
      <c r="AY77" s="695"/>
      <c r="AZ77" s="695"/>
      <c r="BA77" s="695"/>
      <c r="BB77" s="695"/>
      <c r="BC77" s="695"/>
      <c r="BD77" s="695"/>
      <c r="BE77" s="695"/>
      <c r="BF77" s="695"/>
      <c r="BG77" s="695"/>
      <c r="BH77" s="695"/>
      <c r="BI77" s="695"/>
      <c r="BJ77" s="238"/>
      <c r="BK77" s="238"/>
      <c r="BL77" s="238"/>
      <c r="BM77" s="238"/>
      <c r="BN77" s="238"/>
      <c r="BO77" s="238"/>
      <c r="BP77" s="238"/>
      <c r="BQ77" s="238"/>
      <c r="BR77" s="238"/>
      <c r="BS77" s="238"/>
      <c r="BT77" s="238"/>
      <c r="BU77" s="238"/>
      <c r="BV77" s="238"/>
    </row>
    <row r="78" spans="3:74" ht="12" customHeight="1" x14ac:dyDescent="0.3">
      <c r="C78" s="239"/>
      <c r="D78" s="240"/>
      <c r="E78" s="240"/>
      <c r="F78" s="240"/>
      <c r="G78" s="240"/>
      <c r="H78" s="240"/>
      <c r="I78" s="240"/>
      <c r="J78" s="240"/>
      <c r="K78" s="240"/>
      <c r="L78" s="240"/>
      <c r="M78" s="240"/>
      <c r="N78" s="240"/>
      <c r="O78" s="239"/>
      <c r="P78" s="240"/>
      <c r="Q78" s="240"/>
      <c r="R78" s="240"/>
      <c r="S78" s="240"/>
      <c r="T78" s="240"/>
      <c r="U78" s="240"/>
      <c r="V78" s="240"/>
      <c r="W78" s="240"/>
      <c r="X78" s="240"/>
      <c r="Y78" s="240"/>
      <c r="Z78" s="240"/>
      <c r="AA78" s="239"/>
      <c r="AB78" s="240"/>
      <c r="AC78" s="240"/>
      <c r="AD78" s="240"/>
      <c r="AE78" s="240"/>
      <c r="AF78" s="278"/>
      <c r="AG78" s="278"/>
      <c r="AH78" s="278"/>
      <c r="AI78" s="240"/>
      <c r="AJ78" s="240"/>
      <c r="AK78" s="240"/>
      <c r="AL78" s="240"/>
      <c r="AM78" s="239"/>
      <c r="AN78" s="240"/>
      <c r="AO78" s="240"/>
      <c r="AP78" s="240"/>
      <c r="AQ78" s="240"/>
      <c r="AR78" s="240"/>
      <c r="AS78" s="240"/>
      <c r="AT78" s="240"/>
      <c r="AU78" s="240"/>
      <c r="AV78" s="240"/>
      <c r="AW78" s="240"/>
      <c r="AX78" s="240"/>
      <c r="AY78" s="851"/>
      <c r="AZ78" s="696"/>
      <c r="BA78" s="696"/>
      <c r="BB78" s="696"/>
      <c r="BC78" s="696"/>
      <c r="BD78" s="696"/>
      <c r="BE78" s="696"/>
      <c r="BF78" s="696"/>
      <c r="BG78" s="696"/>
      <c r="BH78" s="696"/>
      <c r="BI78" s="696"/>
      <c r="BJ78" s="240"/>
      <c r="BK78" s="239"/>
      <c r="BL78" s="240"/>
      <c r="BM78" s="240"/>
      <c r="BN78" s="240"/>
      <c r="BO78" s="240"/>
      <c r="BP78" s="240"/>
      <c r="BQ78" s="240"/>
      <c r="BR78" s="240"/>
      <c r="BS78" s="240"/>
      <c r="BT78" s="240"/>
      <c r="BU78" s="240"/>
      <c r="BV78" s="240"/>
    </row>
    <row r="79" spans="3:74" ht="12" customHeight="1" x14ac:dyDescent="0.3">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81"/>
      <c r="AG79" s="281"/>
      <c r="AH79" s="281"/>
      <c r="AI79" s="242"/>
      <c r="AJ79" s="242"/>
      <c r="AK79" s="242"/>
      <c r="AL79" s="242"/>
      <c r="AM79" s="242"/>
      <c r="AN79" s="242"/>
      <c r="AO79" s="242"/>
      <c r="AP79" s="242"/>
      <c r="AQ79" s="242"/>
      <c r="AR79" s="242"/>
      <c r="AS79" s="242"/>
      <c r="AT79" s="242"/>
      <c r="AU79" s="242"/>
      <c r="AV79" s="242"/>
      <c r="AW79" s="242"/>
      <c r="AX79" s="242"/>
      <c r="AY79" s="697"/>
      <c r="AZ79" s="697"/>
      <c r="BA79" s="697"/>
      <c r="BB79" s="697"/>
      <c r="BC79" s="697"/>
      <c r="BD79" s="697"/>
      <c r="BE79" s="697"/>
      <c r="BF79" s="697"/>
      <c r="BG79" s="697"/>
      <c r="BH79" s="697"/>
      <c r="BI79" s="697"/>
      <c r="BJ79" s="242"/>
      <c r="BK79" s="242"/>
      <c r="BL79" s="242"/>
      <c r="BM79" s="242"/>
      <c r="BN79" s="242"/>
      <c r="BO79" s="242"/>
      <c r="BP79" s="242"/>
      <c r="BQ79" s="242"/>
      <c r="BR79" s="242"/>
      <c r="BS79" s="242"/>
      <c r="BT79" s="242"/>
      <c r="BU79" s="242"/>
      <c r="BV79" s="242"/>
    </row>
    <row r="80" spans="3:74" ht="12" customHeight="1" x14ac:dyDescent="0.3">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81"/>
      <c r="AG80" s="281"/>
      <c r="AH80" s="281"/>
      <c r="AI80" s="242"/>
      <c r="AJ80" s="242"/>
      <c r="AK80" s="242"/>
      <c r="AL80" s="242"/>
      <c r="AM80" s="242"/>
      <c r="AN80" s="242"/>
      <c r="AO80" s="242"/>
      <c r="AP80" s="242"/>
      <c r="AQ80" s="242"/>
      <c r="AR80" s="242"/>
      <c r="AS80" s="242"/>
      <c r="AT80" s="242"/>
      <c r="AU80" s="242"/>
      <c r="AV80" s="242"/>
      <c r="AW80" s="242"/>
      <c r="AX80" s="242"/>
      <c r="AY80" s="697"/>
      <c r="AZ80" s="697"/>
      <c r="BA80" s="697"/>
      <c r="BB80" s="697"/>
      <c r="BC80" s="697"/>
      <c r="BD80" s="697"/>
      <c r="BE80" s="697"/>
      <c r="BF80" s="697"/>
      <c r="BG80" s="697"/>
      <c r="BH80" s="697"/>
      <c r="BI80" s="697"/>
      <c r="BJ80" s="242"/>
      <c r="BK80" s="242"/>
      <c r="BL80" s="242"/>
      <c r="BM80" s="242"/>
      <c r="BN80" s="242"/>
      <c r="BO80" s="242"/>
      <c r="BP80" s="242"/>
      <c r="BQ80" s="242"/>
      <c r="BR80" s="242"/>
      <c r="BS80" s="242"/>
      <c r="BT80" s="242"/>
      <c r="BU80" s="242"/>
      <c r="BV80" s="242"/>
    </row>
    <row r="81" spans="3:74" ht="12" customHeight="1" x14ac:dyDescent="0.3">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81"/>
      <c r="AG81" s="281"/>
      <c r="AH81" s="281"/>
      <c r="AI81" s="242"/>
      <c r="AJ81" s="242"/>
      <c r="AK81" s="242"/>
      <c r="AL81" s="242"/>
      <c r="AM81" s="242"/>
      <c r="AN81" s="242"/>
      <c r="AO81" s="242"/>
      <c r="AP81" s="242"/>
      <c r="AQ81" s="242"/>
      <c r="AR81" s="242"/>
      <c r="AS81" s="242"/>
      <c r="AT81" s="242"/>
      <c r="AU81" s="242"/>
      <c r="AV81" s="242"/>
      <c r="AW81" s="242"/>
      <c r="AX81" s="242"/>
      <c r="AY81" s="697"/>
      <c r="AZ81" s="697"/>
      <c r="BA81" s="697"/>
      <c r="BB81" s="697"/>
      <c r="BC81" s="697"/>
      <c r="BD81" s="697"/>
      <c r="BE81" s="697"/>
      <c r="BF81" s="697"/>
      <c r="BG81" s="697"/>
      <c r="BH81" s="697"/>
      <c r="BI81" s="697"/>
      <c r="BJ81" s="242"/>
      <c r="BK81" s="242"/>
      <c r="BL81" s="242"/>
      <c r="BM81" s="242"/>
      <c r="BN81" s="242"/>
      <c r="BO81" s="242"/>
      <c r="BP81" s="242"/>
      <c r="BQ81" s="242"/>
      <c r="BR81" s="242"/>
      <c r="BS81" s="242"/>
      <c r="BT81" s="242"/>
      <c r="BU81" s="242"/>
      <c r="BV81" s="242"/>
    </row>
    <row r="83" spans="3:74" ht="12" customHeight="1" x14ac:dyDescent="0.3">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242"/>
      <c r="AF83" s="281"/>
      <c r="AG83" s="281"/>
      <c r="AH83" s="281"/>
      <c r="AI83" s="242"/>
      <c r="AJ83" s="242"/>
      <c r="AK83" s="242"/>
      <c r="AL83" s="242"/>
      <c r="AM83" s="242"/>
      <c r="AN83" s="242"/>
      <c r="AO83" s="242"/>
      <c r="AP83" s="242"/>
      <c r="AQ83" s="242"/>
      <c r="AR83" s="242"/>
      <c r="AS83" s="242"/>
      <c r="AT83" s="242"/>
      <c r="AU83" s="242"/>
      <c r="AV83" s="242"/>
      <c r="AW83" s="242"/>
      <c r="AX83" s="242"/>
      <c r="AY83" s="697"/>
      <c r="AZ83" s="697"/>
      <c r="BA83" s="697"/>
      <c r="BB83" s="697"/>
      <c r="BC83" s="697"/>
      <c r="BD83" s="697"/>
      <c r="BE83" s="697"/>
      <c r="BF83" s="697"/>
      <c r="BG83" s="697"/>
      <c r="BH83" s="697"/>
      <c r="BI83" s="697"/>
      <c r="BJ83" s="242"/>
      <c r="BK83" s="242"/>
      <c r="BL83" s="242"/>
      <c r="BM83" s="242"/>
      <c r="BN83" s="242"/>
      <c r="BO83" s="242"/>
      <c r="BP83" s="242"/>
      <c r="BQ83" s="242"/>
      <c r="BR83" s="242"/>
      <c r="BS83" s="242"/>
      <c r="BT83" s="242"/>
      <c r="BU83" s="242"/>
      <c r="BV83" s="242"/>
    </row>
    <row r="84" spans="3:74" ht="12" customHeight="1" x14ac:dyDescent="0.3">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81"/>
      <c r="AG84" s="281"/>
      <c r="AH84" s="281"/>
      <c r="AI84" s="242"/>
      <c r="AJ84" s="242"/>
      <c r="AK84" s="242"/>
      <c r="AL84" s="242"/>
      <c r="AM84" s="242"/>
      <c r="AN84" s="242"/>
      <c r="AO84" s="242"/>
      <c r="AP84" s="242"/>
      <c r="AQ84" s="242"/>
      <c r="AR84" s="242"/>
      <c r="AS84" s="242"/>
      <c r="AT84" s="242"/>
      <c r="AU84" s="242"/>
      <c r="AV84" s="242"/>
      <c r="AW84" s="242"/>
      <c r="AX84" s="242"/>
      <c r="AY84" s="697"/>
      <c r="AZ84" s="697"/>
      <c r="BA84" s="697"/>
      <c r="BB84" s="697"/>
      <c r="BC84" s="697"/>
      <c r="BD84" s="697"/>
      <c r="BE84" s="697"/>
      <c r="BF84" s="697"/>
      <c r="BG84" s="697"/>
      <c r="BH84" s="697"/>
      <c r="BI84" s="697"/>
      <c r="BJ84" s="242"/>
      <c r="BK84" s="242"/>
      <c r="BL84" s="242"/>
      <c r="BM84" s="242"/>
      <c r="BN84" s="242"/>
      <c r="BO84" s="242"/>
      <c r="BP84" s="242"/>
      <c r="BQ84" s="242"/>
      <c r="BR84" s="242"/>
      <c r="BS84" s="242"/>
      <c r="BT84" s="242"/>
      <c r="BU84" s="242"/>
      <c r="BV84" s="242"/>
    </row>
    <row r="85" spans="3:74" ht="12" customHeight="1" x14ac:dyDescent="0.3">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81"/>
      <c r="AG85" s="281"/>
      <c r="AH85" s="281"/>
      <c r="AI85" s="242"/>
      <c r="AJ85" s="242"/>
      <c r="AK85" s="242"/>
      <c r="AL85" s="242"/>
      <c r="AM85" s="242"/>
      <c r="AN85" s="242"/>
      <c r="AO85" s="242"/>
      <c r="AP85" s="242"/>
      <c r="AQ85" s="242"/>
      <c r="AR85" s="242"/>
      <c r="AS85" s="242"/>
      <c r="AT85" s="242"/>
      <c r="AU85" s="242"/>
      <c r="AV85" s="242"/>
      <c r="AW85" s="242"/>
      <c r="AX85" s="242"/>
      <c r="AY85" s="697"/>
      <c r="AZ85" s="697"/>
      <c r="BA85" s="697"/>
      <c r="BB85" s="697"/>
      <c r="BC85" s="697"/>
      <c r="BD85" s="697"/>
      <c r="BE85" s="697"/>
      <c r="BF85" s="697"/>
      <c r="BG85" s="697"/>
      <c r="BH85" s="697"/>
      <c r="BI85" s="697"/>
      <c r="BJ85" s="242"/>
      <c r="BK85" s="242"/>
      <c r="BL85" s="242"/>
      <c r="BM85" s="242"/>
      <c r="BN85" s="242"/>
      <c r="BO85" s="242"/>
      <c r="BP85" s="242"/>
      <c r="BQ85" s="242"/>
      <c r="BR85" s="242"/>
      <c r="BS85" s="242"/>
      <c r="BT85" s="242"/>
      <c r="BU85" s="242"/>
      <c r="BV85" s="242"/>
    </row>
    <row r="86" spans="3:74" ht="12" customHeight="1" x14ac:dyDescent="0.3">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81"/>
      <c r="AG86" s="281"/>
      <c r="AH86" s="281"/>
      <c r="AI86" s="242"/>
      <c r="AJ86" s="242"/>
      <c r="AK86" s="242"/>
      <c r="AL86" s="242"/>
      <c r="AM86" s="242"/>
      <c r="AN86" s="242"/>
      <c r="AO86" s="242"/>
      <c r="AP86" s="242"/>
      <c r="AQ86" s="242"/>
      <c r="AR86" s="242"/>
      <c r="AS86" s="242"/>
      <c r="AT86" s="242"/>
      <c r="AU86" s="242"/>
      <c r="AV86" s="242"/>
      <c r="AW86" s="242"/>
      <c r="AX86" s="242"/>
      <c r="AY86" s="697"/>
      <c r="AZ86" s="697"/>
      <c r="BA86" s="697"/>
      <c r="BB86" s="697"/>
      <c r="BC86" s="697"/>
      <c r="BD86" s="697"/>
      <c r="BE86" s="697"/>
      <c r="BF86" s="697"/>
      <c r="BG86" s="697"/>
      <c r="BH86" s="697"/>
      <c r="BI86" s="697"/>
      <c r="BJ86" s="242"/>
      <c r="BK86" s="242"/>
      <c r="BL86" s="242"/>
      <c r="BM86" s="242"/>
      <c r="BN86" s="242"/>
      <c r="BO86" s="242"/>
      <c r="BP86" s="242"/>
      <c r="BQ86" s="242"/>
      <c r="BR86" s="242"/>
      <c r="BS86" s="242"/>
      <c r="BT86" s="242"/>
      <c r="BU86" s="242"/>
      <c r="BV86" s="242"/>
    </row>
    <row r="87" spans="3:74" ht="12" customHeight="1" x14ac:dyDescent="0.3">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81"/>
      <c r="AG87" s="281"/>
      <c r="AH87" s="281"/>
      <c r="AI87" s="242"/>
      <c r="AJ87" s="242"/>
      <c r="AK87" s="242"/>
      <c r="AL87" s="242"/>
      <c r="AM87" s="242"/>
      <c r="AN87" s="242"/>
      <c r="AO87" s="242"/>
      <c r="AP87" s="242"/>
      <c r="AQ87" s="242"/>
      <c r="AR87" s="242"/>
      <c r="AS87" s="242"/>
      <c r="AT87" s="242"/>
      <c r="AU87" s="242"/>
      <c r="AV87" s="242"/>
      <c r="AW87" s="242"/>
      <c r="AX87" s="242"/>
      <c r="AY87" s="697"/>
      <c r="AZ87" s="697"/>
      <c r="BA87" s="697"/>
      <c r="BB87" s="697"/>
      <c r="BC87" s="697"/>
      <c r="BD87" s="697"/>
      <c r="BE87" s="697"/>
      <c r="BF87" s="697"/>
      <c r="BG87" s="697"/>
      <c r="BH87" s="697"/>
      <c r="BI87" s="697"/>
      <c r="BJ87" s="242"/>
      <c r="BK87" s="242"/>
      <c r="BL87" s="242"/>
      <c r="BM87" s="242"/>
      <c r="BN87" s="242"/>
      <c r="BO87" s="242"/>
      <c r="BP87" s="242"/>
      <c r="BQ87" s="242"/>
      <c r="BR87" s="242"/>
      <c r="BS87" s="242"/>
      <c r="BT87" s="242"/>
      <c r="BU87" s="242"/>
      <c r="BV87" s="242"/>
    </row>
    <row r="88" spans="3:74" ht="12" customHeight="1" x14ac:dyDescent="0.3">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81"/>
      <c r="AG88" s="281"/>
      <c r="AH88" s="281"/>
      <c r="AI88" s="242"/>
      <c r="AJ88" s="242"/>
      <c r="AK88" s="242"/>
      <c r="AL88" s="242"/>
      <c r="AM88" s="242"/>
      <c r="AN88" s="242"/>
      <c r="AO88" s="242"/>
      <c r="AP88" s="242"/>
      <c r="AQ88" s="242"/>
      <c r="AR88" s="242"/>
      <c r="AS88" s="242"/>
      <c r="AT88" s="242"/>
      <c r="AU88" s="242"/>
      <c r="AV88" s="242"/>
      <c r="AW88" s="242"/>
      <c r="AX88" s="242"/>
      <c r="AY88" s="697"/>
      <c r="AZ88" s="697"/>
      <c r="BA88" s="697"/>
      <c r="BB88" s="697"/>
      <c r="BC88" s="697"/>
      <c r="BD88" s="697"/>
      <c r="BE88" s="697"/>
      <c r="BF88" s="697"/>
      <c r="BG88" s="697"/>
      <c r="BH88" s="697"/>
      <c r="BI88" s="697"/>
      <c r="BJ88" s="242"/>
      <c r="BK88" s="242"/>
      <c r="BL88" s="242"/>
      <c r="BM88" s="242"/>
      <c r="BN88" s="242"/>
      <c r="BO88" s="242"/>
      <c r="BP88" s="242"/>
      <c r="BQ88" s="242"/>
      <c r="BR88" s="242"/>
      <c r="BS88" s="242"/>
      <c r="BT88" s="242"/>
      <c r="BU88" s="242"/>
      <c r="BV88" s="242"/>
    </row>
    <row r="89" spans="3:74" ht="12" customHeight="1" x14ac:dyDescent="0.3">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81"/>
      <c r="AG89" s="281"/>
      <c r="AH89" s="281"/>
      <c r="AI89" s="242"/>
      <c r="AJ89" s="242"/>
      <c r="AK89" s="242"/>
      <c r="AL89" s="242"/>
      <c r="AM89" s="242"/>
      <c r="AN89" s="242"/>
      <c r="AO89" s="242"/>
      <c r="AP89" s="242"/>
      <c r="AQ89" s="242"/>
      <c r="AR89" s="242"/>
      <c r="AS89" s="242"/>
      <c r="AT89" s="242"/>
      <c r="AU89" s="242"/>
      <c r="AV89" s="242"/>
      <c r="AW89" s="242"/>
      <c r="AX89" s="242"/>
      <c r="AY89" s="697"/>
      <c r="AZ89" s="697"/>
      <c r="BA89" s="697"/>
      <c r="BB89" s="697"/>
      <c r="BC89" s="697"/>
      <c r="BD89" s="697"/>
      <c r="BE89" s="697"/>
      <c r="BF89" s="697"/>
      <c r="BG89" s="697"/>
      <c r="BH89" s="697"/>
      <c r="BI89" s="697"/>
      <c r="BJ89" s="242"/>
      <c r="BK89" s="242"/>
      <c r="BL89" s="242"/>
      <c r="BM89" s="242"/>
      <c r="BN89" s="242"/>
      <c r="BO89" s="242"/>
      <c r="BP89" s="242"/>
      <c r="BQ89" s="242"/>
      <c r="BR89" s="242"/>
      <c r="BS89" s="242"/>
      <c r="BT89" s="242"/>
      <c r="BU89" s="242"/>
      <c r="BV89" s="242"/>
    </row>
    <row r="91" spans="3:74" ht="12" customHeight="1" x14ac:dyDescent="0.3">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81"/>
      <c r="AG91" s="281"/>
      <c r="AH91" s="281"/>
      <c r="AI91" s="242"/>
      <c r="AJ91" s="242"/>
      <c r="AK91" s="242"/>
      <c r="AL91" s="242"/>
      <c r="AM91" s="242"/>
      <c r="AN91" s="242"/>
      <c r="AO91" s="242"/>
      <c r="AP91" s="242"/>
      <c r="AQ91" s="242"/>
      <c r="AR91" s="242"/>
      <c r="AS91" s="242"/>
      <c r="AT91" s="242"/>
      <c r="AU91" s="242"/>
      <c r="AV91" s="242"/>
      <c r="AW91" s="242"/>
      <c r="AX91" s="242"/>
      <c r="AY91" s="697"/>
      <c r="AZ91" s="697"/>
      <c r="BA91" s="697"/>
      <c r="BB91" s="697"/>
      <c r="BC91" s="697"/>
      <c r="BD91" s="697"/>
      <c r="BE91" s="697"/>
      <c r="BF91" s="697"/>
      <c r="BG91" s="697"/>
      <c r="BH91" s="697"/>
      <c r="BI91" s="697"/>
      <c r="BJ91" s="242"/>
      <c r="BK91" s="242"/>
      <c r="BL91" s="242"/>
      <c r="BM91" s="242"/>
      <c r="BN91" s="242"/>
      <c r="BO91" s="242"/>
      <c r="BP91" s="242"/>
      <c r="BQ91" s="242"/>
      <c r="BR91" s="242"/>
      <c r="BS91" s="242"/>
      <c r="BT91" s="242"/>
      <c r="BU91" s="242"/>
      <c r="BV91" s="242"/>
    </row>
    <row r="92" spans="3:74" ht="12" customHeight="1" x14ac:dyDescent="0.3">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81"/>
      <c r="AG92" s="281"/>
      <c r="AH92" s="281"/>
      <c r="AI92" s="242"/>
      <c r="AJ92" s="242"/>
      <c r="AK92" s="242"/>
      <c r="AL92" s="242"/>
      <c r="AM92" s="242"/>
      <c r="AN92" s="242"/>
      <c r="AO92" s="242"/>
      <c r="AP92" s="242"/>
      <c r="AQ92" s="242"/>
      <c r="AR92" s="242"/>
      <c r="AS92" s="242"/>
      <c r="AT92" s="242"/>
      <c r="AU92" s="242"/>
      <c r="AV92" s="242"/>
      <c r="AW92" s="242"/>
      <c r="AX92" s="242"/>
      <c r="AY92" s="697"/>
      <c r="AZ92" s="697"/>
      <c r="BA92" s="697"/>
      <c r="BB92" s="697"/>
      <c r="BC92" s="697"/>
      <c r="BD92" s="697"/>
      <c r="BE92" s="697"/>
      <c r="BF92" s="697"/>
      <c r="BG92" s="697"/>
      <c r="BH92" s="697"/>
      <c r="BI92" s="697"/>
      <c r="BJ92" s="242"/>
      <c r="BK92" s="242"/>
      <c r="BL92" s="242"/>
      <c r="BM92" s="242"/>
      <c r="BN92" s="242"/>
      <c r="BO92" s="242"/>
      <c r="BP92" s="242"/>
      <c r="BQ92" s="242"/>
      <c r="BR92" s="242"/>
      <c r="BS92" s="242"/>
      <c r="BT92" s="242"/>
      <c r="BU92" s="242"/>
      <c r="BV92" s="242"/>
    </row>
    <row r="93" spans="3:74" ht="12" customHeight="1" x14ac:dyDescent="0.3">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81"/>
      <c r="AG93" s="281"/>
      <c r="AH93" s="281"/>
      <c r="AI93" s="242"/>
      <c r="AJ93" s="242"/>
      <c r="AK93" s="242"/>
      <c r="AL93" s="242"/>
      <c r="AM93" s="242"/>
      <c r="AN93" s="242"/>
      <c r="AO93" s="242"/>
      <c r="AP93" s="242"/>
      <c r="AQ93" s="242"/>
      <c r="AR93" s="242"/>
      <c r="AS93" s="242"/>
      <c r="AT93" s="242"/>
      <c r="AU93" s="242"/>
      <c r="AV93" s="242"/>
      <c r="AW93" s="242"/>
      <c r="AX93" s="242"/>
      <c r="AY93" s="697"/>
      <c r="AZ93" s="697"/>
      <c r="BA93" s="697"/>
      <c r="BB93" s="697"/>
      <c r="BC93" s="697"/>
      <c r="BD93" s="697"/>
      <c r="BE93" s="697"/>
      <c r="BF93" s="697"/>
      <c r="BG93" s="697"/>
      <c r="BH93" s="697"/>
      <c r="BI93" s="697"/>
      <c r="BJ93" s="242"/>
      <c r="BK93" s="242"/>
      <c r="BL93" s="242"/>
      <c r="BM93" s="242"/>
      <c r="BN93" s="242"/>
      <c r="BO93" s="242"/>
      <c r="BP93" s="242"/>
      <c r="BQ93" s="242"/>
      <c r="BR93" s="242"/>
      <c r="BS93" s="242"/>
      <c r="BT93" s="242"/>
      <c r="BU93" s="242"/>
      <c r="BV93" s="242"/>
    </row>
    <row r="95" spans="3:74" ht="12" customHeight="1" x14ac:dyDescent="0.3">
      <c r="C95" s="243"/>
      <c r="D95" s="243"/>
      <c r="E95" s="243"/>
      <c r="F95" s="243"/>
      <c r="G95" s="243"/>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82"/>
      <c r="AG95" s="282"/>
      <c r="AH95" s="282"/>
      <c r="AI95" s="243"/>
      <c r="AJ95" s="243"/>
      <c r="AK95" s="243"/>
      <c r="AL95" s="243"/>
      <c r="AM95" s="243"/>
      <c r="AN95" s="243"/>
      <c r="AO95" s="243"/>
      <c r="AP95" s="243"/>
      <c r="AQ95" s="243"/>
      <c r="AR95" s="243"/>
      <c r="AS95" s="243"/>
      <c r="AT95" s="243"/>
      <c r="AU95" s="243"/>
      <c r="AV95" s="243"/>
      <c r="AW95" s="243"/>
      <c r="AX95" s="243"/>
      <c r="AY95" s="698"/>
      <c r="AZ95" s="698"/>
      <c r="BA95" s="698"/>
      <c r="BB95" s="698"/>
      <c r="BC95" s="698"/>
      <c r="BD95" s="698"/>
      <c r="BE95" s="698"/>
      <c r="BF95" s="698"/>
      <c r="BG95" s="698"/>
      <c r="BH95" s="698"/>
      <c r="BI95" s="698"/>
      <c r="BJ95" s="243"/>
      <c r="BK95" s="243"/>
      <c r="BL95" s="243"/>
      <c r="BM95" s="243"/>
      <c r="BN95" s="243"/>
      <c r="BO95" s="243"/>
      <c r="BP95" s="243"/>
      <c r="BQ95" s="243"/>
      <c r="BR95" s="243"/>
      <c r="BS95" s="243"/>
      <c r="BT95" s="243"/>
      <c r="BU95" s="243"/>
      <c r="BV95" s="243"/>
    </row>
    <row r="96" spans="3:74" ht="12" customHeight="1" x14ac:dyDescent="0.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82"/>
      <c r="AG96" s="282"/>
      <c r="AH96" s="282"/>
      <c r="AI96" s="243"/>
      <c r="AJ96" s="243"/>
      <c r="AK96" s="243"/>
      <c r="AL96" s="243"/>
      <c r="AM96" s="243"/>
      <c r="AN96" s="243"/>
      <c r="AO96" s="243"/>
      <c r="AP96" s="243"/>
      <c r="AQ96" s="243"/>
      <c r="AR96" s="243"/>
      <c r="AS96" s="243"/>
      <c r="AT96" s="243"/>
      <c r="AU96" s="243"/>
      <c r="AV96" s="243"/>
      <c r="AW96" s="243"/>
      <c r="AX96" s="243"/>
      <c r="AY96" s="698"/>
      <c r="AZ96" s="698"/>
      <c r="BA96" s="698"/>
      <c r="BB96" s="698"/>
      <c r="BC96" s="698"/>
      <c r="BD96" s="698"/>
      <c r="BE96" s="698"/>
      <c r="BF96" s="698"/>
      <c r="BG96" s="698"/>
      <c r="BH96" s="698"/>
      <c r="BI96" s="698"/>
      <c r="BJ96" s="243"/>
      <c r="BK96" s="243"/>
      <c r="BL96" s="243"/>
      <c r="BM96" s="243"/>
      <c r="BN96" s="243"/>
      <c r="BO96" s="243"/>
      <c r="BP96" s="243"/>
      <c r="BQ96" s="243"/>
      <c r="BR96" s="243"/>
      <c r="BS96" s="243"/>
      <c r="BT96" s="243"/>
      <c r="BU96" s="243"/>
      <c r="BV96" s="243"/>
    </row>
    <row r="97" spans="3:74" ht="12" customHeight="1" x14ac:dyDescent="0.3">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81"/>
      <c r="AG97" s="281"/>
      <c r="AH97" s="281"/>
      <c r="AI97" s="242"/>
      <c r="AJ97" s="242"/>
      <c r="AK97" s="242"/>
      <c r="AL97" s="242"/>
      <c r="AM97" s="242"/>
      <c r="AN97" s="242"/>
      <c r="AO97" s="242"/>
      <c r="AP97" s="242"/>
      <c r="AQ97" s="242"/>
      <c r="AR97" s="242"/>
      <c r="AS97" s="242"/>
      <c r="AT97" s="242"/>
      <c r="AU97" s="242"/>
      <c r="AV97" s="242"/>
      <c r="AW97" s="242"/>
      <c r="AX97" s="242"/>
      <c r="AY97" s="697"/>
      <c r="AZ97" s="697"/>
      <c r="BA97" s="697"/>
      <c r="BB97" s="697"/>
      <c r="BC97" s="697"/>
      <c r="BD97" s="697"/>
      <c r="BE97" s="697"/>
      <c r="BF97" s="697"/>
      <c r="BG97" s="697"/>
      <c r="BH97" s="697"/>
      <c r="BI97" s="697"/>
      <c r="BJ97" s="242"/>
      <c r="BK97" s="242"/>
      <c r="BL97" s="242"/>
      <c r="BM97" s="242"/>
      <c r="BN97" s="242"/>
      <c r="BO97" s="242"/>
      <c r="BP97" s="242"/>
      <c r="BQ97" s="242"/>
      <c r="BR97" s="242"/>
      <c r="BS97" s="242"/>
      <c r="BT97" s="242"/>
      <c r="BU97" s="242"/>
      <c r="BV97" s="242"/>
    </row>
    <row r="99" spans="3:74" ht="12" customHeight="1" x14ac:dyDescent="0.3">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c r="AA99" s="244"/>
      <c r="AB99" s="244"/>
      <c r="AC99" s="244"/>
      <c r="AD99" s="244"/>
      <c r="AE99" s="244"/>
      <c r="AF99" s="283"/>
      <c r="AG99" s="283"/>
      <c r="AH99" s="283"/>
      <c r="AI99" s="244"/>
      <c r="AJ99" s="244"/>
      <c r="AK99" s="244"/>
      <c r="AL99" s="244"/>
      <c r="AM99" s="244"/>
      <c r="AN99" s="244"/>
      <c r="AO99" s="244"/>
      <c r="AP99" s="244"/>
      <c r="AQ99" s="244"/>
      <c r="AR99" s="244"/>
      <c r="AS99" s="244"/>
      <c r="AT99" s="244"/>
      <c r="AU99" s="244"/>
      <c r="AV99" s="244"/>
      <c r="AW99" s="244"/>
      <c r="AX99" s="244"/>
      <c r="AY99" s="699"/>
      <c r="AZ99" s="699"/>
      <c r="BA99" s="699"/>
      <c r="BB99" s="699"/>
      <c r="BC99" s="699"/>
      <c r="BD99" s="699"/>
      <c r="BE99" s="699"/>
      <c r="BF99" s="699"/>
      <c r="BG99" s="699"/>
      <c r="BH99" s="699"/>
      <c r="BI99" s="699"/>
      <c r="BJ99" s="244"/>
      <c r="BK99" s="244"/>
      <c r="BL99" s="244"/>
      <c r="BM99" s="244"/>
      <c r="BN99" s="244"/>
      <c r="BO99" s="244"/>
      <c r="BP99" s="244"/>
      <c r="BQ99" s="244"/>
      <c r="BR99" s="244"/>
      <c r="BS99" s="244"/>
      <c r="BT99" s="244"/>
      <c r="BU99" s="244"/>
      <c r="BV99" s="244"/>
    </row>
    <row r="100" spans="3:74" ht="12" customHeight="1" x14ac:dyDescent="0.3">
      <c r="C100" s="245"/>
      <c r="D100" s="245"/>
      <c r="E100" s="245"/>
      <c r="F100" s="245"/>
      <c r="G100" s="245"/>
      <c r="H100" s="245"/>
      <c r="I100" s="245"/>
      <c r="J100" s="245"/>
      <c r="K100" s="245"/>
      <c r="L100" s="245"/>
      <c r="M100" s="245"/>
      <c r="N100" s="245"/>
      <c r="O100" s="245"/>
      <c r="P100" s="245"/>
      <c r="Q100" s="245"/>
      <c r="R100" s="245"/>
      <c r="S100" s="245"/>
      <c r="T100" s="245"/>
      <c r="U100" s="245"/>
      <c r="V100" s="245"/>
      <c r="W100" s="245"/>
      <c r="X100" s="245"/>
      <c r="Y100" s="245"/>
      <c r="Z100" s="245"/>
      <c r="AA100" s="245"/>
      <c r="AB100" s="245"/>
      <c r="AC100" s="245"/>
      <c r="AD100" s="245"/>
      <c r="AE100" s="245"/>
      <c r="AF100" s="284"/>
      <c r="AG100" s="284"/>
      <c r="AH100" s="284"/>
      <c r="AI100" s="245"/>
      <c r="AJ100" s="245"/>
      <c r="AK100" s="245"/>
      <c r="AL100" s="245"/>
      <c r="AM100" s="245"/>
      <c r="AN100" s="245"/>
      <c r="AO100" s="245"/>
      <c r="AP100" s="245"/>
      <c r="AQ100" s="245"/>
      <c r="AR100" s="245"/>
      <c r="AS100" s="245"/>
      <c r="AT100" s="245"/>
      <c r="AU100" s="245"/>
      <c r="AV100" s="245"/>
      <c r="AW100" s="245"/>
      <c r="AX100" s="245"/>
      <c r="AY100" s="700"/>
      <c r="AZ100" s="700"/>
      <c r="BA100" s="700"/>
      <c r="BB100" s="700"/>
      <c r="BC100" s="700"/>
      <c r="BD100" s="700"/>
      <c r="BE100" s="700"/>
      <c r="BF100" s="700"/>
      <c r="BG100" s="700"/>
      <c r="BH100" s="700"/>
      <c r="BI100" s="700"/>
      <c r="BJ100" s="245"/>
      <c r="BK100" s="245"/>
      <c r="BL100" s="245"/>
      <c r="BM100" s="245"/>
      <c r="BN100" s="245"/>
      <c r="BO100" s="245"/>
      <c r="BP100" s="245"/>
      <c r="BQ100" s="245"/>
      <c r="BR100" s="245"/>
      <c r="BS100" s="245"/>
      <c r="BT100" s="245"/>
      <c r="BU100" s="245"/>
      <c r="BV100" s="245"/>
    </row>
  </sheetData>
  <mergeCells count="16">
    <mergeCell ref="B50:Q50"/>
    <mergeCell ref="B53:Q53"/>
    <mergeCell ref="AY3:BJ3"/>
    <mergeCell ref="BK3:BV3"/>
    <mergeCell ref="AM3:AX3"/>
    <mergeCell ref="B45:Q45"/>
    <mergeCell ref="B46:Q46"/>
    <mergeCell ref="B47:Q47"/>
    <mergeCell ref="B51:Q51"/>
    <mergeCell ref="B52:Q52"/>
    <mergeCell ref="B48:T48"/>
    <mergeCell ref="A1:A2"/>
    <mergeCell ref="C3:N3"/>
    <mergeCell ref="O3:Z3"/>
    <mergeCell ref="AA3:AL3"/>
    <mergeCell ref="B43:Q43"/>
  </mergeCells>
  <conditionalFormatting sqref="C81:BV81 C85:BV85 C89:BV89 C93:BV93 C97:BV97 C101:BV101">
    <cfRule type="cellIs" dxfId="1" priority="1" stopIfTrue="1" operator="notEqual">
      <formula>0</formula>
    </cfRule>
  </conditionalFormatting>
  <hyperlinks>
    <hyperlink ref="A1:A2" location="Contents!A1" display="Table of Contents" xr:uid="{00000000-0004-0000-1300-000000000000}"/>
  </hyperlinks>
  <pageMargins left="0.25" right="0.25" top="0.25" bottom="0.25" header="0.5" footer="0.5"/>
  <pageSetup scale="82" orientation="portrait" verticalDpi="599"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pageSetUpPr fitToPage="1"/>
  </sheetPr>
  <dimension ref="A1:BV60"/>
  <sheetViews>
    <sheetView showGridLines="0" zoomScaleNormal="100" workbookViewId="0">
      <pane xSplit="2" ySplit="4" topLeftCell="AR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0.199999999999999" x14ac:dyDescent="0.2"/>
  <cols>
    <col min="1" max="1" width="12.44140625" style="248" customWidth="1"/>
    <col min="2" max="2" width="44.5546875" style="248" customWidth="1"/>
    <col min="3" max="50" width="6.5546875" style="248" customWidth="1"/>
    <col min="51" max="55" width="6.5546875" style="839" customWidth="1"/>
    <col min="56" max="58" width="6.5546875" style="706" customWidth="1"/>
    <col min="59" max="61" width="6.5546875" style="839" customWidth="1"/>
    <col min="62" max="74" width="6.5546875" style="248" customWidth="1"/>
    <col min="75" max="16384" width="11" style="248"/>
  </cols>
  <sheetData>
    <row r="1" spans="1:74" ht="12.75" customHeight="1" x14ac:dyDescent="0.25">
      <c r="A1" s="987" t="s">
        <v>477</v>
      </c>
      <c r="B1" s="246" t="s">
        <v>1389</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837"/>
      <c r="AZ1" s="837"/>
      <c r="BA1" s="837"/>
      <c r="BB1" s="837"/>
      <c r="BC1" s="837"/>
      <c r="BD1" s="702"/>
      <c r="BE1" s="702"/>
      <c r="BF1" s="702"/>
      <c r="BG1" s="837"/>
      <c r="BH1" s="837"/>
      <c r="BI1" s="837"/>
      <c r="BJ1" s="247"/>
      <c r="BK1" s="247"/>
      <c r="BL1" s="247"/>
      <c r="BM1" s="247"/>
      <c r="BN1" s="247"/>
      <c r="BO1" s="247"/>
      <c r="BP1" s="247"/>
      <c r="BQ1" s="247"/>
      <c r="BR1" s="247"/>
      <c r="BS1" s="247"/>
      <c r="BT1" s="247"/>
      <c r="BU1" s="247"/>
      <c r="BV1" s="247"/>
    </row>
    <row r="2" spans="1:74" ht="12.75" customHeight="1" x14ac:dyDescent="0.25">
      <c r="A2" s="988"/>
      <c r="B2" s="222" t="str">
        <f>"U.S. Energy Information Administration  |  Short-Term Energy Outlook  - "&amp;Dates!D1</f>
        <v>U.S. Energy Information Administration  |  Short-Term Energy Outlook  - September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50"/>
      <c r="C3" s="990">
        <f>Dates!D3</f>
        <v>2022</v>
      </c>
      <c r="D3" s="991"/>
      <c r="E3" s="991"/>
      <c r="F3" s="991"/>
      <c r="G3" s="991"/>
      <c r="H3" s="991"/>
      <c r="I3" s="991"/>
      <c r="J3" s="991"/>
      <c r="K3" s="991"/>
      <c r="L3" s="991"/>
      <c r="M3" s="991"/>
      <c r="N3" s="1085"/>
      <c r="O3" s="990">
        <f>C3+1</f>
        <v>2023</v>
      </c>
      <c r="P3" s="991"/>
      <c r="Q3" s="991"/>
      <c r="R3" s="991"/>
      <c r="S3" s="991"/>
      <c r="T3" s="991"/>
      <c r="U3" s="991"/>
      <c r="V3" s="991"/>
      <c r="W3" s="991"/>
      <c r="X3" s="991"/>
      <c r="Y3" s="991"/>
      <c r="Z3" s="1085"/>
      <c r="AA3" s="990">
        <f>O3+1</f>
        <v>2024</v>
      </c>
      <c r="AB3" s="991"/>
      <c r="AC3" s="991"/>
      <c r="AD3" s="991"/>
      <c r="AE3" s="991"/>
      <c r="AF3" s="991"/>
      <c r="AG3" s="991"/>
      <c r="AH3" s="991"/>
      <c r="AI3" s="991"/>
      <c r="AJ3" s="991"/>
      <c r="AK3" s="991"/>
      <c r="AL3" s="1085"/>
      <c r="AM3" s="990">
        <f>AA3+1</f>
        <v>2025</v>
      </c>
      <c r="AN3" s="991"/>
      <c r="AO3" s="991"/>
      <c r="AP3" s="991"/>
      <c r="AQ3" s="991"/>
      <c r="AR3" s="991"/>
      <c r="AS3" s="991"/>
      <c r="AT3" s="991"/>
      <c r="AU3" s="991"/>
      <c r="AV3" s="991"/>
      <c r="AW3" s="991"/>
      <c r="AX3" s="1085"/>
      <c r="AY3" s="990">
        <f>AM3+1</f>
        <v>2026</v>
      </c>
      <c r="AZ3" s="991"/>
      <c r="BA3" s="991"/>
      <c r="BB3" s="991"/>
      <c r="BC3" s="991"/>
      <c r="BD3" s="991"/>
      <c r="BE3" s="991"/>
      <c r="BF3" s="991"/>
      <c r="BG3" s="991"/>
      <c r="BH3" s="991"/>
      <c r="BI3" s="991"/>
      <c r="BJ3" s="1085"/>
      <c r="BK3" s="990">
        <f>AY3+1</f>
        <v>2027</v>
      </c>
      <c r="BL3" s="991"/>
      <c r="BM3" s="991"/>
      <c r="BN3" s="991"/>
      <c r="BO3" s="991"/>
      <c r="BP3" s="991"/>
      <c r="BQ3" s="991"/>
      <c r="BR3" s="991"/>
      <c r="BS3" s="991"/>
      <c r="BT3" s="991"/>
      <c r="BU3" s="991"/>
      <c r="BV3" s="1085"/>
    </row>
    <row r="4" spans="1:74" s="92" customFormat="1" ht="12.75" customHeight="1" x14ac:dyDescent="0.2">
      <c r="A4" s="322" t="str">
        <f>TEXT(Dates!$D$2,"dddd, mmmm d, yyyy")</f>
        <v>Thursday, September 3, 2026</v>
      </c>
      <c r="B4" s="25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s="92" customFormat="1" ht="12" customHeight="1" x14ac:dyDescent="0.2">
      <c r="A5" s="68"/>
      <c r="B5" s="93"/>
      <c r="C5" s="493"/>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925"/>
      <c r="BA5" s="925"/>
      <c r="BB5" s="925"/>
      <c r="BC5" s="925"/>
      <c r="BD5" s="925"/>
      <c r="BE5" s="925"/>
      <c r="BF5" s="925"/>
      <c r="BG5" s="489"/>
      <c r="BH5" s="489"/>
      <c r="BI5" s="489"/>
      <c r="BJ5" s="489"/>
      <c r="BK5" s="489"/>
      <c r="BL5" s="489"/>
      <c r="BM5" s="489"/>
      <c r="BN5" s="489"/>
      <c r="BO5" s="489"/>
      <c r="BP5" s="489"/>
      <c r="BQ5" s="489"/>
      <c r="BR5" s="489"/>
      <c r="BS5" s="489"/>
      <c r="BT5" s="489"/>
      <c r="BU5" s="489"/>
      <c r="BV5" s="489"/>
    </row>
    <row r="6" spans="1:74" s="92" customFormat="1" ht="12" customHeight="1" x14ac:dyDescent="0.2">
      <c r="A6" s="498" t="s">
        <v>15</v>
      </c>
      <c r="B6" s="750" t="s">
        <v>1381</v>
      </c>
      <c r="C6" s="111">
        <v>0.67757280865000002</v>
      </c>
      <c r="D6" s="111">
        <v>0.63823991937000002</v>
      </c>
      <c r="E6" s="111">
        <v>0.72702246376000002</v>
      </c>
      <c r="F6" s="111">
        <v>0.71167835072999996</v>
      </c>
      <c r="G6" s="111">
        <v>0.73721834105999995</v>
      </c>
      <c r="H6" s="111">
        <v>0.72221359509000005</v>
      </c>
      <c r="I6" s="111">
        <v>0.70419523972999998</v>
      </c>
      <c r="J6" s="111">
        <v>0.67683817782</v>
      </c>
      <c r="K6" s="111">
        <v>0.62977600958000002</v>
      </c>
      <c r="L6" s="111">
        <v>0.65846580451000003</v>
      </c>
      <c r="M6" s="111">
        <v>0.67630725802000002</v>
      </c>
      <c r="N6" s="111">
        <v>0.67263725818999998</v>
      </c>
      <c r="O6" s="111">
        <v>0.68166836388999996</v>
      </c>
      <c r="P6" s="111">
        <v>0.64721810741999997</v>
      </c>
      <c r="Q6" s="111">
        <v>0.72509768390999996</v>
      </c>
      <c r="R6" s="111">
        <v>0.70093048082999998</v>
      </c>
      <c r="S6" s="111">
        <v>0.74202199419000003</v>
      </c>
      <c r="T6" s="111">
        <v>0.69360411945</v>
      </c>
      <c r="U6" s="111">
        <v>0.70359646688999999</v>
      </c>
      <c r="V6" s="111">
        <v>0.71046580620999999</v>
      </c>
      <c r="W6" s="111">
        <v>0.66110993222000003</v>
      </c>
      <c r="X6" s="111">
        <v>0.68993888058999997</v>
      </c>
      <c r="Y6" s="111">
        <v>0.66686276993000004</v>
      </c>
      <c r="Z6" s="111">
        <v>0.69693382778000001</v>
      </c>
      <c r="AA6" s="111">
        <v>0.66751804729999997</v>
      </c>
      <c r="AB6" s="111">
        <v>0.69672433547000001</v>
      </c>
      <c r="AC6" s="111">
        <v>0.75694446911000002</v>
      </c>
      <c r="AD6" s="111">
        <v>0.75095095622999997</v>
      </c>
      <c r="AE6" s="111">
        <v>0.77582989708000005</v>
      </c>
      <c r="AF6" s="111">
        <v>0.76241180454000002</v>
      </c>
      <c r="AG6" s="111">
        <v>0.74814880337</v>
      </c>
      <c r="AH6" s="111">
        <v>0.73772481464999995</v>
      </c>
      <c r="AI6" s="111">
        <v>0.68556441491999998</v>
      </c>
      <c r="AJ6" s="111">
        <v>0.72329593660000002</v>
      </c>
      <c r="AK6" s="111">
        <v>0.70004258235000005</v>
      </c>
      <c r="AL6" s="111">
        <v>0.71198782538000005</v>
      </c>
      <c r="AM6" s="111">
        <v>0.71502031417</v>
      </c>
      <c r="AN6" s="111">
        <v>0.66879050850999999</v>
      </c>
      <c r="AO6" s="111">
        <v>0.78433792574000005</v>
      </c>
      <c r="AP6" s="111">
        <v>0.76825544974000004</v>
      </c>
      <c r="AQ6" s="111">
        <v>0.76312982116999994</v>
      </c>
      <c r="AR6" s="111">
        <v>0.75668025875</v>
      </c>
      <c r="AS6" s="111">
        <v>0.76138131726000002</v>
      </c>
      <c r="AT6" s="111">
        <v>0.73561550540999998</v>
      </c>
      <c r="AU6" s="111">
        <v>0.68218577155000004</v>
      </c>
      <c r="AV6" s="111">
        <v>0.73501266069000004</v>
      </c>
      <c r="AW6" s="111">
        <v>0.70183697623999997</v>
      </c>
      <c r="AX6" s="111">
        <v>0.75233181595999998</v>
      </c>
      <c r="AY6" s="111">
        <v>0.73368560700999996</v>
      </c>
      <c r="AZ6" s="703">
        <v>0.68932784861999996</v>
      </c>
      <c r="BA6" s="703">
        <v>0.83000463264000002</v>
      </c>
      <c r="BB6" s="703">
        <v>0.78919275835000002</v>
      </c>
      <c r="BC6" s="703">
        <v>0.81892103443999997</v>
      </c>
      <c r="BD6" s="703">
        <v>0.83164453010999995</v>
      </c>
      <c r="BE6" s="703">
        <v>0.81211425248000002</v>
      </c>
      <c r="BF6" s="703">
        <v>0.80389816802000003</v>
      </c>
      <c r="BG6" s="497">
        <v>0.74077649999999995</v>
      </c>
      <c r="BH6" s="497">
        <v>0.78726759999999996</v>
      </c>
      <c r="BI6" s="497">
        <v>0.75355190000000005</v>
      </c>
      <c r="BJ6" s="497">
        <v>0.78208560000000005</v>
      </c>
      <c r="BK6" s="497">
        <v>0.79239400000000004</v>
      </c>
      <c r="BL6" s="497">
        <v>0.74231329999999995</v>
      </c>
      <c r="BM6" s="497">
        <v>0.87536760000000002</v>
      </c>
      <c r="BN6" s="497">
        <v>0.86079410000000001</v>
      </c>
      <c r="BO6" s="497">
        <v>0.88790659999999999</v>
      </c>
      <c r="BP6" s="497">
        <v>0.89365879999999998</v>
      </c>
      <c r="BQ6" s="497">
        <v>0.88629970000000002</v>
      </c>
      <c r="BR6" s="497">
        <v>0.85971180000000003</v>
      </c>
      <c r="BS6" s="497">
        <v>0.79088590000000003</v>
      </c>
      <c r="BT6" s="497">
        <v>0.8360322</v>
      </c>
      <c r="BU6" s="497">
        <v>0.79334119999999997</v>
      </c>
      <c r="BV6" s="497">
        <v>0.82430680000000001</v>
      </c>
    </row>
    <row r="7" spans="1:74" s="92" customFormat="1" ht="12" customHeight="1" x14ac:dyDescent="0.2">
      <c r="A7" s="252" t="s">
        <v>755</v>
      </c>
      <c r="B7" s="494" t="s">
        <v>1382</v>
      </c>
      <c r="C7" s="430">
        <v>3.1295586696000001E-2</v>
      </c>
      <c r="D7" s="430">
        <v>3.0563466760000001E-2</v>
      </c>
      <c r="E7" s="430">
        <v>3.7204449894E-2</v>
      </c>
      <c r="F7" s="430">
        <v>3.7976023608000002E-2</v>
      </c>
      <c r="G7" s="430">
        <v>3.7220423065000001E-2</v>
      </c>
      <c r="H7" s="430">
        <v>4.2690898263000002E-2</v>
      </c>
      <c r="I7" s="430">
        <v>3.8082709947999997E-2</v>
      </c>
      <c r="J7" s="430">
        <v>4.1901542648000001E-2</v>
      </c>
      <c r="K7" s="430">
        <v>3.8419115766000003E-2</v>
      </c>
      <c r="L7" s="430">
        <v>4.3662446087999997E-2</v>
      </c>
      <c r="M7" s="430">
        <v>4.0525326464999997E-2</v>
      </c>
      <c r="N7" s="430">
        <v>4.2173933173999999E-2</v>
      </c>
      <c r="O7" s="430">
        <v>4.4645181875000002E-2</v>
      </c>
      <c r="P7" s="430">
        <v>4.2885108834999998E-2</v>
      </c>
      <c r="Q7" s="430">
        <v>5.1505184012000001E-2</v>
      </c>
      <c r="R7" s="430">
        <v>4.8101870120000001E-2</v>
      </c>
      <c r="S7" s="430">
        <v>6.4170593166999995E-2</v>
      </c>
      <c r="T7" s="430">
        <v>6.0559066561999997E-2</v>
      </c>
      <c r="U7" s="430">
        <v>5.3738973749000003E-2</v>
      </c>
      <c r="V7" s="430">
        <v>6.0734540215E-2</v>
      </c>
      <c r="W7" s="430">
        <v>6.0538793237000003E-2</v>
      </c>
      <c r="X7" s="430">
        <v>5.9065284239000003E-2</v>
      </c>
      <c r="Y7" s="430">
        <v>5.1339770074E-2</v>
      </c>
      <c r="Z7" s="430">
        <v>6.3211621250000002E-2</v>
      </c>
      <c r="AA7" s="430">
        <v>5.3344262535999998E-2</v>
      </c>
      <c r="AB7" s="430">
        <v>6.2005592471000001E-2</v>
      </c>
      <c r="AC7" s="430">
        <v>5.9853524391000001E-2</v>
      </c>
      <c r="AD7" s="430">
        <v>6.4731356721E-2</v>
      </c>
      <c r="AE7" s="430">
        <v>6.5499102532999995E-2</v>
      </c>
      <c r="AF7" s="430">
        <v>6.7371088117999994E-2</v>
      </c>
      <c r="AG7" s="430">
        <v>7.2994892303000006E-2</v>
      </c>
      <c r="AH7" s="430">
        <v>6.5279892532000006E-2</v>
      </c>
      <c r="AI7" s="430">
        <v>6.5176423632999997E-2</v>
      </c>
      <c r="AJ7" s="430">
        <v>6.6892007860000005E-2</v>
      </c>
      <c r="AK7" s="430">
        <v>6.4165659185000001E-2</v>
      </c>
      <c r="AL7" s="430">
        <v>6.2758276724000001E-2</v>
      </c>
      <c r="AM7" s="430">
        <v>4.0946777820000002E-2</v>
      </c>
      <c r="AN7" s="430">
        <v>4.4774972620999998E-2</v>
      </c>
      <c r="AO7" s="430">
        <v>4.6282542024999998E-2</v>
      </c>
      <c r="AP7" s="430">
        <v>4.6348503721000002E-2</v>
      </c>
      <c r="AQ7" s="430">
        <v>4.4341347304000002E-2</v>
      </c>
      <c r="AR7" s="430">
        <v>3.7787911813000001E-2</v>
      </c>
      <c r="AS7" s="430">
        <v>4.4394747769000001E-2</v>
      </c>
      <c r="AT7" s="430">
        <v>4.3195465063000003E-2</v>
      </c>
      <c r="AU7" s="430">
        <v>4.5549147746000003E-2</v>
      </c>
      <c r="AV7" s="430">
        <v>4.8787139908000002E-2</v>
      </c>
      <c r="AW7" s="430">
        <v>4.6008352549999999E-2</v>
      </c>
      <c r="AX7" s="430">
        <v>4.9436189872999997E-2</v>
      </c>
      <c r="AY7" s="430">
        <v>3.5462419751999999E-2</v>
      </c>
      <c r="AZ7" s="926">
        <v>4.1388357289999997E-2</v>
      </c>
      <c r="BA7" s="926">
        <v>4.9490718055999999E-2</v>
      </c>
      <c r="BB7" s="926">
        <v>5.2893706653E-2</v>
      </c>
      <c r="BC7" s="926">
        <v>5.4134352119000001E-2</v>
      </c>
      <c r="BD7" s="926">
        <v>6.1046386889999998E-2</v>
      </c>
      <c r="BE7" s="926">
        <v>6.0631886548000002E-2</v>
      </c>
      <c r="BF7" s="926">
        <v>6.1387016580000002E-2</v>
      </c>
      <c r="BG7" s="435">
        <v>6.2695799999999996E-2</v>
      </c>
      <c r="BH7" s="435">
        <v>6.5920000000000006E-2</v>
      </c>
      <c r="BI7" s="435">
        <v>6.48706E-2</v>
      </c>
      <c r="BJ7" s="435">
        <v>6.9729700000000006E-2</v>
      </c>
      <c r="BK7" s="435">
        <v>6.6557699999999997E-2</v>
      </c>
      <c r="BL7" s="435">
        <v>6.4315899999999995E-2</v>
      </c>
      <c r="BM7" s="435">
        <v>7.2595099999999996E-2</v>
      </c>
      <c r="BN7" s="435">
        <v>7.2736800000000004E-2</v>
      </c>
      <c r="BO7" s="435">
        <v>7.7707200000000004E-2</v>
      </c>
      <c r="BP7" s="435">
        <v>7.6013600000000001E-2</v>
      </c>
      <c r="BQ7" s="435">
        <v>7.9048300000000002E-2</v>
      </c>
      <c r="BR7" s="435">
        <v>7.9412099999999999E-2</v>
      </c>
      <c r="BS7" s="435">
        <v>7.7340999999999993E-2</v>
      </c>
      <c r="BT7" s="435">
        <v>7.8913999999999998E-2</v>
      </c>
      <c r="BU7" s="435">
        <v>7.5418499999999999E-2</v>
      </c>
      <c r="BV7" s="435">
        <v>7.9305600000000004E-2</v>
      </c>
    </row>
    <row r="8" spans="1:74" s="92" customFormat="1" ht="12" customHeight="1" x14ac:dyDescent="0.2">
      <c r="A8" s="253" t="s">
        <v>533</v>
      </c>
      <c r="B8" s="494" t="s">
        <v>1383</v>
      </c>
      <c r="C8" s="430">
        <v>7.0911891000000005E-2</v>
      </c>
      <c r="D8" s="430">
        <v>6.2452928999999997E-2</v>
      </c>
      <c r="E8" s="430">
        <v>6.9747570999999994E-2</v>
      </c>
      <c r="F8" s="430">
        <v>6.4053737999999999E-2</v>
      </c>
      <c r="G8" s="430">
        <v>6.9145580999999998E-2</v>
      </c>
      <c r="H8" s="430">
        <v>6.9177629000000004E-2</v>
      </c>
      <c r="I8" s="430">
        <v>6.9699365999999999E-2</v>
      </c>
      <c r="J8" s="430">
        <v>6.7535672000000005E-2</v>
      </c>
      <c r="K8" s="430">
        <v>5.9938685999999998E-2</v>
      </c>
      <c r="L8" s="430">
        <v>6.9516270000000005E-2</v>
      </c>
      <c r="M8" s="430">
        <v>6.9719157000000004E-2</v>
      </c>
      <c r="N8" s="430">
        <v>6.6330149000000005E-2</v>
      </c>
      <c r="O8" s="430">
        <v>6.8562037000000006E-2</v>
      </c>
      <c r="P8" s="430">
        <v>6.1770986E-2</v>
      </c>
      <c r="Q8" s="430">
        <v>6.7602050999999996E-2</v>
      </c>
      <c r="R8" s="430">
        <v>6.4392172999999997E-2</v>
      </c>
      <c r="S8" s="430">
        <v>6.8093702000000006E-2</v>
      </c>
      <c r="T8" s="430">
        <v>6.8680964999999997E-2</v>
      </c>
      <c r="U8" s="430">
        <v>7.0732563999999998E-2</v>
      </c>
      <c r="V8" s="430">
        <v>6.8742112999999994E-2</v>
      </c>
      <c r="W8" s="430">
        <v>6.6525910999999993E-2</v>
      </c>
      <c r="X8" s="430">
        <v>7.0353463000000005E-2</v>
      </c>
      <c r="Y8" s="430">
        <v>6.9776497000000007E-2</v>
      </c>
      <c r="Z8" s="430">
        <v>7.4058390000000002E-2</v>
      </c>
      <c r="AA8" s="430">
        <v>6.8115101999999997E-2</v>
      </c>
      <c r="AB8" s="430">
        <v>6.8758653000000003E-2</v>
      </c>
      <c r="AC8" s="430">
        <v>7.3257326999999997E-2</v>
      </c>
      <c r="AD8" s="430">
        <v>6.5203198000000004E-2</v>
      </c>
      <c r="AE8" s="430">
        <v>7.0329593999999995E-2</v>
      </c>
      <c r="AF8" s="430">
        <v>6.9190451E-2</v>
      </c>
      <c r="AG8" s="430">
        <v>7.4712283000000004E-2</v>
      </c>
      <c r="AH8" s="430">
        <v>7.4066025999999993E-2</v>
      </c>
      <c r="AI8" s="430">
        <v>6.9052136E-2</v>
      </c>
      <c r="AJ8" s="430">
        <v>7.1917673000000001E-2</v>
      </c>
      <c r="AK8" s="430">
        <v>7.3805098999999999E-2</v>
      </c>
      <c r="AL8" s="430">
        <v>7.5536473000000007E-2</v>
      </c>
      <c r="AM8" s="430">
        <v>7.2054898000000006E-2</v>
      </c>
      <c r="AN8" s="430">
        <v>6.5210949000000004E-2</v>
      </c>
      <c r="AO8" s="430">
        <v>7.0213963000000004E-2</v>
      </c>
      <c r="AP8" s="430">
        <v>6.5847797999999999E-2</v>
      </c>
      <c r="AQ8" s="430">
        <v>6.8914031000000001E-2</v>
      </c>
      <c r="AR8" s="430">
        <v>6.9423086999999994E-2</v>
      </c>
      <c r="AS8" s="430">
        <v>7.1864042000000003E-2</v>
      </c>
      <c r="AT8" s="430">
        <v>7.1942357999999998E-2</v>
      </c>
      <c r="AU8" s="430">
        <v>6.7601976999999994E-2</v>
      </c>
      <c r="AV8" s="430">
        <v>7.3174635000000002E-2</v>
      </c>
      <c r="AW8" s="430">
        <v>7.1913331999999996E-2</v>
      </c>
      <c r="AX8" s="430">
        <v>7.4792860000000003E-2</v>
      </c>
      <c r="AY8" s="430">
        <v>7.2232692000000001E-2</v>
      </c>
      <c r="AZ8" s="926">
        <v>6.7282338999999997E-2</v>
      </c>
      <c r="BA8" s="926">
        <v>7.3317818000000007E-2</v>
      </c>
      <c r="BB8" s="926">
        <v>6.6437698000000003E-2</v>
      </c>
      <c r="BC8" s="926">
        <v>7.3573608999999998E-2</v>
      </c>
      <c r="BD8" s="926">
        <v>6.8677799999999997E-2</v>
      </c>
      <c r="BE8" s="926">
        <v>7.4069399999999994E-2</v>
      </c>
      <c r="BF8" s="926">
        <v>7.5114E-2</v>
      </c>
      <c r="BG8" s="435">
        <v>6.9352399999999995E-2</v>
      </c>
      <c r="BH8" s="435">
        <v>7.2517799999999993E-2</v>
      </c>
      <c r="BI8" s="435">
        <v>7.2913099999999995E-2</v>
      </c>
      <c r="BJ8" s="435">
        <v>7.5239600000000004E-2</v>
      </c>
      <c r="BK8" s="435">
        <v>7.5708300000000006E-2</v>
      </c>
      <c r="BL8" s="435">
        <v>6.5333199999999994E-2</v>
      </c>
      <c r="BM8" s="435">
        <v>7.2945399999999994E-2</v>
      </c>
      <c r="BN8" s="435">
        <v>6.96407E-2</v>
      </c>
      <c r="BO8" s="435">
        <v>7.3289999999999994E-2</v>
      </c>
      <c r="BP8" s="435">
        <v>7.2570399999999993E-2</v>
      </c>
      <c r="BQ8" s="435">
        <v>7.5102000000000002E-2</v>
      </c>
      <c r="BR8" s="435">
        <v>7.5771699999999997E-2</v>
      </c>
      <c r="BS8" s="435">
        <v>7.1527300000000002E-2</v>
      </c>
      <c r="BT8" s="435">
        <v>7.5141899999999998E-2</v>
      </c>
      <c r="BU8" s="435">
        <v>7.4927300000000002E-2</v>
      </c>
      <c r="BV8" s="435">
        <v>7.6926400000000006E-2</v>
      </c>
    </row>
    <row r="9" spans="1:74" s="92" customFormat="1" ht="12" customHeight="1" x14ac:dyDescent="0.2">
      <c r="A9" s="252" t="s">
        <v>32</v>
      </c>
      <c r="B9" s="494" t="s">
        <v>1046</v>
      </c>
      <c r="C9" s="430">
        <v>9.0445440338999997E-2</v>
      </c>
      <c r="D9" s="430">
        <v>8.4295369504999995E-2</v>
      </c>
      <c r="E9" s="430">
        <v>9.9925772955000006E-2</v>
      </c>
      <c r="F9" s="430">
        <v>9.3226296515000001E-2</v>
      </c>
      <c r="G9" s="430">
        <v>0.10126989058999999</v>
      </c>
      <c r="H9" s="430">
        <v>0.10093043737</v>
      </c>
      <c r="I9" s="430">
        <v>9.7857899541000007E-2</v>
      </c>
      <c r="J9" s="430">
        <v>0.10366304295999999</v>
      </c>
      <c r="K9" s="430">
        <v>9.3779508760000005E-2</v>
      </c>
      <c r="L9" s="430">
        <v>0.10251750935999999</v>
      </c>
      <c r="M9" s="430">
        <v>9.8440532644999995E-2</v>
      </c>
      <c r="N9" s="430">
        <v>9.6384766051999998E-2</v>
      </c>
      <c r="O9" s="430">
        <v>9.4873179532999993E-2</v>
      </c>
      <c r="P9" s="430">
        <v>8.4836274655999994E-2</v>
      </c>
      <c r="Q9" s="430">
        <v>0.10129646168000001</v>
      </c>
      <c r="R9" s="430">
        <v>9.4316623178999998E-2</v>
      </c>
      <c r="S9" s="430">
        <v>0.10161271169</v>
      </c>
      <c r="T9" s="430">
        <v>0.10170823338</v>
      </c>
      <c r="U9" s="430">
        <v>9.9522741376000007E-2</v>
      </c>
      <c r="V9" s="430">
        <v>0.10520595063</v>
      </c>
      <c r="W9" s="430">
        <v>9.4846362089999997E-2</v>
      </c>
      <c r="X9" s="430">
        <v>0.10450731263</v>
      </c>
      <c r="Y9" s="430">
        <v>9.8356733776999994E-2</v>
      </c>
      <c r="Z9" s="430">
        <v>9.7879534734000004E-2</v>
      </c>
      <c r="AA9" s="430">
        <v>9.0130072172999995E-2</v>
      </c>
      <c r="AB9" s="430">
        <v>9.2289611364000004E-2</v>
      </c>
      <c r="AC9" s="430">
        <v>9.8795079987999995E-2</v>
      </c>
      <c r="AD9" s="430">
        <v>9.1449379004000006E-2</v>
      </c>
      <c r="AE9" s="430">
        <v>0.10631524586</v>
      </c>
      <c r="AF9" s="430">
        <v>9.8013146474999993E-2</v>
      </c>
      <c r="AG9" s="430">
        <v>0.10444976534</v>
      </c>
      <c r="AH9" s="430">
        <v>0.10217663688</v>
      </c>
      <c r="AI9" s="430">
        <v>9.6094017628999995E-2</v>
      </c>
      <c r="AJ9" s="430">
        <v>0.10426275608</v>
      </c>
      <c r="AK9" s="430">
        <v>9.7135473264000002E-2</v>
      </c>
      <c r="AL9" s="430">
        <v>9.7274681693999998E-2</v>
      </c>
      <c r="AM9" s="430">
        <v>9.5196402018000004E-2</v>
      </c>
      <c r="AN9" s="430">
        <v>8.8392004287999995E-2</v>
      </c>
      <c r="AO9" s="430">
        <v>9.7058455887999995E-2</v>
      </c>
      <c r="AP9" s="430">
        <v>9.9199712635999998E-2</v>
      </c>
      <c r="AQ9" s="430">
        <v>9.8368802970000002E-2</v>
      </c>
      <c r="AR9" s="430">
        <v>0.10171643336</v>
      </c>
      <c r="AS9" s="430">
        <v>0.1032621837</v>
      </c>
      <c r="AT9" s="430">
        <v>0.10255859827</v>
      </c>
      <c r="AU9" s="430">
        <v>9.7241068272999998E-2</v>
      </c>
      <c r="AV9" s="430">
        <v>0.10400030317</v>
      </c>
      <c r="AW9" s="430">
        <v>9.3848392303000003E-2</v>
      </c>
      <c r="AX9" s="430">
        <v>0.10328379309999999</v>
      </c>
      <c r="AY9" s="430">
        <v>9.0734164292E-2</v>
      </c>
      <c r="AZ9" s="926">
        <v>8.4559693153000007E-2</v>
      </c>
      <c r="BA9" s="926">
        <v>0.10214030571</v>
      </c>
      <c r="BB9" s="926">
        <v>9.6869995303E-2</v>
      </c>
      <c r="BC9" s="926">
        <v>0.10559090964999999</v>
      </c>
      <c r="BD9" s="926">
        <v>0.10252889468</v>
      </c>
      <c r="BE9" s="926">
        <v>9.9366428031000001E-2</v>
      </c>
      <c r="BF9" s="926">
        <v>0.1041096544</v>
      </c>
      <c r="BG9" s="435">
        <v>9.6392099999999994E-2</v>
      </c>
      <c r="BH9" s="435">
        <v>0.1023925</v>
      </c>
      <c r="BI9" s="435">
        <v>9.6228599999999997E-2</v>
      </c>
      <c r="BJ9" s="435">
        <v>9.9796099999999999E-2</v>
      </c>
      <c r="BK9" s="435">
        <v>9.5522999999999997E-2</v>
      </c>
      <c r="BL9" s="435">
        <v>8.7929599999999997E-2</v>
      </c>
      <c r="BM9" s="435">
        <v>9.8108100000000004E-2</v>
      </c>
      <c r="BN9" s="435">
        <v>9.6590800000000004E-2</v>
      </c>
      <c r="BO9" s="435">
        <v>0.1025301</v>
      </c>
      <c r="BP9" s="435">
        <v>0.1014164</v>
      </c>
      <c r="BQ9" s="435">
        <v>0.1035884</v>
      </c>
      <c r="BR9" s="435">
        <v>0.1040623</v>
      </c>
      <c r="BS9" s="435">
        <v>9.6595700000000007E-2</v>
      </c>
      <c r="BT9" s="435">
        <v>0.10351150000000001</v>
      </c>
      <c r="BU9" s="435">
        <v>9.7207399999999999E-2</v>
      </c>
      <c r="BV9" s="435">
        <v>0.10072680000000001</v>
      </c>
    </row>
    <row r="10" spans="1:74" s="92" customFormat="1" ht="12" customHeight="1" x14ac:dyDescent="0.2">
      <c r="A10" s="249" t="s">
        <v>22</v>
      </c>
      <c r="B10" s="494" t="s">
        <v>1039</v>
      </c>
      <c r="C10" s="430">
        <v>1.0409272000000001E-2</v>
      </c>
      <c r="D10" s="430">
        <v>9.1119540000000002E-3</v>
      </c>
      <c r="E10" s="430">
        <v>9.7821339999999996E-3</v>
      </c>
      <c r="F10" s="430">
        <v>9.5936300000000006E-3</v>
      </c>
      <c r="G10" s="430">
        <v>9.9210500000000007E-3</v>
      </c>
      <c r="H10" s="430">
        <v>9.5742220000000003E-3</v>
      </c>
      <c r="I10" s="430">
        <v>9.9702699999999998E-3</v>
      </c>
      <c r="J10" s="430">
        <v>1.0013032E-2</v>
      </c>
      <c r="K10" s="430">
        <v>9.7550359999999999E-3</v>
      </c>
      <c r="L10" s="430">
        <v>9.8235370000000002E-3</v>
      </c>
      <c r="M10" s="430">
        <v>9.984784E-3</v>
      </c>
      <c r="N10" s="430">
        <v>1.0449682E-2</v>
      </c>
      <c r="O10" s="430">
        <v>1.0238208E-2</v>
      </c>
      <c r="P10" s="430">
        <v>9.3120979999999996E-3</v>
      </c>
      <c r="Q10" s="430">
        <v>1.0312777E-2</v>
      </c>
      <c r="R10" s="430">
        <v>9.8442159999999994E-3</v>
      </c>
      <c r="S10" s="430">
        <v>9.9832840000000003E-3</v>
      </c>
      <c r="T10" s="430">
        <v>9.6322040000000001E-3</v>
      </c>
      <c r="U10" s="430">
        <v>9.8154060000000005E-3</v>
      </c>
      <c r="V10" s="430">
        <v>9.7159640000000005E-3</v>
      </c>
      <c r="W10" s="430">
        <v>9.7045729999999993E-3</v>
      </c>
      <c r="X10" s="430">
        <v>1.0237883999999999E-2</v>
      </c>
      <c r="Y10" s="430">
        <v>1.0131223E-2</v>
      </c>
      <c r="Z10" s="430">
        <v>1.0417727E-2</v>
      </c>
      <c r="AA10" s="430">
        <v>1.0151643E-2</v>
      </c>
      <c r="AB10" s="430">
        <v>9.4763969999999993E-3</v>
      </c>
      <c r="AC10" s="430">
        <v>1.0016977999999999E-2</v>
      </c>
      <c r="AD10" s="430">
        <v>9.5712680000000008E-3</v>
      </c>
      <c r="AE10" s="430">
        <v>9.6306849999999999E-3</v>
      </c>
      <c r="AF10" s="430">
        <v>9.3058140000000008E-3</v>
      </c>
      <c r="AG10" s="430">
        <v>9.5326070000000002E-3</v>
      </c>
      <c r="AH10" s="430">
        <v>9.5657789999999999E-3</v>
      </c>
      <c r="AI10" s="430">
        <v>9.3042790000000004E-3</v>
      </c>
      <c r="AJ10" s="430">
        <v>9.6812129999999993E-3</v>
      </c>
      <c r="AK10" s="430">
        <v>9.7002040000000005E-3</v>
      </c>
      <c r="AL10" s="430">
        <v>1.0132293000000001E-2</v>
      </c>
      <c r="AM10" s="430">
        <v>1.0133039E-2</v>
      </c>
      <c r="AN10" s="430">
        <v>9.1422880000000002E-3</v>
      </c>
      <c r="AO10" s="430">
        <v>1.0128052E-2</v>
      </c>
      <c r="AP10" s="430">
        <v>9.6758929999999996E-3</v>
      </c>
      <c r="AQ10" s="430">
        <v>9.6689789999999994E-3</v>
      </c>
      <c r="AR10" s="430">
        <v>9.5783220000000002E-3</v>
      </c>
      <c r="AS10" s="430">
        <v>9.7775910000000004E-3</v>
      </c>
      <c r="AT10" s="430">
        <v>9.9953379999999994E-3</v>
      </c>
      <c r="AU10" s="430">
        <v>9.5987959999999997E-3</v>
      </c>
      <c r="AV10" s="430">
        <v>9.7163690000000007E-3</v>
      </c>
      <c r="AW10" s="430">
        <v>9.5292610000000007E-3</v>
      </c>
      <c r="AX10" s="430">
        <v>1.0018078999999999E-2</v>
      </c>
      <c r="AY10" s="430">
        <v>1.0227518999999999E-2</v>
      </c>
      <c r="AZ10" s="926">
        <v>9.1817930000000006E-3</v>
      </c>
      <c r="BA10" s="926">
        <v>9.9440770000000008E-3</v>
      </c>
      <c r="BB10" s="926">
        <v>9.3945869999999994E-3</v>
      </c>
      <c r="BC10" s="926">
        <v>9.7508830000000001E-3</v>
      </c>
      <c r="BD10" s="926">
        <v>9.6240730000000003E-3</v>
      </c>
      <c r="BE10" s="926">
        <v>9.3197999999999996E-3</v>
      </c>
      <c r="BF10" s="926">
        <v>9.9685299999999998E-3</v>
      </c>
      <c r="BG10" s="435">
        <v>9.6172299999999992E-3</v>
      </c>
      <c r="BH10" s="435">
        <v>9.7060700000000007E-3</v>
      </c>
      <c r="BI10" s="435">
        <v>9.4618700000000007E-3</v>
      </c>
      <c r="BJ10" s="435">
        <v>1.0227999999999999E-2</v>
      </c>
      <c r="BK10" s="435">
        <v>1.04279E-2</v>
      </c>
      <c r="BL10" s="435">
        <v>9.6763000000000005E-3</v>
      </c>
      <c r="BM10" s="435">
        <v>1.01931E-2</v>
      </c>
      <c r="BN10" s="435">
        <v>9.9850500000000005E-3</v>
      </c>
      <c r="BO10" s="435">
        <v>9.5958099999999998E-3</v>
      </c>
      <c r="BP10" s="435">
        <v>9.3476700000000006E-3</v>
      </c>
      <c r="BQ10" s="435">
        <v>9.7307599999999998E-3</v>
      </c>
      <c r="BR10" s="435">
        <v>1.0016499999999999E-2</v>
      </c>
      <c r="BS10" s="435">
        <v>9.7147299999999995E-3</v>
      </c>
      <c r="BT10" s="435">
        <v>9.2717100000000007E-3</v>
      </c>
      <c r="BU10" s="435">
        <v>8.8752299999999996E-3</v>
      </c>
      <c r="BV10" s="435">
        <v>1.01706E-2</v>
      </c>
    </row>
    <row r="11" spans="1:74" s="92" customFormat="1" ht="12" customHeight="1" x14ac:dyDescent="0.2">
      <c r="A11" s="249" t="s">
        <v>21</v>
      </c>
      <c r="B11" s="494" t="s">
        <v>1384</v>
      </c>
      <c r="C11" s="430">
        <v>8.2562257E-2</v>
      </c>
      <c r="D11" s="430">
        <v>7.2745778999999997E-2</v>
      </c>
      <c r="E11" s="430">
        <v>8.3377053000000007E-2</v>
      </c>
      <c r="F11" s="430">
        <v>6.8464633999999996E-2</v>
      </c>
      <c r="G11" s="430">
        <v>7.9700155999999994E-2</v>
      </c>
      <c r="H11" s="430">
        <v>8.8670357000000005E-2</v>
      </c>
      <c r="I11" s="430">
        <v>8.3824154999999997E-2</v>
      </c>
      <c r="J11" s="430">
        <v>7.2105621999999994E-2</v>
      </c>
      <c r="K11" s="430">
        <v>5.8093213999999997E-2</v>
      </c>
      <c r="L11" s="430">
        <v>4.9021632000000002E-2</v>
      </c>
      <c r="M11" s="430">
        <v>6.1068480000000001E-2</v>
      </c>
      <c r="N11" s="430">
        <v>6.9705592999999996E-2</v>
      </c>
      <c r="O11" s="430">
        <v>7.7637388000000002E-2</v>
      </c>
      <c r="P11" s="430">
        <v>6.8107417000000003E-2</v>
      </c>
      <c r="Q11" s="430">
        <v>7.2782741999999997E-2</v>
      </c>
      <c r="R11" s="430">
        <v>6.7624503000000002E-2</v>
      </c>
      <c r="S11" s="430">
        <v>9.4346204000000003E-2</v>
      </c>
      <c r="T11" s="430">
        <v>7.3604479E-2</v>
      </c>
      <c r="U11" s="430">
        <v>7.4988027999999998E-2</v>
      </c>
      <c r="V11" s="430">
        <v>7.2652012000000002E-2</v>
      </c>
      <c r="W11" s="430">
        <v>5.7716463000000003E-2</v>
      </c>
      <c r="X11" s="430">
        <v>5.3474774000000003E-2</v>
      </c>
      <c r="Y11" s="430">
        <v>5.8091627999999999E-2</v>
      </c>
      <c r="Z11" s="430">
        <v>6.4922338999999996E-2</v>
      </c>
      <c r="AA11" s="430">
        <v>7.3541920999999996E-2</v>
      </c>
      <c r="AB11" s="430">
        <v>7.0953560999999998E-2</v>
      </c>
      <c r="AC11" s="430">
        <v>7.9713311999999995E-2</v>
      </c>
      <c r="AD11" s="430">
        <v>7.1364516000000003E-2</v>
      </c>
      <c r="AE11" s="430">
        <v>8.3516284999999996E-2</v>
      </c>
      <c r="AF11" s="430">
        <v>7.6417096000000004E-2</v>
      </c>
      <c r="AG11" s="430">
        <v>7.2962142999999993E-2</v>
      </c>
      <c r="AH11" s="430">
        <v>6.9913863000000007E-2</v>
      </c>
      <c r="AI11" s="430">
        <v>5.4289498999999998E-2</v>
      </c>
      <c r="AJ11" s="430">
        <v>5.2381746E-2</v>
      </c>
      <c r="AK11" s="430">
        <v>5.7060339000000002E-2</v>
      </c>
      <c r="AL11" s="430">
        <v>6.6647054999999997E-2</v>
      </c>
      <c r="AM11" s="430">
        <v>7.3123063000000002E-2</v>
      </c>
      <c r="AN11" s="430">
        <v>6.6681789000000005E-2</v>
      </c>
      <c r="AO11" s="430">
        <v>7.6601160000000001E-2</v>
      </c>
      <c r="AP11" s="430">
        <v>7.7927429000000006E-2</v>
      </c>
      <c r="AQ11" s="430">
        <v>8.3102425999999993E-2</v>
      </c>
      <c r="AR11" s="430">
        <v>7.5607318000000007E-2</v>
      </c>
      <c r="AS11" s="430">
        <v>6.8178574000000006E-2</v>
      </c>
      <c r="AT11" s="430">
        <v>6.8574267999999994E-2</v>
      </c>
      <c r="AU11" s="430">
        <v>5.2151708999999997E-2</v>
      </c>
      <c r="AV11" s="430">
        <v>5.6450109999999998E-2</v>
      </c>
      <c r="AW11" s="430">
        <v>6.2830434000000004E-2</v>
      </c>
      <c r="AX11" s="430">
        <v>8.1614908999999999E-2</v>
      </c>
      <c r="AY11" s="430">
        <v>9.5226832999999997E-2</v>
      </c>
      <c r="AZ11" s="926">
        <v>7.6640425999999998E-2</v>
      </c>
      <c r="BA11" s="926">
        <v>9.1856245000000003E-2</v>
      </c>
      <c r="BB11" s="926">
        <v>7.6750257000000002E-2</v>
      </c>
      <c r="BC11" s="926">
        <v>7.7580773000000006E-2</v>
      </c>
      <c r="BD11" s="926">
        <v>7.6210399999999998E-2</v>
      </c>
      <c r="BE11" s="926">
        <v>7.3086600000000002E-2</v>
      </c>
      <c r="BF11" s="926">
        <v>6.4256800000000003E-2</v>
      </c>
      <c r="BG11" s="435">
        <v>5.3390600000000003E-2</v>
      </c>
      <c r="BH11" s="435">
        <v>5.40174E-2</v>
      </c>
      <c r="BI11" s="435">
        <v>6.1830599999999999E-2</v>
      </c>
      <c r="BJ11" s="435">
        <v>7.00572E-2</v>
      </c>
      <c r="BK11" s="435">
        <v>7.7681500000000001E-2</v>
      </c>
      <c r="BL11" s="435">
        <v>7.0019200000000004E-2</v>
      </c>
      <c r="BM11" s="435">
        <v>7.7595899999999995E-2</v>
      </c>
      <c r="BN11" s="435">
        <v>7.4873999999999996E-2</v>
      </c>
      <c r="BO11" s="435">
        <v>8.7260699999999997E-2</v>
      </c>
      <c r="BP11" s="435">
        <v>8.3266699999999999E-2</v>
      </c>
      <c r="BQ11" s="435">
        <v>7.9977199999999998E-2</v>
      </c>
      <c r="BR11" s="435">
        <v>7.1526500000000007E-2</v>
      </c>
      <c r="BS11" s="435">
        <v>5.7476399999999997E-2</v>
      </c>
      <c r="BT11" s="435">
        <v>5.6776800000000002E-2</v>
      </c>
      <c r="BU11" s="435">
        <v>6.3749700000000006E-2</v>
      </c>
      <c r="BV11" s="435">
        <v>7.2219199999999997E-2</v>
      </c>
    </row>
    <row r="12" spans="1:74" s="92" customFormat="1" ht="12" customHeight="1" x14ac:dyDescent="0.2">
      <c r="A12" s="249" t="s">
        <v>23</v>
      </c>
      <c r="B12" s="494" t="s">
        <v>1047</v>
      </c>
      <c r="C12" s="430">
        <v>4.2850199449000002E-2</v>
      </c>
      <c r="D12" s="430">
        <v>4.8591187801000003E-2</v>
      </c>
      <c r="E12" s="430">
        <v>6.4414574833000005E-2</v>
      </c>
      <c r="F12" s="430">
        <v>7.2872590067999996E-2</v>
      </c>
      <c r="G12" s="430">
        <v>8.1439925874999999E-2</v>
      </c>
      <c r="H12" s="430">
        <v>8.4588310757000004E-2</v>
      </c>
      <c r="I12" s="430">
        <v>8.4607898079000002E-2</v>
      </c>
      <c r="J12" s="430">
        <v>7.9132990821999996E-2</v>
      </c>
      <c r="K12" s="430">
        <v>7.1872075403000002E-2</v>
      </c>
      <c r="L12" s="430">
        <v>6.4785373866000001E-2</v>
      </c>
      <c r="M12" s="430">
        <v>4.7985426051999999E-2</v>
      </c>
      <c r="N12" s="430">
        <v>4.0826543309999998E-2</v>
      </c>
      <c r="O12" s="430">
        <v>4.5237367218000001E-2</v>
      </c>
      <c r="P12" s="430">
        <v>5.2651866393999998E-2</v>
      </c>
      <c r="Q12" s="430">
        <v>6.9676668811E-2</v>
      </c>
      <c r="R12" s="430">
        <v>8.2834842095E-2</v>
      </c>
      <c r="S12" s="430">
        <v>9.4145151679000005E-2</v>
      </c>
      <c r="T12" s="430">
        <v>9.5388069398E-2</v>
      </c>
      <c r="U12" s="430">
        <v>0.1004748561</v>
      </c>
      <c r="V12" s="430">
        <v>9.553980393E-2</v>
      </c>
      <c r="W12" s="430">
        <v>8.3970457878000004E-2</v>
      </c>
      <c r="X12" s="430">
        <v>7.6517268700000002E-2</v>
      </c>
      <c r="Y12" s="430">
        <v>5.8674263727999998E-2</v>
      </c>
      <c r="Z12" s="430">
        <v>5.2051873360000001E-2</v>
      </c>
      <c r="AA12" s="430">
        <v>5.4538699938E-2</v>
      </c>
      <c r="AB12" s="430">
        <v>6.7476518582000003E-2</v>
      </c>
      <c r="AC12" s="430">
        <v>8.7530383165000003E-2</v>
      </c>
      <c r="AD12" s="430">
        <v>0.10184901294</v>
      </c>
      <c r="AE12" s="430">
        <v>0.11579618330999999</v>
      </c>
      <c r="AF12" s="430">
        <v>0.1229830422</v>
      </c>
      <c r="AG12" s="430">
        <v>0.12411108735</v>
      </c>
      <c r="AH12" s="430">
        <v>0.12188958811</v>
      </c>
      <c r="AI12" s="430">
        <v>0.1047892601</v>
      </c>
      <c r="AJ12" s="430">
        <v>9.8786185102999996E-2</v>
      </c>
      <c r="AK12" s="430">
        <v>7.2150972628000007E-2</v>
      </c>
      <c r="AL12" s="430">
        <v>6.6031711805999996E-2</v>
      </c>
      <c r="AM12" s="430">
        <v>7.7570715668000001E-2</v>
      </c>
      <c r="AN12" s="430">
        <v>8.2842393698000005E-2</v>
      </c>
      <c r="AO12" s="430">
        <v>0.11593376824</v>
      </c>
      <c r="AP12" s="430">
        <v>0.13168790447000001</v>
      </c>
      <c r="AQ12" s="430">
        <v>0.14432682125999999</v>
      </c>
      <c r="AR12" s="430">
        <v>0.15267823338</v>
      </c>
      <c r="AS12" s="430">
        <v>0.15941647117999999</v>
      </c>
      <c r="AT12" s="430">
        <v>0.15142898349</v>
      </c>
      <c r="AU12" s="430">
        <v>0.13368181726</v>
      </c>
      <c r="AV12" s="430">
        <v>0.11888737498</v>
      </c>
      <c r="AW12" s="430">
        <v>9.0997262908000004E-2</v>
      </c>
      <c r="AX12" s="430">
        <v>7.8155576022999995E-2</v>
      </c>
      <c r="AY12" s="430">
        <v>8.8269851265000004E-2</v>
      </c>
      <c r="AZ12" s="926">
        <v>0.10137655951000001</v>
      </c>
      <c r="BA12" s="926">
        <v>0.13872770969000001</v>
      </c>
      <c r="BB12" s="926">
        <v>0.14974604959000001</v>
      </c>
      <c r="BC12" s="926">
        <v>0.17165667841000001</v>
      </c>
      <c r="BD12" s="926">
        <v>0.17962667138999999</v>
      </c>
      <c r="BE12" s="926">
        <v>0.18471035</v>
      </c>
      <c r="BF12" s="926">
        <v>0.17750324000000001</v>
      </c>
      <c r="BG12" s="435">
        <v>0.1549575</v>
      </c>
      <c r="BH12" s="435">
        <v>0.1395218</v>
      </c>
      <c r="BI12" s="435">
        <v>0.1037438</v>
      </c>
      <c r="BJ12" s="435">
        <v>8.9848300000000006E-2</v>
      </c>
      <c r="BK12" s="435">
        <v>0.1004335</v>
      </c>
      <c r="BL12" s="435">
        <v>0.1140509</v>
      </c>
      <c r="BM12" s="435">
        <v>0.15581680000000001</v>
      </c>
      <c r="BN12" s="435">
        <v>0.171378</v>
      </c>
      <c r="BO12" s="435">
        <v>0.19481499999999999</v>
      </c>
      <c r="BP12" s="435">
        <v>0.20639479999999999</v>
      </c>
      <c r="BQ12" s="435">
        <v>0.21318090000000001</v>
      </c>
      <c r="BR12" s="435">
        <v>0.20474909999999999</v>
      </c>
      <c r="BS12" s="435">
        <v>0.1777803</v>
      </c>
      <c r="BT12" s="435">
        <v>0.1592925</v>
      </c>
      <c r="BU12" s="435">
        <v>0.1183564</v>
      </c>
      <c r="BV12" s="435">
        <v>0.1051951</v>
      </c>
    </row>
    <row r="13" spans="1:74" s="92" customFormat="1" ht="12" customHeight="1" x14ac:dyDescent="0.2">
      <c r="A13" s="234" t="s">
        <v>25</v>
      </c>
      <c r="B13" s="494" t="s">
        <v>1385</v>
      </c>
      <c r="C13" s="430">
        <v>3.6596226000000003E-2</v>
      </c>
      <c r="D13" s="430">
        <v>3.3262993999999997E-2</v>
      </c>
      <c r="E13" s="430">
        <v>3.6768236000000003E-2</v>
      </c>
      <c r="F13" s="430">
        <v>3.4088808999999998E-2</v>
      </c>
      <c r="G13" s="430">
        <v>3.4591025999999997E-2</v>
      </c>
      <c r="H13" s="430">
        <v>3.3320338999999997E-2</v>
      </c>
      <c r="I13" s="430">
        <v>3.3990345999999998E-2</v>
      </c>
      <c r="J13" s="430">
        <v>3.3804215999999998E-2</v>
      </c>
      <c r="K13" s="430">
        <v>3.2226788999999999E-2</v>
      </c>
      <c r="L13" s="430">
        <v>3.4371935999999999E-2</v>
      </c>
      <c r="M13" s="430">
        <v>3.4132088999999997E-2</v>
      </c>
      <c r="N13" s="430">
        <v>3.5175775999999999E-2</v>
      </c>
      <c r="O13" s="430">
        <v>3.5007365999999998E-2</v>
      </c>
      <c r="P13" s="430">
        <v>3.1346253999999997E-2</v>
      </c>
      <c r="Q13" s="430">
        <v>3.3587986E-2</v>
      </c>
      <c r="R13" s="430">
        <v>3.1720568999999997E-2</v>
      </c>
      <c r="S13" s="430">
        <v>3.3821695999999998E-2</v>
      </c>
      <c r="T13" s="430">
        <v>3.1621699000000003E-2</v>
      </c>
      <c r="U13" s="430">
        <v>3.2703676000000001E-2</v>
      </c>
      <c r="V13" s="430">
        <v>3.2611925999999999E-2</v>
      </c>
      <c r="W13" s="430">
        <v>3.0648379E-2</v>
      </c>
      <c r="X13" s="430">
        <v>3.2976605999999999E-2</v>
      </c>
      <c r="Y13" s="430">
        <v>3.2789169E-2</v>
      </c>
      <c r="Z13" s="430">
        <v>3.5336956000000003E-2</v>
      </c>
      <c r="AA13" s="430">
        <v>3.4524355999999999E-2</v>
      </c>
      <c r="AB13" s="430">
        <v>3.1897765000000002E-2</v>
      </c>
      <c r="AC13" s="430">
        <v>3.3233466000000003E-2</v>
      </c>
      <c r="AD13" s="430">
        <v>3.1398389999999998E-2</v>
      </c>
      <c r="AE13" s="430">
        <v>3.3303206000000002E-2</v>
      </c>
      <c r="AF13" s="430">
        <v>3.0419160000000001E-2</v>
      </c>
      <c r="AG13" s="430">
        <v>3.1727716000000003E-2</v>
      </c>
      <c r="AH13" s="430">
        <v>3.2156325999999999E-2</v>
      </c>
      <c r="AI13" s="430">
        <v>3.0572499999999999E-2</v>
      </c>
      <c r="AJ13" s="430">
        <v>3.2227746000000002E-2</v>
      </c>
      <c r="AK13" s="430">
        <v>3.237781E-2</v>
      </c>
      <c r="AL13" s="430">
        <v>3.3046866000000001E-2</v>
      </c>
      <c r="AM13" s="430">
        <v>3.2914715999999997E-2</v>
      </c>
      <c r="AN13" s="430">
        <v>2.9936043999999998E-2</v>
      </c>
      <c r="AO13" s="430">
        <v>3.2703455999999999E-2</v>
      </c>
      <c r="AP13" s="430">
        <v>3.0928719E-2</v>
      </c>
      <c r="AQ13" s="430">
        <v>3.0608305999999998E-2</v>
      </c>
      <c r="AR13" s="430">
        <v>2.9839208999999998E-2</v>
      </c>
      <c r="AS13" s="430">
        <v>3.0461056E-2</v>
      </c>
      <c r="AT13" s="430">
        <v>3.0156005999999999E-2</v>
      </c>
      <c r="AU13" s="430">
        <v>2.9353958999999999E-2</v>
      </c>
      <c r="AV13" s="430">
        <v>3.1190105999999999E-2</v>
      </c>
      <c r="AW13" s="430">
        <v>3.1326829E-2</v>
      </c>
      <c r="AX13" s="430">
        <v>3.2413256000000001E-2</v>
      </c>
      <c r="AY13" s="430">
        <v>3.1387485999999999E-2</v>
      </c>
      <c r="AZ13" s="926">
        <v>2.9174364000000001E-2</v>
      </c>
      <c r="BA13" s="926">
        <v>3.2136796000000002E-2</v>
      </c>
      <c r="BB13" s="926">
        <v>3.0000549000000001E-2</v>
      </c>
      <c r="BC13" s="926">
        <v>2.9681498000000001E-2</v>
      </c>
      <c r="BD13" s="926">
        <v>3.0622199999999999E-2</v>
      </c>
      <c r="BE13" s="926">
        <v>3.1772599999999998E-2</v>
      </c>
      <c r="BF13" s="926">
        <v>3.2055699999999999E-2</v>
      </c>
      <c r="BG13" s="435">
        <v>3.04643E-2</v>
      </c>
      <c r="BH13" s="435">
        <v>3.2426799999999999E-2</v>
      </c>
      <c r="BI13" s="435">
        <v>3.1746299999999998E-2</v>
      </c>
      <c r="BJ13" s="435">
        <v>3.2782499999999999E-2</v>
      </c>
      <c r="BK13" s="435">
        <v>3.17524E-2</v>
      </c>
      <c r="BL13" s="435">
        <v>2.86083E-2</v>
      </c>
      <c r="BM13" s="435">
        <v>3.1311600000000002E-2</v>
      </c>
      <c r="BN13" s="435">
        <v>2.9083700000000001E-2</v>
      </c>
      <c r="BO13" s="435">
        <v>3.0563900000000001E-2</v>
      </c>
      <c r="BP13" s="435">
        <v>3.0404199999999999E-2</v>
      </c>
      <c r="BQ13" s="435">
        <v>3.2019699999999998E-2</v>
      </c>
      <c r="BR13" s="435">
        <v>3.2245599999999999E-2</v>
      </c>
      <c r="BS13" s="435">
        <v>3.0573599999999999E-2</v>
      </c>
      <c r="BT13" s="435">
        <v>3.2338699999999998E-2</v>
      </c>
      <c r="BU13" s="435">
        <v>3.1666899999999998E-2</v>
      </c>
      <c r="BV13" s="435">
        <v>3.2485899999999998E-2</v>
      </c>
    </row>
    <row r="14" spans="1:74" s="92" customFormat="1" ht="12" customHeight="1" x14ac:dyDescent="0.2">
      <c r="A14" s="234" t="s">
        <v>24</v>
      </c>
      <c r="B14" s="494" t="s">
        <v>1386</v>
      </c>
      <c r="C14" s="430">
        <v>0.184940256</v>
      </c>
      <c r="D14" s="430">
        <v>0.168878994</v>
      </c>
      <c r="E14" s="430">
        <v>0.179096016</v>
      </c>
      <c r="F14" s="430">
        <v>0.17399374500000001</v>
      </c>
      <c r="G14" s="430">
        <v>0.180298126</v>
      </c>
      <c r="H14" s="430">
        <v>0.17811845500000001</v>
      </c>
      <c r="I14" s="430">
        <v>0.18565035599999999</v>
      </c>
      <c r="J14" s="430">
        <v>0.184385666</v>
      </c>
      <c r="K14" s="430">
        <v>0.172492065</v>
      </c>
      <c r="L14" s="430">
        <v>0.17312392600000001</v>
      </c>
      <c r="M14" s="430">
        <v>0.17398775499999999</v>
      </c>
      <c r="N14" s="430">
        <v>0.17970707599999999</v>
      </c>
      <c r="O14" s="430">
        <v>0.17467026399999999</v>
      </c>
      <c r="P14" s="430">
        <v>0.155065605</v>
      </c>
      <c r="Q14" s="430">
        <v>0.16972530399999999</v>
      </c>
      <c r="R14" s="430">
        <v>0.156341115</v>
      </c>
      <c r="S14" s="430">
        <v>0.165962054</v>
      </c>
      <c r="T14" s="430">
        <v>0.15846859499999999</v>
      </c>
      <c r="U14" s="430">
        <v>0.16609885399999999</v>
      </c>
      <c r="V14" s="430">
        <v>0.16842638400000001</v>
      </c>
      <c r="W14" s="430">
        <v>0.160457245</v>
      </c>
      <c r="X14" s="430">
        <v>0.159972104</v>
      </c>
      <c r="Y14" s="430">
        <v>0.16343018500000001</v>
      </c>
      <c r="Z14" s="430">
        <v>0.16934416399999999</v>
      </c>
      <c r="AA14" s="430">
        <v>0.164900045</v>
      </c>
      <c r="AB14" s="430">
        <v>0.15446458399999999</v>
      </c>
      <c r="AC14" s="430">
        <v>0.16113102500000001</v>
      </c>
      <c r="AD14" s="430">
        <v>0.15517856499999999</v>
      </c>
      <c r="AE14" s="430">
        <v>0.158014825</v>
      </c>
      <c r="AF14" s="430">
        <v>0.15726916499999999</v>
      </c>
      <c r="AG14" s="430">
        <v>0.16156068500000001</v>
      </c>
      <c r="AH14" s="430">
        <v>0.16320752499999999</v>
      </c>
      <c r="AI14" s="430">
        <v>0.15717884500000001</v>
      </c>
      <c r="AJ14" s="430">
        <v>0.15255521499999999</v>
      </c>
      <c r="AK14" s="430">
        <v>0.15720287499999999</v>
      </c>
      <c r="AL14" s="430">
        <v>0.16619130500000001</v>
      </c>
      <c r="AM14" s="430">
        <v>0.16479981399999999</v>
      </c>
      <c r="AN14" s="430">
        <v>0.148004626</v>
      </c>
      <c r="AO14" s="430">
        <v>0.16330471399999999</v>
      </c>
      <c r="AP14" s="430">
        <v>0.150622064</v>
      </c>
      <c r="AQ14" s="430">
        <v>0.15847503399999999</v>
      </c>
      <c r="AR14" s="430">
        <v>0.158477964</v>
      </c>
      <c r="AS14" s="430">
        <v>0.16598237399999999</v>
      </c>
      <c r="AT14" s="430">
        <v>0.165077844</v>
      </c>
      <c r="AU14" s="430">
        <v>0.159867484</v>
      </c>
      <c r="AV14" s="430">
        <v>0.15843769399999999</v>
      </c>
      <c r="AW14" s="430">
        <v>0.15611519400000001</v>
      </c>
      <c r="AX14" s="430">
        <v>0.16262154400000001</v>
      </c>
      <c r="AY14" s="430">
        <v>0.158999951</v>
      </c>
      <c r="AZ14" s="926">
        <v>0.144663976</v>
      </c>
      <c r="BA14" s="926">
        <v>0.15474997099999999</v>
      </c>
      <c r="BB14" s="926">
        <v>0.139961526</v>
      </c>
      <c r="BC14" s="926">
        <v>0.15705286099999999</v>
      </c>
      <c r="BD14" s="926">
        <v>0.161448332</v>
      </c>
      <c r="BE14" s="926">
        <v>0.16632475999999999</v>
      </c>
      <c r="BF14" s="926">
        <v>0.16822408</v>
      </c>
      <c r="BG14" s="435">
        <v>0.1625876</v>
      </c>
      <c r="BH14" s="435">
        <v>0.1666745</v>
      </c>
      <c r="BI14" s="435">
        <v>0.16486890000000001</v>
      </c>
      <c r="BJ14" s="435">
        <v>0.1742988</v>
      </c>
      <c r="BK14" s="435">
        <v>0.17294329999999999</v>
      </c>
      <c r="BL14" s="435">
        <v>0.1549084</v>
      </c>
      <c r="BM14" s="435">
        <v>0.1657574</v>
      </c>
      <c r="BN14" s="435">
        <v>0.1586254</v>
      </c>
      <c r="BO14" s="435">
        <v>0.1647537</v>
      </c>
      <c r="BP14" s="435">
        <v>0.16640160000000001</v>
      </c>
      <c r="BQ14" s="435">
        <v>0.1750294</v>
      </c>
      <c r="BR14" s="435">
        <v>0.17363139999999999</v>
      </c>
      <c r="BS14" s="435">
        <v>0.16629179999999999</v>
      </c>
      <c r="BT14" s="435">
        <v>0.16915050000000001</v>
      </c>
      <c r="BU14" s="435">
        <v>0.16644829999999999</v>
      </c>
      <c r="BV14" s="435">
        <v>0.1757785</v>
      </c>
    </row>
    <row r="15" spans="1:74" s="92" customFormat="1" ht="12" customHeight="1" x14ac:dyDescent="0.2">
      <c r="A15" s="249" t="s">
        <v>57</v>
      </c>
      <c r="B15" s="494" t="s">
        <v>1041</v>
      </c>
      <c r="C15" s="430">
        <v>0.12756168017</v>
      </c>
      <c r="D15" s="430">
        <v>0.12833724530999999</v>
      </c>
      <c r="E15" s="430">
        <v>0.14670665608</v>
      </c>
      <c r="F15" s="430">
        <v>0.15740888453999999</v>
      </c>
      <c r="G15" s="430">
        <v>0.14363216253</v>
      </c>
      <c r="H15" s="430">
        <v>0.1151429467</v>
      </c>
      <c r="I15" s="430">
        <v>0.10051223916</v>
      </c>
      <c r="J15" s="430">
        <v>8.4296393388999996E-2</v>
      </c>
      <c r="K15" s="430">
        <v>9.3199519652999996E-2</v>
      </c>
      <c r="L15" s="430">
        <v>0.11164317419</v>
      </c>
      <c r="M15" s="430">
        <v>0.14046370786000001</v>
      </c>
      <c r="N15" s="430">
        <v>0.13188373965</v>
      </c>
      <c r="O15" s="430">
        <v>0.13079737225999999</v>
      </c>
      <c r="P15" s="430">
        <v>0.14124249754000001</v>
      </c>
      <c r="Q15" s="430">
        <v>0.14860850941000001</v>
      </c>
      <c r="R15" s="430">
        <v>0.14575456944000001</v>
      </c>
      <c r="S15" s="430">
        <v>0.10988659765</v>
      </c>
      <c r="T15" s="430">
        <v>9.3940808111999993E-2</v>
      </c>
      <c r="U15" s="430">
        <v>9.5521367664999995E-2</v>
      </c>
      <c r="V15" s="430">
        <v>9.6837112429999997E-2</v>
      </c>
      <c r="W15" s="430">
        <v>9.6701748014E-2</v>
      </c>
      <c r="X15" s="430">
        <v>0.12283418402</v>
      </c>
      <c r="Y15" s="430">
        <v>0.12427330035</v>
      </c>
      <c r="Z15" s="430">
        <v>0.12971122244</v>
      </c>
      <c r="AA15" s="430">
        <v>0.11863967710999999</v>
      </c>
      <c r="AB15" s="430">
        <v>0.13977834076000001</v>
      </c>
      <c r="AC15" s="430">
        <v>0.15382021401000001</v>
      </c>
      <c r="AD15" s="430">
        <v>0.16058615604000001</v>
      </c>
      <c r="AE15" s="430">
        <v>0.13387312217</v>
      </c>
      <c r="AF15" s="430">
        <v>0.13184913109999999</v>
      </c>
      <c r="AG15" s="430">
        <v>9.6529309987000003E-2</v>
      </c>
      <c r="AH15" s="430">
        <v>9.9891231861999996E-2</v>
      </c>
      <c r="AI15" s="430">
        <v>9.9505802665000004E-2</v>
      </c>
      <c r="AJ15" s="430">
        <v>0.13502568686999999</v>
      </c>
      <c r="AK15" s="430">
        <v>0.13684136300999999</v>
      </c>
      <c r="AL15" s="430">
        <v>0.1347640135</v>
      </c>
      <c r="AM15" s="430">
        <v>0.14866451971</v>
      </c>
      <c r="AN15" s="430">
        <v>0.13416636908999999</v>
      </c>
      <c r="AO15" s="430">
        <v>0.17250922354000001</v>
      </c>
      <c r="AP15" s="430">
        <v>0.15643058815999999</v>
      </c>
      <c r="AQ15" s="430">
        <v>0.12572864475000001</v>
      </c>
      <c r="AR15" s="430">
        <v>0.12199360087</v>
      </c>
      <c r="AS15" s="430">
        <v>0.10847021992</v>
      </c>
      <c r="AT15" s="430">
        <v>9.3108868060999994E-2</v>
      </c>
      <c r="AU15" s="430">
        <v>8.7538781548000003E-2</v>
      </c>
      <c r="AV15" s="430">
        <v>0.13479483874000001</v>
      </c>
      <c r="AW15" s="430">
        <v>0.13964450859999999</v>
      </c>
      <c r="AX15" s="430">
        <v>0.16041126185999999</v>
      </c>
      <c r="AY15" s="430">
        <v>0.15150003580999999</v>
      </c>
      <c r="AZ15" s="926">
        <v>0.13539288299999999</v>
      </c>
      <c r="BA15" s="926">
        <v>0.17805610523000001</v>
      </c>
      <c r="BB15" s="926">
        <v>0.16753837230999999</v>
      </c>
      <c r="BC15" s="926">
        <v>0.14033572816000001</v>
      </c>
      <c r="BD15" s="926">
        <v>0.14282717314999999</v>
      </c>
      <c r="BE15" s="926">
        <v>0.1130932</v>
      </c>
      <c r="BF15" s="926">
        <v>0.1116861</v>
      </c>
      <c r="BG15" s="435">
        <v>0.1013189</v>
      </c>
      <c r="BH15" s="435">
        <v>0.14409069999999999</v>
      </c>
      <c r="BI15" s="435">
        <v>0.14788809999999999</v>
      </c>
      <c r="BJ15" s="435">
        <v>0.16010530000000001</v>
      </c>
      <c r="BK15" s="435">
        <v>0.1613665</v>
      </c>
      <c r="BL15" s="435">
        <v>0.14747150000000001</v>
      </c>
      <c r="BM15" s="435">
        <v>0.1910442</v>
      </c>
      <c r="BN15" s="435">
        <v>0.1778797</v>
      </c>
      <c r="BO15" s="435">
        <v>0.1473903</v>
      </c>
      <c r="BP15" s="435">
        <v>0.14784349999999999</v>
      </c>
      <c r="BQ15" s="435">
        <v>0.1186231</v>
      </c>
      <c r="BR15" s="435">
        <v>0.10829660000000001</v>
      </c>
      <c r="BS15" s="435">
        <v>0.1035851</v>
      </c>
      <c r="BT15" s="435">
        <v>0.15163460000000001</v>
      </c>
      <c r="BU15" s="435">
        <v>0.15669130000000001</v>
      </c>
      <c r="BV15" s="435">
        <v>0.1714987</v>
      </c>
    </row>
    <row r="16" spans="1:74" ht="12" customHeight="1" x14ac:dyDescent="0.2">
      <c r="A16" s="252"/>
      <c r="B16" s="286" t="s">
        <v>235</v>
      </c>
      <c r="C16" s="490"/>
      <c r="D16" s="490"/>
      <c r="E16" s="490"/>
      <c r="F16" s="490"/>
      <c r="G16" s="490"/>
      <c r="H16" s="490"/>
      <c r="I16" s="490"/>
      <c r="J16" s="490"/>
      <c r="K16" s="490"/>
      <c r="L16" s="490"/>
      <c r="M16" s="490"/>
      <c r="N16" s="490"/>
      <c r="O16" s="490"/>
      <c r="P16" s="490"/>
      <c r="Q16" s="490"/>
      <c r="R16" s="490"/>
      <c r="S16" s="490"/>
      <c r="T16" s="490"/>
      <c r="U16" s="490"/>
      <c r="V16" s="490"/>
      <c r="W16" s="490"/>
      <c r="X16" s="490"/>
      <c r="Y16" s="490"/>
      <c r="Z16" s="490"/>
      <c r="AA16" s="490"/>
      <c r="AB16" s="490"/>
      <c r="AC16" s="490"/>
      <c r="AD16" s="490"/>
      <c r="AE16" s="490"/>
      <c r="AF16" s="490"/>
      <c r="AG16" s="490"/>
      <c r="AH16" s="490"/>
      <c r="AI16" s="490"/>
      <c r="AJ16" s="490"/>
      <c r="AK16" s="490"/>
      <c r="AL16" s="490"/>
      <c r="AM16" s="490"/>
      <c r="AN16" s="490"/>
      <c r="AO16" s="490"/>
      <c r="AP16" s="490"/>
      <c r="AQ16" s="490"/>
      <c r="AR16" s="490"/>
      <c r="AS16" s="490"/>
      <c r="AT16" s="490"/>
      <c r="AU16" s="490"/>
      <c r="AV16" s="490"/>
      <c r="AW16" s="490"/>
      <c r="AX16" s="490"/>
      <c r="AY16" s="490"/>
      <c r="AZ16" s="927"/>
      <c r="BA16" s="927"/>
      <c r="BB16" s="927"/>
      <c r="BC16" s="927"/>
      <c r="BD16" s="965"/>
      <c r="BE16" s="965"/>
      <c r="BF16" s="965"/>
      <c r="BG16" s="486"/>
      <c r="BH16" s="486"/>
      <c r="BI16" s="486"/>
      <c r="BJ16" s="486"/>
      <c r="BK16" s="486"/>
      <c r="BL16" s="486"/>
      <c r="BM16" s="486"/>
      <c r="BN16" s="486"/>
      <c r="BO16" s="486"/>
      <c r="BP16" s="486"/>
      <c r="BQ16" s="486"/>
      <c r="BR16" s="486"/>
      <c r="BS16" s="486"/>
      <c r="BT16" s="486"/>
      <c r="BU16" s="486"/>
      <c r="BV16" s="486"/>
    </row>
    <row r="17" spans="1:74" s="92" customFormat="1" ht="12" customHeight="1" x14ac:dyDescent="0.2">
      <c r="A17" s="495" t="s">
        <v>134</v>
      </c>
      <c r="B17" s="496" t="s">
        <v>984</v>
      </c>
      <c r="C17" s="111">
        <v>0.27502130687999998</v>
      </c>
      <c r="D17" s="111">
        <v>0.26735122648999998</v>
      </c>
      <c r="E17" s="111">
        <v>0.30589136886000001</v>
      </c>
      <c r="F17" s="111">
        <v>0.30347760969999998</v>
      </c>
      <c r="G17" s="111">
        <v>0.30817254555000001</v>
      </c>
      <c r="H17" s="111">
        <v>0.29360506930000002</v>
      </c>
      <c r="I17" s="111">
        <v>0.27559883759999998</v>
      </c>
      <c r="J17" s="111">
        <v>0.24307000427</v>
      </c>
      <c r="K17" s="111">
        <v>0.23096208134999999</v>
      </c>
      <c r="L17" s="111">
        <v>0.23415669996999999</v>
      </c>
      <c r="M17" s="111">
        <v>0.26412120336</v>
      </c>
      <c r="N17" s="111">
        <v>0.26119679527</v>
      </c>
      <c r="O17" s="111">
        <v>0.27109219964999998</v>
      </c>
      <c r="P17" s="111">
        <v>0.27366310937999999</v>
      </c>
      <c r="Q17" s="111">
        <v>0.29713365278999998</v>
      </c>
      <c r="R17" s="111">
        <v>0.29397118127999999</v>
      </c>
      <c r="S17" s="111">
        <v>0.29550834963</v>
      </c>
      <c r="T17" s="111">
        <v>0.26081378650999998</v>
      </c>
      <c r="U17" s="111">
        <v>0.26901378841000001</v>
      </c>
      <c r="V17" s="111">
        <v>0.26415177195</v>
      </c>
      <c r="W17" s="111">
        <v>0.23797503602</v>
      </c>
      <c r="X17" s="111">
        <v>0.25494432029000003</v>
      </c>
      <c r="Y17" s="111">
        <v>0.24945998048000001</v>
      </c>
      <c r="Z17" s="111">
        <v>0.26018990316000001</v>
      </c>
      <c r="AA17" s="111">
        <v>0.25966061815000002</v>
      </c>
      <c r="AB17" s="111">
        <v>0.28456846436</v>
      </c>
      <c r="AC17" s="111">
        <v>0.31920270742000001</v>
      </c>
      <c r="AD17" s="111">
        <v>0.32480537383000002</v>
      </c>
      <c r="AE17" s="111">
        <v>0.32289665652999999</v>
      </c>
      <c r="AF17" s="111">
        <v>0.32197008412</v>
      </c>
      <c r="AG17" s="111">
        <v>0.28467164017000002</v>
      </c>
      <c r="AH17" s="111">
        <v>0.28541487059999998</v>
      </c>
      <c r="AI17" s="111">
        <v>0.25322210077000001</v>
      </c>
      <c r="AJ17" s="111">
        <v>0.28152272855999999</v>
      </c>
      <c r="AK17" s="111">
        <v>0.27013170039000001</v>
      </c>
      <c r="AL17" s="111">
        <v>0.27696477960999999</v>
      </c>
      <c r="AM17" s="111">
        <v>0.30722885509999998</v>
      </c>
      <c r="AN17" s="111">
        <v>0.28615633814000002</v>
      </c>
      <c r="AO17" s="111">
        <v>0.35939256594000002</v>
      </c>
      <c r="AP17" s="111">
        <v>0.35143391070000002</v>
      </c>
      <c r="AQ17" s="111">
        <v>0.33869418551000002</v>
      </c>
      <c r="AR17" s="111">
        <v>0.3373780656</v>
      </c>
      <c r="AS17" s="111">
        <v>0.32192486377000001</v>
      </c>
      <c r="AT17" s="111">
        <v>0.30140744718000001</v>
      </c>
      <c r="AU17" s="111">
        <v>0.26613603976</v>
      </c>
      <c r="AV17" s="111">
        <v>0.30303826086000002</v>
      </c>
      <c r="AW17" s="111">
        <v>0.29543191079999997</v>
      </c>
      <c r="AX17" s="111">
        <v>0.32706736357999999</v>
      </c>
      <c r="AY17" s="111">
        <v>0.33992400107999998</v>
      </c>
      <c r="AZ17" s="703">
        <v>0.31548449554000002</v>
      </c>
      <c r="BA17" s="703">
        <v>0.39965951972000002</v>
      </c>
      <c r="BB17" s="703">
        <v>0.37575309620000003</v>
      </c>
      <c r="BC17" s="703">
        <v>0.37100208324</v>
      </c>
      <c r="BD17" s="703">
        <v>0.38126860153999997</v>
      </c>
      <c r="BE17" s="703">
        <v>0.35293637</v>
      </c>
      <c r="BF17" s="703">
        <v>0.33855700999999999</v>
      </c>
      <c r="BG17" s="497">
        <v>0.29698999999999998</v>
      </c>
      <c r="BH17" s="497">
        <v>0.32666820000000002</v>
      </c>
      <c r="BI17" s="497">
        <v>0.31152370000000001</v>
      </c>
      <c r="BJ17" s="497">
        <v>0.3240363</v>
      </c>
      <c r="BK17" s="497">
        <v>0.343246</v>
      </c>
      <c r="BL17" s="497">
        <v>0.32983889999999999</v>
      </c>
      <c r="BM17" s="497">
        <v>0.41225450000000002</v>
      </c>
      <c r="BN17" s="497">
        <v>0.40315990000000002</v>
      </c>
      <c r="BO17" s="497">
        <v>0.40854059999999998</v>
      </c>
      <c r="BP17" s="497">
        <v>0.41743380000000002</v>
      </c>
      <c r="BQ17" s="497">
        <v>0.39167879999999999</v>
      </c>
      <c r="BR17" s="497">
        <v>0.36721150000000002</v>
      </c>
      <c r="BS17" s="497">
        <v>0.324347</v>
      </c>
      <c r="BT17" s="497">
        <v>0.35461959999999998</v>
      </c>
      <c r="BU17" s="497">
        <v>0.33495960000000002</v>
      </c>
      <c r="BV17" s="497">
        <v>0.3519468</v>
      </c>
    </row>
    <row r="18" spans="1:74" ht="12" customHeight="1" x14ac:dyDescent="0.2">
      <c r="A18" s="252" t="s">
        <v>41</v>
      </c>
      <c r="B18" s="751" t="s">
        <v>1039</v>
      </c>
      <c r="C18" s="430">
        <v>5.0161217026999999E-3</v>
      </c>
      <c r="D18" s="430">
        <v>4.2407216136999999E-3</v>
      </c>
      <c r="E18" s="430">
        <v>4.3889829084999997E-3</v>
      </c>
      <c r="F18" s="430">
        <v>4.3744521490999997E-3</v>
      </c>
      <c r="G18" s="430">
        <v>4.5278994108999999E-3</v>
      </c>
      <c r="H18" s="430">
        <v>4.3550434648E-3</v>
      </c>
      <c r="I18" s="430">
        <v>4.5771188245000002E-3</v>
      </c>
      <c r="J18" s="430">
        <v>4.6198812806E-3</v>
      </c>
      <c r="K18" s="430">
        <v>4.5358577986000003E-3</v>
      </c>
      <c r="L18" s="430">
        <v>4.4303859829000003E-3</v>
      </c>
      <c r="M18" s="430">
        <v>4.7656057397999999E-3</v>
      </c>
      <c r="N18" s="430">
        <v>5.0565308375999998E-3</v>
      </c>
      <c r="O18" s="430">
        <v>4.8450570702000002E-3</v>
      </c>
      <c r="P18" s="430">
        <v>4.4408647569000002E-3</v>
      </c>
      <c r="Q18" s="430">
        <v>4.9196263302E-3</v>
      </c>
      <c r="R18" s="430">
        <v>4.6250376178999996E-3</v>
      </c>
      <c r="S18" s="430">
        <v>4.5901329055999997E-3</v>
      </c>
      <c r="T18" s="430">
        <v>4.4130262079999996E-3</v>
      </c>
      <c r="U18" s="430">
        <v>4.4222557124E-3</v>
      </c>
      <c r="V18" s="430">
        <v>4.3228128972999996E-3</v>
      </c>
      <c r="W18" s="430">
        <v>4.4853947279999999E-3</v>
      </c>
      <c r="X18" s="430">
        <v>4.8447328791000003E-3</v>
      </c>
      <c r="Y18" s="430">
        <v>4.9120448219000003E-3</v>
      </c>
      <c r="Z18" s="430">
        <v>5.0245760586999999E-3</v>
      </c>
      <c r="AA18" s="430">
        <v>4.7732276224000001E-3</v>
      </c>
      <c r="AB18" s="430">
        <v>4.4449761931000002E-3</v>
      </c>
      <c r="AC18" s="430">
        <v>4.6385628371000001E-3</v>
      </c>
      <c r="AD18" s="430">
        <v>4.3663500480000004E-3</v>
      </c>
      <c r="AE18" s="430">
        <v>4.2522698484999998E-3</v>
      </c>
      <c r="AF18" s="430">
        <v>4.1008964821000003E-3</v>
      </c>
      <c r="AG18" s="430">
        <v>4.1541919152999996E-3</v>
      </c>
      <c r="AH18" s="430">
        <v>4.1873633895000003E-3</v>
      </c>
      <c r="AI18" s="430">
        <v>4.0993610820999997E-3</v>
      </c>
      <c r="AJ18" s="430">
        <v>4.3027980848000004E-3</v>
      </c>
      <c r="AK18" s="430">
        <v>4.4952860819E-3</v>
      </c>
      <c r="AL18" s="430">
        <v>4.7538782215000002E-3</v>
      </c>
      <c r="AM18" s="430">
        <v>4.739888288E-3</v>
      </c>
      <c r="AN18" s="430">
        <v>4.2710549624999997E-3</v>
      </c>
      <c r="AO18" s="430">
        <v>4.7349017727999999E-3</v>
      </c>
      <c r="AP18" s="430">
        <v>4.4567149913999999E-3</v>
      </c>
      <c r="AQ18" s="430">
        <v>4.2758284459999997E-3</v>
      </c>
      <c r="AR18" s="430">
        <v>4.3591436993000001E-3</v>
      </c>
      <c r="AS18" s="430">
        <v>4.3844404241999996E-3</v>
      </c>
      <c r="AT18" s="430">
        <v>4.6021876346999998E-3</v>
      </c>
      <c r="AU18" s="430">
        <v>4.3796181559000004E-3</v>
      </c>
      <c r="AV18" s="430">
        <v>4.3232178983000002E-3</v>
      </c>
      <c r="AW18" s="430">
        <v>4.3100833702000001E-3</v>
      </c>
      <c r="AX18" s="430">
        <v>4.6249286146999996E-3</v>
      </c>
      <c r="AY18" s="430">
        <v>4.8343683864999999E-3</v>
      </c>
      <c r="AZ18" s="926">
        <v>4.3105604359999997E-3</v>
      </c>
      <c r="BA18" s="926">
        <v>4.5509265041999997E-3</v>
      </c>
      <c r="BB18" s="926">
        <v>4.1754092394000004E-3</v>
      </c>
      <c r="BC18" s="926">
        <v>4.3577310000000001E-3</v>
      </c>
      <c r="BD18" s="926">
        <v>4.325817E-3</v>
      </c>
      <c r="BE18" s="926">
        <v>4.0301699999999996E-3</v>
      </c>
      <c r="BF18" s="926">
        <v>4.6883100000000002E-3</v>
      </c>
      <c r="BG18" s="435">
        <v>4.3314599999999997E-3</v>
      </c>
      <c r="BH18" s="435">
        <v>4.4300700000000004E-3</v>
      </c>
      <c r="BI18" s="435">
        <v>4.1806999999999999E-3</v>
      </c>
      <c r="BJ18" s="435">
        <v>4.9570400000000002E-3</v>
      </c>
      <c r="BK18" s="435">
        <v>5.16797E-3</v>
      </c>
      <c r="BL18" s="435">
        <v>4.3810799999999999E-3</v>
      </c>
      <c r="BM18" s="435">
        <v>4.9068000000000002E-3</v>
      </c>
      <c r="BN18" s="435">
        <v>4.6926299999999997E-3</v>
      </c>
      <c r="BO18" s="435">
        <v>4.3125500000000001E-3</v>
      </c>
      <c r="BP18" s="435">
        <v>4.0657799999999997E-3</v>
      </c>
      <c r="BQ18" s="435">
        <v>4.44956E-3</v>
      </c>
      <c r="BR18" s="435">
        <v>4.7351700000000004E-3</v>
      </c>
      <c r="BS18" s="435">
        <v>4.4338499999999996E-3</v>
      </c>
      <c r="BT18" s="435">
        <v>3.9903899999999999E-3</v>
      </c>
      <c r="BU18" s="435">
        <v>3.5938900000000002E-3</v>
      </c>
      <c r="BV18" s="435">
        <v>4.8882800000000001E-3</v>
      </c>
    </row>
    <row r="19" spans="1:74" ht="12" customHeight="1" x14ac:dyDescent="0.2">
      <c r="A19" s="253" t="s">
        <v>441</v>
      </c>
      <c r="B19" s="751" t="s">
        <v>1384</v>
      </c>
      <c r="C19" s="430">
        <v>8.2217555999999997E-2</v>
      </c>
      <c r="D19" s="430">
        <v>7.2390550999999997E-2</v>
      </c>
      <c r="E19" s="430">
        <v>8.2916775999999998E-2</v>
      </c>
      <c r="F19" s="430">
        <v>6.8045568000000001E-2</v>
      </c>
      <c r="G19" s="430">
        <v>7.9323236000000005E-2</v>
      </c>
      <c r="H19" s="430">
        <v>8.8361571E-2</v>
      </c>
      <c r="I19" s="430">
        <v>8.3555389999999993E-2</v>
      </c>
      <c r="J19" s="430">
        <v>7.1822621000000003E-2</v>
      </c>
      <c r="K19" s="430">
        <v>5.7825414999999998E-2</v>
      </c>
      <c r="L19" s="430">
        <v>4.8793617999999997E-2</v>
      </c>
      <c r="M19" s="430">
        <v>6.0796625999999999E-2</v>
      </c>
      <c r="N19" s="430">
        <v>6.9324721000000006E-2</v>
      </c>
      <c r="O19" s="430">
        <v>7.7248244999999993E-2</v>
      </c>
      <c r="P19" s="430">
        <v>6.7725156999999994E-2</v>
      </c>
      <c r="Q19" s="430">
        <v>7.2326036999999996E-2</v>
      </c>
      <c r="R19" s="430">
        <v>6.7225330999999999E-2</v>
      </c>
      <c r="S19" s="430">
        <v>9.3969011000000005E-2</v>
      </c>
      <c r="T19" s="430">
        <v>7.3304984000000004E-2</v>
      </c>
      <c r="U19" s="430">
        <v>7.4672689E-2</v>
      </c>
      <c r="V19" s="430">
        <v>7.2377115000000006E-2</v>
      </c>
      <c r="W19" s="430">
        <v>5.7496006000000002E-2</v>
      </c>
      <c r="X19" s="430">
        <v>5.3259643000000002E-2</v>
      </c>
      <c r="Y19" s="430">
        <v>5.7866359999999999E-2</v>
      </c>
      <c r="Z19" s="430">
        <v>6.4598339000000005E-2</v>
      </c>
      <c r="AA19" s="430">
        <v>7.3139889999999999E-2</v>
      </c>
      <c r="AB19" s="430">
        <v>7.0551803999999996E-2</v>
      </c>
      <c r="AC19" s="430">
        <v>7.9303105999999998E-2</v>
      </c>
      <c r="AD19" s="430">
        <v>7.0956107000000004E-2</v>
      </c>
      <c r="AE19" s="430">
        <v>8.3116793999999994E-2</v>
      </c>
      <c r="AF19" s="430">
        <v>7.6138473999999998E-2</v>
      </c>
      <c r="AG19" s="430">
        <v>7.2714931999999996E-2</v>
      </c>
      <c r="AH19" s="430">
        <v>6.9660801999999994E-2</v>
      </c>
      <c r="AI19" s="430">
        <v>5.4098825000000003E-2</v>
      </c>
      <c r="AJ19" s="430">
        <v>5.2099099000000003E-2</v>
      </c>
      <c r="AK19" s="430">
        <v>5.6810992999999997E-2</v>
      </c>
      <c r="AL19" s="430">
        <v>6.6345479999999998E-2</v>
      </c>
      <c r="AM19" s="430">
        <v>7.2786964999999995E-2</v>
      </c>
      <c r="AN19" s="430">
        <v>6.6378924000000006E-2</v>
      </c>
      <c r="AO19" s="430">
        <v>7.6247234999999997E-2</v>
      </c>
      <c r="AP19" s="430">
        <v>7.7577500999999993E-2</v>
      </c>
      <c r="AQ19" s="430">
        <v>8.2725892999999995E-2</v>
      </c>
      <c r="AR19" s="430">
        <v>7.5265782000000003E-2</v>
      </c>
      <c r="AS19" s="430">
        <v>6.7856486999999993E-2</v>
      </c>
      <c r="AT19" s="430">
        <v>6.8260039999999994E-2</v>
      </c>
      <c r="AU19" s="430">
        <v>5.1900084999999999E-2</v>
      </c>
      <c r="AV19" s="430">
        <v>5.6186913999999998E-2</v>
      </c>
      <c r="AW19" s="430">
        <v>6.2542848999999998E-2</v>
      </c>
      <c r="AX19" s="430">
        <v>8.1286327000000005E-2</v>
      </c>
      <c r="AY19" s="430">
        <v>9.4829462000000003E-2</v>
      </c>
      <c r="AZ19" s="926">
        <v>7.6330443999999997E-2</v>
      </c>
      <c r="BA19" s="926">
        <v>9.1453760999999995E-2</v>
      </c>
      <c r="BB19" s="926">
        <v>7.6405753000000007E-2</v>
      </c>
      <c r="BC19" s="926">
        <v>7.7223095000000005E-2</v>
      </c>
      <c r="BD19" s="926">
        <v>7.58688E-2</v>
      </c>
      <c r="BE19" s="926">
        <v>7.2764400000000007E-2</v>
      </c>
      <c r="BF19" s="926">
        <v>6.3942499999999999E-2</v>
      </c>
      <c r="BG19" s="435">
        <v>5.3138900000000003E-2</v>
      </c>
      <c r="BH19" s="435">
        <v>5.3754099999999999E-2</v>
      </c>
      <c r="BI19" s="435">
        <v>6.1543E-2</v>
      </c>
      <c r="BJ19" s="435">
        <v>6.9728600000000002E-2</v>
      </c>
      <c r="BK19" s="435">
        <v>7.7284099999999994E-2</v>
      </c>
      <c r="BL19" s="435">
        <v>6.9709199999999999E-2</v>
      </c>
      <c r="BM19" s="435">
        <v>7.7193399999999995E-2</v>
      </c>
      <c r="BN19" s="435">
        <v>7.4529499999999999E-2</v>
      </c>
      <c r="BO19" s="435">
        <v>8.6902999999999994E-2</v>
      </c>
      <c r="BP19" s="435">
        <v>8.2913899999999999E-2</v>
      </c>
      <c r="BQ19" s="435">
        <v>7.9655000000000004E-2</v>
      </c>
      <c r="BR19" s="435">
        <v>7.1212200000000003E-2</v>
      </c>
      <c r="BS19" s="435">
        <v>5.7224799999999999E-2</v>
      </c>
      <c r="BT19" s="435">
        <v>5.6513599999999997E-2</v>
      </c>
      <c r="BU19" s="435">
        <v>6.3462099999999994E-2</v>
      </c>
      <c r="BV19" s="435">
        <v>7.1890599999999999E-2</v>
      </c>
    </row>
    <row r="20" spans="1:74" ht="12" customHeight="1" x14ac:dyDescent="0.2">
      <c r="A20" s="252" t="s">
        <v>442</v>
      </c>
      <c r="B20" s="751" t="s">
        <v>1040</v>
      </c>
      <c r="C20" s="430">
        <v>2.6519749009000001E-2</v>
      </c>
      <c r="D20" s="430">
        <v>3.0602518565999999E-2</v>
      </c>
      <c r="E20" s="430">
        <v>3.9639243868000003E-2</v>
      </c>
      <c r="F20" s="430">
        <v>4.5419765006E-2</v>
      </c>
      <c r="G20" s="430">
        <v>5.1253827613999998E-2</v>
      </c>
      <c r="H20" s="430">
        <v>5.4406228133000001E-2</v>
      </c>
      <c r="I20" s="430">
        <v>5.3438389615999997E-2</v>
      </c>
      <c r="J20" s="430">
        <v>4.9141678603999997E-2</v>
      </c>
      <c r="K20" s="430">
        <v>4.5034838895999997E-2</v>
      </c>
      <c r="L20" s="430">
        <v>4.0485031790000001E-2</v>
      </c>
      <c r="M20" s="430">
        <v>2.8472993762E-2</v>
      </c>
      <c r="N20" s="430">
        <v>2.2979303778000001E-2</v>
      </c>
      <c r="O20" s="430">
        <v>2.6485745320999999E-2</v>
      </c>
      <c r="P20" s="430">
        <v>3.1999700084E-2</v>
      </c>
      <c r="Q20" s="430">
        <v>4.1413490050000001E-2</v>
      </c>
      <c r="R20" s="430">
        <v>5.1045263224999998E-2</v>
      </c>
      <c r="S20" s="430">
        <v>5.8601008077E-2</v>
      </c>
      <c r="T20" s="430">
        <v>6.0503538188999999E-2</v>
      </c>
      <c r="U20" s="430">
        <v>6.4104666034999994E-2</v>
      </c>
      <c r="V20" s="430">
        <v>6.0215501625000001E-2</v>
      </c>
      <c r="W20" s="430">
        <v>5.2885017276E-2</v>
      </c>
      <c r="X20" s="430">
        <v>4.7934730389000001E-2</v>
      </c>
      <c r="Y20" s="430">
        <v>3.5444015305999998E-2</v>
      </c>
      <c r="Z20" s="430">
        <v>3.0947385660999999E-2</v>
      </c>
      <c r="AA20" s="430">
        <v>3.2541113415000003E-2</v>
      </c>
      <c r="AB20" s="430">
        <v>4.2561513400000001E-2</v>
      </c>
      <c r="AC20" s="430">
        <v>5.4345964570000002E-2</v>
      </c>
      <c r="AD20" s="430">
        <v>6.5281310745000001E-2</v>
      </c>
      <c r="AE20" s="430">
        <v>7.5899590512000001E-2</v>
      </c>
      <c r="AF20" s="430">
        <v>8.3013462529999998E-2</v>
      </c>
      <c r="AG20" s="430">
        <v>8.3114376269000007E-2</v>
      </c>
      <c r="AH20" s="430">
        <v>8.2600553344999994E-2</v>
      </c>
      <c r="AI20" s="430">
        <v>6.9734512025000001E-2</v>
      </c>
      <c r="AJ20" s="430">
        <v>6.7346914613000006E-2</v>
      </c>
      <c r="AK20" s="430">
        <v>4.7015908295999997E-2</v>
      </c>
      <c r="AL20" s="430">
        <v>4.2825427891000002E-2</v>
      </c>
      <c r="AM20" s="430">
        <v>5.2473962106999998E-2</v>
      </c>
      <c r="AN20" s="430">
        <v>5.5857710088000001E-2</v>
      </c>
      <c r="AO20" s="430">
        <v>7.8905965625999996E-2</v>
      </c>
      <c r="AP20" s="430">
        <v>9.0943006554999997E-2</v>
      </c>
      <c r="AQ20" s="430">
        <v>0.10103073931999999</v>
      </c>
      <c r="AR20" s="430">
        <v>0.10841440904000001</v>
      </c>
      <c r="AS20" s="430">
        <v>0.11309851642</v>
      </c>
      <c r="AT20" s="430">
        <v>0.10764568149000001</v>
      </c>
      <c r="AU20" s="430">
        <v>9.5094095059000003E-2</v>
      </c>
      <c r="AV20" s="430">
        <v>8.3132790222E-2</v>
      </c>
      <c r="AW20" s="430">
        <v>6.2804219832000005E-2</v>
      </c>
      <c r="AX20" s="430">
        <v>5.2016936102999997E-2</v>
      </c>
      <c r="AY20" s="430">
        <v>6.0717074881999997E-2</v>
      </c>
      <c r="AZ20" s="926">
        <v>7.1972848101999998E-2</v>
      </c>
      <c r="BA20" s="926">
        <v>9.8001026988999998E-2</v>
      </c>
      <c r="BB20" s="926">
        <v>0.10513629165</v>
      </c>
      <c r="BC20" s="926">
        <v>0.12312016709</v>
      </c>
      <c r="BD20" s="926">
        <v>0.13163998138999999</v>
      </c>
      <c r="BE20" s="926">
        <v>0.1352525</v>
      </c>
      <c r="BF20" s="926">
        <v>0.13028870000000001</v>
      </c>
      <c r="BG20" s="435">
        <v>0.11307739999999999</v>
      </c>
      <c r="BH20" s="435">
        <v>0.1019616</v>
      </c>
      <c r="BI20" s="435">
        <v>7.3497400000000004E-2</v>
      </c>
      <c r="BJ20" s="435">
        <v>6.2085799999999997E-2</v>
      </c>
      <c r="BK20" s="435">
        <v>7.1591500000000002E-2</v>
      </c>
      <c r="BL20" s="435">
        <v>8.2796999999999996E-2</v>
      </c>
      <c r="BM20" s="435">
        <v>0.1133212</v>
      </c>
      <c r="BN20" s="435">
        <v>0.1245464</v>
      </c>
      <c r="BO20" s="435">
        <v>0.1445496</v>
      </c>
      <c r="BP20" s="435">
        <v>0.15584980000000001</v>
      </c>
      <c r="BQ20" s="435">
        <v>0.161215</v>
      </c>
      <c r="BR20" s="435">
        <v>0.15514240000000001</v>
      </c>
      <c r="BS20" s="435">
        <v>0.13380710000000001</v>
      </c>
      <c r="BT20" s="435">
        <v>0.1200152</v>
      </c>
      <c r="BU20" s="435">
        <v>8.6801000000000003E-2</v>
      </c>
      <c r="BV20" s="435">
        <v>7.6291100000000001E-2</v>
      </c>
    </row>
    <row r="21" spans="1:74" ht="12" customHeight="1" x14ac:dyDescent="0.2">
      <c r="A21" s="234" t="s">
        <v>319</v>
      </c>
      <c r="B21" s="751" t="s">
        <v>1385</v>
      </c>
      <c r="C21" s="430">
        <v>1.5895329999999999E-2</v>
      </c>
      <c r="D21" s="430">
        <v>1.4617059999999999E-2</v>
      </c>
      <c r="E21" s="430">
        <v>1.6052460000000001E-2</v>
      </c>
      <c r="F21" s="430">
        <v>1.427405E-2</v>
      </c>
      <c r="G21" s="430">
        <v>1.427488E-2</v>
      </c>
      <c r="H21" s="430">
        <v>1.4582380000000001E-2</v>
      </c>
      <c r="I21" s="430">
        <v>1.5009979999999999E-2</v>
      </c>
      <c r="J21" s="430">
        <v>1.461792E-2</v>
      </c>
      <c r="K21" s="430">
        <v>1.398542E-2</v>
      </c>
      <c r="L21" s="430">
        <v>1.4335199999999999E-2</v>
      </c>
      <c r="M21" s="430">
        <v>1.423381E-2</v>
      </c>
      <c r="N21" s="430">
        <v>1.461138E-2</v>
      </c>
      <c r="O21" s="430">
        <v>1.502734E-2</v>
      </c>
      <c r="P21" s="430">
        <v>1.3518519999999999E-2</v>
      </c>
      <c r="Q21" s="430">
        <v>1.428956E-2</v>
      </c>
      <c r="R21" s="430">
        <v>1.320114E-2</v>
      </c>
      <c r="S21" s="430">
        <v>1.428481E-2</v>
      </c>
      <c r="T21" s="430">
        <v>1.3555299999999999E-2</v>
      </c>
      <c r="U21" s="430">
        <v>1.420397E-2</v>
      </c>
      <c r="V21" s="430">
        <v>1.420864E-2</v>
      </c>
      <c r="W21" s="430">
        <v>1.321657E-2</v>
      </c>
      <c r="X21" s="430">
        <v>1.3857609999999999E-2</v>
      </c>
      <c r="Y21" s="430">
        <v>1.3787310000000001E-2</v>
      </c>
      <c r="Z21" s="430">
        <v>1.509098E-2</v>
      </c>
      <c r="AA21" s="430">
        <v>1.417294E-2</v>
      </c>
      <c r="AB21" s="430">
        <v>1.303992E-2</v>
      </c>
      <c r="AC21" s="430">
        <v>1.357356E-2</v>
      </c>
      <c r="AD21" s="430">
        <v>1.226297E-2</v>
      </c>
      <c r="AE21" s="430">
        <v>1.325553E-2</v>
      </c>
      <c r="AF21" s="430">
        <v>1.264258E-2</v>
      </c>
      <c r="AG21" s="430">
        <v>1.327096E-2</v>
      </c>
      <c r="AH21" s="430">
        <v>1.3688580000000001E-2</v>
      </c>
      <c r="AI21" s="430">
        <v>1.28275E-2</v>
      </c>
      <c r="AJ21" s="430">
        <v>1.300658E-2</v>
      </c>
      <c r="AK21" s="430">
        <v>1.32245E-2</v>
      </c>
      <c r="AL21" s="430">
        <v>1.343857E-2</v>
      </c>
      <c r="AM21" s="430">
        <v>1.3391460000000001E-2</v>
      </c>
      <c r="AN21" s="430">
        <v>1.2164690000000001E-2</v>
      </c>
      <c r="AO21" s="430">
        <v>1.307176E-2</v>
      </c>
      <c r="AP21" s="430">
        <v>1.210873E-2</v>
      </c>
      <c r="AQ21" s="430">
        <v>1.240463E-2</v>
      </c>
      <c r="AR21" s="430">
        <v>1.28281E-2</v>
      </c>
      <c r="AS21" s="430">
        <v>1.2665930000000001E-2</v>
      </c>
      <c r="AT21" s="430">
        <v>1.234178E-2</v>
      </c>
      <c r="AU21" s="430">
        <v>1.198376E-2</v>
      </c>
      <c r="AV21" s="430">
        <v>1.204764E-2</v>
      </c>
      <c r="AW21" s="430">
        <v>1.266579E-2</v>
      </c>
      <c r="AX21" s="430">
        <v>1.284717E-2</v>
      </c>
      <c r="AY21" s="430">
        <v>1.2335E-2</v>
      </c>
      <c r="AZ21" s="926">
        <v>1.20923E-2</v>
      </c>
      <c r="BA21" s="926">
        <v>1.317344E-2</v>
      </c>
      <c r="BB21" s="926">
        <v>1.2012139999999999E-2</v>
      </c>
      <c r="BC21" s="926">
        <v>1.1579512E-2</v>
      </c>
      <c r="BD21" s="926">
        <v>1.1911257999999999E-2</v>
      </c>
      <c r="BE21" s="926">
        <v>1.32056E-2</v>
      </c>
      <c r="BF21" s="926">
        <v>1.31878E-2</v>
      </c>
      <c r="BG21" s="435">
        <v>1.23905E-2</v>
      </c>
      <c r="BH21" s="435">
        <v>1.2504100000000001E-2</v>
      </c>
      <c r="BI21" s="435">
        <v>1.25588E-2</v>
      </c>
      <c r="BJ21" s="435">
        <v>1.3109600000000001E-2</v>
      </c>
      <c r="BK21" s="435">
        <v>1.2788300000000001E-2</v>
      </c>
      <c r="BL21" s="435">
        <v>1.1914299999999999E-2</v>
      </c>
      <c r="BM21" s="435">
        <v>1.2667400000000001E-2</v>
      </c>
      <c r="BN21" s="435">
        <v>1.1847E-2</v>
      </c>
      <c r="BO21" s="435">
        <v>1.27522E-2</v>
      </c>
      <c r="BP21" s="435">
        <v>1.27584E-2</v>
      </c>
      <c r="BQ21" s="435">
        <v>1.32368E-2</v>
      </c>
      <c r="BR21" s="435">
        <v>1.32006E-2</v>
      </c>
      <c r="BS21" s="435">
        <v>1.2403000000000001E-2</v>
      </c>
      <c r="BT21" s="435">
        <v>1.23661E-2</v>
      </c>
      <c r="BU21" s="435">
        <v>1.24961E-2</v>
      </c>
      <c r="BV21" s="435">
        <v>1.28793E-2</v>
      </c>
    </row>
    <row r="22" spans="1:74" ht="12" customHeight="1" x14ac:dyDescent="0.2">
      <c r="A22" s="234" t="s">
        <v>318</v>
      </c>
      <c r="B22" s="751" t="s">
        <v>1386</v>
      </c>
      <c r="C22" s="430">
        <v>1.7810869999999999E-2</v>
      </c>
      <c r="D22" s="430">
        <v>1.7163129999999999E-2</v>
      </c>
      <c r="E22" s="430">
        <v>1.618725E-2</v>
      </c>
      <c r="F22" s="430">
        <v>1.3954889999999999E-2</v>
      </c>
      <c r="G22" s="430">
        <v>1.516054E-2</v>
      </c>
      <c r="H22" s="430">
        <v>1.6756900000000002E-2</v>
      </c>
      <c r="I22" s="430">
        <v>1.850572E-2</v>
      </c>
      <c r="J22" s="430">
        <v>1.8571509999999999E-2</v>
      </c>
      <c r="K22" s="430">
        <v>1.6381030000000001E-2</v>
      </c>
      <c r="L22" s="430">
        <v>1.4469289999999999E-2</v>
      </c>
      <c r="M22" s="430">
        <v>1.538846E-2</v>
      </c>
      <c r="N22" s="430">
        <v>1.7341120000000002E-2</v>
      </c>
      <c r="O22" s="430">
        <v>1.6688439999999999E-2</v>
      </c>
      <c r="P22" s="430">
        <v>1.473637E-2</v>
      </c>
      <c r="Q22" s="430">
        <v>1.557643E-2</v>
      </c>
      <c r="R22" s="430">
        <v>1.211984E-2</v>
      </c>
      <c r="S22" s="430">
        <v>1.417679E-2</v>
      </c>
      <c r="T22" s="430">
        <v>1.5096129999999999E-2</v>
      </c>
      <c r="U22" s="430">
        <v>1.608884E-2</v>
      </c>
      <c r="V22" s="430">
        <v>1.6190590000000001E-2</v>
      </c>
      <c r="W22" s="430">
        <v>1.31903E-2</v>
      </c>
      <c r="X22" s="430">
        <v>1.2213419999999999E-2</v>
      </c>
      <c r="Y22" s="430">
        <v>1.317695E-2</v>
      </c>
      <c r="Z22" s="430">
        <v>1.48174E-2</v>
      </c>
      <c r="AA22" s="430">
        <v>1.6393769999999998E-2</v>
      </c>
      <c r="AB22" s="430">
        <v>1.419191E-2</v>
      </c>
      <c r="AC22" s="430">
        <v>1.35213E-2</v>
      </c>
      <c r="AD22" s="430">
        <v>1.135248E-2</v>
      </c>
      <c r="AE22" s="430">
        <v>1.2499349999999999E-2</v>
      </c>
      <c r="AF22" s="430">
        <v>1.422554E-2</v>
      </c>
      <c r="AG22" s="430">
        <v>1.4887869999999999E-2</v>
      </c>
      <c r="AH22" s="430">
        <v>1.538634E-2</v>
      </c>
      <c r="AI22" s="430">
        <v>1.29561E-2</v>
      </c>
      <c r="AJ22" s="430">
        <v>9.7416499999999993E-3</v>
      </c>
      <c r="AK22" s="430">
        <v>1.174365E-2</v>
      </c>
      <c r="AL22" s="430">
        <v>1.4837410000000001E-2</v>
      </c>
      <c r="AM22" s="430">
        <v>1.5172059999999999E-2</v>
      </c>
      <c r="AN22" s="430">
        <v>1.3317590000000001E-2</v>
      </c>
      <c r="AO22" s="430">
        <v>1.392348E-2</v>
      </c>
      <c r="AP22" s="430">
        <v>9.91737E-3</v>
      </c>
      <c r="AQ22" s="430">
        <v>1.252845E-2</v>
      </c>
      <c r="AR22" s="430">
        <v>1.451703E-2</v>
      </c>
      <c r="AS22" s="430">
        <v>1.5449269999999999E-2</v>
      </c>
      <c r="AT22" s="430">
        <v>1.544889E-2</v>
      </c>
      <c r="AU22" s="430">
        <v>1.52397E-2</v>
      </c>
      <c r="AV22" s="430">
        <v>1.2552860000000001E-2</v>
      </c>
      <c r="AW22" s="430">
        <v>1.3464459999999999E-2</v>
      </c>
      <c r="AX22" s="430">
        <v>1.5880740000000001E-2</v>
      </c>
      <c r="AY22" s="430">
        <v>1.5708059999999999E-2</v>
      </c>
      <c r="AZ22" s="926">
        <v>1.538546E-2</v>
      </c>
      <c r="BA22" s="926">
        <v>1.442426E-2</v>
      </c>
      <c r="BB22" s="926">
        <v>1.048513E-2</v>
      </c>
      <c r="BC22" s="926">
        <v>1.438585E-2</v>
      </c>
      <c r="BD22" s="926">
        <v>1.4695572E-2</v>
      </c>
      <c r="BE22" s="926">
        <v>1.4590499999999999E-2</v>
      </c>
      <c r="BF22" s="926">
        <v>1.47636E-2</v>
      </c>
      <c r="BG22" s="435">
        <v>1.2732800000000001E-2</v>
      </c>
      <c r="BH22" s="435">
        <v>9.9276399999999997E-3</v>
      </c>
      <c r="BI22" s="435">
        <v>1.18557E-2</v>
      </c>
      <c r="BJ22" s="435">
        <v>1.405E-2</v>
      </c>
      <c r="BK22" s="435">
        <v>1.5047700000000001E-2</v>
      </c>
      <c r="BL22" s="435">
        <v>1.3565799999999999E-2</v>
      </c>
      <c r="BM22" s="435">
        <v>1.3121600000000001E-2</v>
      </c>
      <c r="BN22" s="435">
        <v>9.6647299999999998E-3</v>
      </c>
      <c r="BO22" s="435">
        <v>1.2633E-2</v>
      </c>
      <c r="BP22" s="435">
        <v>1.4002499999999999E-2</v>
      </c>
      <c r="BQ22" s="435">
        <v>1.4499400000000001E-2</v>
      </c>
      <c r="BR22" s="435">
        <v>1.46245E-2</v>
      </c>
      <c r="BS22" s="435">
        <v>1.28933E-2</v>
      </c>
      <c r="BT22" s="435">
        <v>1.0099800000000001E-2</v>
      </c>
      <c r="BU22" s="435">
        <v>1.1915200000000001E-2</v>
      </c>
      <c r="BV22" s="435">
        <v>1.4498799999999999E-2</v>
      </c>
    </row>
    <row r="23" spans="1:74" ht="12" customHeight="1" x14ac:dyDescent="0.2">
      <c r="A23" s="252" t="s">
        <v>58</v>
      </c>
      <c r="B23" s="751" t="s">
        <v>1041</v>
      </c>
      <c r="C23" s="430">
        <v>0.12756168017</v>
      </c>
      <c r="D23" s="430">
        <v>0.12833724530999999</v>
      </c>
      <c r="E23" s="430">
        <v>0.14670665608</v>
      </c>
      <c r="F23" s="430">
        <v>0.15740888453999999</v>
      </c>
      <c r="G23" s="430">
        <v>0.14363216253</v>
      </c>
      <c r="H23" s="430">
        <v>0.1151429467</v>
      </c>
      <c r="I23" s="430">
        <v>0.10051223916</v>
      </c>
      <c r="J23" s="430">
        <v>8.4296393388999996E-2</v>
      </c>
      <c r="K23" s="430">
        <v>9.3199519652999996E-2</v>
      </c>
      <c r="L23" s="430">
        <v>0.11164317419</v>
      </c>
      <c r="M23" s="430">
        <v>0.14046370786000001</v>
      </c>
      <c r="N23" s="430">
        <v>0.13188373965</v>
      </c>
      <c r="O23" s="430">
        <v>0.13079737225999999</v>
      </c>
      <c r="P23" s="430">
        <v>0.14124249754000001</v>
      </c>
      <c r="Q23" s="430">
        <v>0.14860850941000001</v>
      </c>
      <c r="R23" s="430">
        <v>0.14575456944000001</v>
      </c>
      <c r="S23" s="430">
        <v>0.10988659765</v>
      </c>
      <c r="T23" s="430">
        <v>9.3940808111999993E-2</v>
      </c>
      <c r="U23" s="430">
        <v>9.5521367664999995E-2</v>
      </c>
      <c r="V23" s="430">
        <v>9.6837112429999997E-2</v>
      </c>
      <c r="W23" s="430">
        <v>9.6701748014E-2</v>
      </c>
      <c r="X23" s="430">
        <v>0.12283418402</v>
      </c>
      <c r="Y23" s="430">
        <v>0.12427330035</v>
      </c>
      <c r="Z23" s="430">
        <v>0.12971122244</v>
      </c>
      <c r="AA23" s="430">
        <v>0.11863967710999999</v>
      </c>
      <c r="AB23" s="430">
        <v>0.13977834076000001</v>
      </c>
      <c r="AC23" s="430">
        <v>0.15382021401000001</v>
      </c>
      <c r="AD23" s="430">
        <v>0.16058615604000001</v>
      </c>
      <c r="AE23" s="430">
        <v>0.13387312217</v>
      </c>
      <c r="AF23" s="430">
        <v>0.13184913109999999</v>
      </c>
      <c r="AG23" s="430">
        <v>9.6529309987000003E-2</v>
      </c>
      <c r="AH23" s="430">
        <v>9.9891231861999996E-2</v>
      </c>
      <c r="AI23" s="430">
        <v>9.9505802665000004E-2</v>
      </c>
      <c r="AJ23" s="430">
        <v>0.13502568686999999</v>
      </c>
      <c r="AK23" s="430">
        <v>0.13684136300999999</v>
      </c>
      <c r="AL23" s="430">
        <v>0.1347640135</v>
      </c>
      <c r="AM23" s="430">
        <v>0.14866451971</v>
      </c>
      <c r="AN23" s="430">
        <v>0.13416636908999999</v>
      </c>
      <c r="AO23" s="430">
        <v>0.17250922354000001</v>
      </c>
      <c r="AP23" s="430">
        <v>0.15643058815999999</v>
      </c>
      <c r="AQ23" s="430">
        <v>0.12572864475000001</v>
      </c>
      <c r="AR23" s="430">
        <v>0.12199360087</v>
      </c>
      <c r="AS23" s="430">
        <v>0.10847021992</v>
      </c>
      <c r="AT23" s="430">
        <v>9.3108868060999994E-2</v>
      </c>
      <c r="AU23" s="430">
        <v>8.7538781548000003E-2</v>
      </c>
      <c r="AV23" s="430">
        <v>0.13479483874000001</v>
      </c>
      <c r="AW23" s="430">
        <v>0.13964450859999999</v>
      </c>
      <c r="AX23" s="430">
        <v>0.16041126185999999</v>
      </c>
      <c r="AY23" s="430">
        <v>0.15150003580999999</v>
      </c>
      <c r="AZ23" s="926">
        <v>0.13539288299999999</v>
      </c>
      <c r="BA23" s="926">
        <v>0.17805610523000001</v>
      </c>
      <c r="BB23" s="926">
        <v>0.16753837230999999</v>
      </c>
      <c r="BC23" s="926">
        <v>0.14033572816000001</v>
      </c>
      <c r="BD23" s="926">
        <v>0.14282717314999999</v>
      </c>
      <c r="BE23" s="926">
        <v>0.1130932</v>
      </c>
      <c r="BF23" s="926">
        <v>0.1116861</v>
      </c>
      <c r="BG23" s="435">
        <v>0.1013189</v>
      </c>
      <c r="BH23" s="435">
        <v>0.14409069999999999</v>
      </c>
      <c r="BI23" s="435">
        <v>0.14788809999999999</v>
      </c>
      <c r="BJ23" s="435">
        <v>0.16010530000000001</v>
      </c>
      <c r="BK23" s="435">
        <v>0.1613665</v>
      </c>
      <c r="BL23" s="435">
        <v>0.14747150000000001</v>
      </c>
      <c r="BM23" s="435">
        <v>0.1910442</v>
      </c>
      <c r="BN23" s="435">
        <v>0.1778797</v>
      </c>
      <c r="BO23" s="435">
        <v>0.1473903</v>
      </c>
      <c r="BP23" s="435">
        <v>0.14784349999999999</v>
      </c>
      <c r="BQ23" s="435">
        <v>0.1186231</v>
      </c>
      <c r="BR23" s="435">
        <v>0.10829660000000001</v>
      </c>
      <c r="BS23" s="435">
        <v>0.1035851</v>
      </c>
      <c r="BT23" s="435">
        <v>0.15163460000000001</v>
      </c>
      <c r="BU23" s="435">
        <v>0.15669130000000001</v>
      </c>
      <c r="BV23" s="435">
        <v>0.1714987</v>
      </c>
    </row>
    <row r="24" spans="1:74" ht="12" customHeight="1" x14ac:dyDescent="0.2">
      <c r="A24" s="253"/>
      <c r="B24" s="286"/>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491"/>
      <c r="AX24" s="491"/>
      <c r="AY24" s="491"/>
      <c r="AZ24" s="928"/>
      <c r="BA24" s="928"/>
      <c r="BB24" s="928"/>
      <c r="BC24" s="928"/>
      <c r="BD24" s="928"/>
      <c r="BE24" s="928"/>
      <c r="BF24" s="928"/>
      <c r="BG24" s="487"/>
      <c r="BH24" s="487"/>
      <c r="BI24" s="487"/>
      <c r="BJ24" s="487"/>
      <c r="BK24" s="487"/>
      <c r="BL24" s="487"/>
      <c r="BM24" s="487"/>
      <c r="BN24" s="487"/>
      <c r="BO24" s="487"/>
      <c r="BP24" s="487"/>
      <c r="BQ24" s="487"/>
      <c r="BR24" s="487"/>
      <c r="BS24" s="487"/>
      <c r="BT24" s="487"/>
      <c r="BU24" s="487"/>
      <c r="BV24" s="487"/>
    </row>
    <row r="25" spans="1:74" s="92" customFormat="1" ht="12" customHeight="1" x14ac:dyDescent="0.2">
      <c r="A25" s="495" t="s">
        <v>10</v>
      </c>
      <c r="B25" s="496" t="s">
        <v>1387</v>
      </c>
      <c r="C25" s="111">
        <v>0.21110696622</v>
      </c>
      <c r="D25" s="111">
        <v>0.18982814332</v>
      </c>
      <c r="E25" s="111">
        <v>0.20669044247000001</v>
      </c>
      <c r="F25" s="111">
        <v>0.19865130819999999</v>
      </c>
      <c r="G25" s="111">
        <v>0.2078409369</v>
      </c>
      <c r="H25" s="111">
        <v>0.20361990109</v>
      </c>
      <c r="I25" s="111">
        <v>0.20863462423000001</v>
      </c>
      <c r="J25" s="111">
        <v>0.20541613554999999</v>
      </c>
      <c r="K25" s="111">
        <v>0.18875262603000001</v>
      </c>
      <c r="L25" s="111">
        <v>0.20119327871000001</v>
      </c>
      <c r="M25" s="111">
        <v>0.20214353259000001</v>
      </c>
      <c r="N25" s="111">
        <v>0.20194439789999999</v>
      </c>
      <c r="O25" s="111">
        <v>0.20505934347999999</v>
      </c>
      <c r="P25" s="111">
        <v>0.18271986702000001</v>
      </c>
      <c r="Q25" s="111">
        <v>0.20056429635</v>
      </c>
      <c r="R25" s="111">
        <v>0.18806957029999999</v>
      </c>
      <c r="S25" s="111">
        <v>0.19895372351999999</v>
      </c>
      <c r="T25" s="111">
        <v>0.19063321931999999</v>
      </c>
      <c r="U25" s="111">
        <v>0.19841082805999999</v>
      </c>
      <c r="V25" s="111">
        <v>0.19846081968000001</v>
      </c>
      <c r="W25" s="111">
        <v>0.19158934935999999</v>
      </c>
      <c r="X25" s="111">
        <v>0.19636969879999999</v>
      </c>
      <c r="Y25" s="111">
        <v>0.19890915622999999</v>
      </c>
      <c r="Z25" s="111">
        <v>0.20695799773000001</v>
      </c>
      <c r="AA25" s="111">
        <v>0.19814814389999999</v>
      </c>
      <c r="AB25" s="111">
        <v>0.19226387489999999</v>
      </c>
      <c r="AC25" s="111">
        <v>0.20305547298000001</v>
      </c>
      <c r="AD25" s="111">
        <v>0.19205738204</v>
      </c>
      <c r="AE25" s="111">
        <v>0.19844978831999999</v>
      </c>
      <c r="AF25" s="111">
        <v>0.19369121850000001</v>
      </c>
      <c r="AG25" s="111">
        <v>0.20214243447999999</v>
      </c>
      <c r="AH25" s="111">
        <v>0.20283608768</v>
      </c>
      <c r="AI25" s="111">
        <v>0.19463306329999999</v>
      </c>
      <c r="AJ25" s="111">
        <v>0.19637737773</v>
      </c>
      <c r="AK25" s="111">
        <v>0.20139740142000001</v>
      </c>
      <c r="AL25" s="111">
        <v>0.20809190791000001</v>
      </c>
      <c r="AM25" s="111">
        <v>0.20084350687999999</v>
      </c>
      <c r="AN25" s="111">
        <v>0.18141429814999999</v>
      </c>
      <c r="AO25" s="111">
        <v>0.19961750775000001</v>
      </c>
      <c r="AP25" s="111">
        <v>0.1874689232</v>
      </c>
      <c r="AQ25" s="111">
        <v>0.19449765918</v>
      </c>
      <c r="AR25" s="111">
        <v>0.19282703974000001</v>
      </c>
      <c r="AS25" s="111">
        <v>0.20148080894000001</v>
      </c>
      <c r="AT25" s="111">
        <v>0.20066449110000001</v>
      </c>
      <c r="AU25" s="111">
        <v>0.19192227666</v>
      </c>
      <c r="AV25" s="111">
        <v>0.19935446208999999</v>
      </c>
      <c r="AW25" s="111">
        <v>0.19481490516</v>
      </c>
      <c r="AX25" s="111">
        <v>0.20114980459000001</v>
      </c>
      <c r="AY25" s="111">
        <v>0.19742765555</v>
      </c>
      <c r="AZ25" s="703">
        <v>0.18061356416999999</v>
      </c>
      <c r="BA25" s="703">
        <v>0.1964912234</v>
      </c>
      <c r="BB25" s="703">
        <v>0.17940643956999999</v>
      </c>
      <c r="BC25" s="703">
        <v>0.19878385785</v>
      </c>
      <c r="BD25" s="703">
        <v>0.19576103926999999</v>
      </c>
      <c r="BE25" s="703">
        <v>0.20564049101000001</v>
      </c>
      <c r="BF25" s="703">
        <v>0.20864662798</v>
      </c>
      <c r="BG25" s="497">
        <v>0.19960939999999999</v>
      </c>
      <c r="BH25" s="497">
        <v>0.2098478</v>
      </c>
      <c r="BI25" s="497">
        <v>0.20643439999999999</v>
      </c>
      <c r="BJ25" s="497">
        <v>0.21507390000000001</v>
      </c>
      <c r="BK25" s="497">
        <v>0.21538650000000001</v>
      </c>
      <c r="BL25" s="497">
        <v>0.1904402</v>
      </c>
      <c r="BM25" s="497">
        <v>0.207844</v>
      </c>
      <c r="BN25" s="497">
        <v>0.2015758</v>
      </c>
      <c r="BO25" s="497">
        <v>0.2078506</v>
      </c>
      <c r="BP25" s="497">
        <v>0.20540269999999999</v>
      </c>
      <c r="BQ25" s="497">
        <v>0.21537010000000001</v>
      </c>
      <c r="BR25" s="497">
        <v>0.21467169999999999</v>
      </c>
      <c r="BS25" s="497">
        <v>0.2051559</v>
      </c>
      <c r="BT25" s="497">
        <v>0.2145677</v>
      </c>
      <c r="BU25" s="497">
        <v>0.209757</v>
      </c>
      <c r="BV25" s="497">
        <v>0.2175551</v>
      </c>
    </row>
    <row r="26" spans="1:74" ht="12" customHeight="1" x14ac:dyDescent="0.2">
      <c r="A26" s="253" t="s">
        <v>533</v>
      </c>
      <c r="B26" s="751" t="s">
        <v>1383</v>
      </c>
      <c r="C26" s="430">
        <v>7.0911891000000005E-2</v>
      </c>
      <c r="D26" s="430">
        <v>6.2452928999999997E-2</v>
      </c>
      <c r="E26" s="430">
        <v>6.9747570999999994E-2</v>
      </c>
      <c r="F26" s="430">
        <v>6.4053737999999999E-2</v>
      </c>
      <c r="G26" s="430">
        <v>6.9145580999999998E-2</v>
      </c>
      <c r="H26" s="430">
        <v>6.9177629000000004E-2</v>
      </c>
      <c r="I26" s="430">
        <v>6.9699365999999999E-2</v>
      </c>
      <c r="J26" s="430">
        <v>6.7535672000000005E-2</v>
      </c>
      <c r="K26" s="430">
        <v>5.9938685999999998E-2</v>
      </c>
      <c r="L26" s="430">
        <v>6.9516270000000005E-2</v>
      </c>
      <c r="M26" s="430">
        <v>6.9719157000000004E-2</v>
      </c>
      <c r="N26" s="430">
        <v>6.6330149000000005E-2</v>
      </c>
      <c r="O26" s="430">
        <v>6.8562037000000006E-2</v>
      </c>
      <c r="P26" s="430">
        <v>6.1770986E-2</v>
      </c>
      <c r="Q26" s="430">
        <v>6.7602050999999996E-2</v>
      </c>
      <c r="R26" s="430">
        <v>6.4392172999999997E-2</v>
      </c>
      <c r="S26" s="430">
        <v>6.8093702000000006E-2</v>
      </c>
      <c r="T26" s="430">
        <v>6.8680964999999997E-2</v>
      </c>
      <c r="U26" s="430">
        <v>7.0732563999999998E-2</v>
      </c>
      <c r="V26" s="430">
        <v>6.8742112999999994E-2</v>
      </c>
      <c r="W26" s="430">
        <v>6.6525910999999993E-2</v>
      </c>
      <c r="X26" s="430">
        <v>7.0353463000000005E-2</v>
      </c>
      <c r="Y26" s="430">
        <v>6.9776497000000007E-2</v>
      </c>
      <c r="Z26" s="430">
        <v>7.4058390000000002E-2</v>
      </c>
      <c r="AA26" s="430">
        <v>6.8115101999999997E-2</v>
      </c>
      <c r="AB26" s="430">
        <v>6.8758653000000003E-2</v>
      </c>
      <c r="AC26" s="430">
        <v>7.3257326999999997E-2</v>
      </c>
      <c r="AD26" s="430">
        <v>6.5203198000000004E-2</v>
      </c>
      <c r="AE26" s="430">
        <v>7.0329593999999995E-2</v>
      </c>
      <c r="AF26" s="430">
        <v>6.9190451E-2</v>
      </c>
      <c r="AG26" s="430">
        <v>7.4712283000000004E-2</v>
      </c>
      <c r="AH26" s="430">
        <v>7.4066025999999993E-2</v>
      </c>
      <c r="AI26" s="430">
        <v>6.9052136E-2</v>
      </c>
      <c r="AJ26" s="430">
        <v>7.1917673000000001E-2</v>
      </c>
      <c r="AK26" s="430">
        <v>7.3805098999999999E-2</v>
      </c>
      <c r="AL26" s="430">
        <v>7.5536473000000007E-2</v>
      </c>
      <c r="AM26" s="430">
        <v>7.2054898000000006E-2</v>
      </c>
      <c r="AN26" s="430">
        <v>6.5210949000000004E-2</v>
      </c>
      <c r="AO26" s="430">
        <v>7.0213963000000004E-2</v>
      </c>
      <c r="AP26" s="430">
        <v>6.5847797999999999E-2</v>
      </c>
      <c r="AQ26" s="430">
        <v>6.8914031000000001E-2</v>
      </c>
      <c r="AR26" s="430">
        <v>6.9423086999999994E-2</v>
      </c>
      <c r="AS26" s="430">
        <v>7.1864042000000003E-2</v>
      </c>
      <c r="AT26" s="430">
        <v>7.1942357999999998E-2</v>
      </c>
      <c r="AU26" s="430">
        <v>6.7601976999999994E-2</v>
      </c>
      <c r="AV26" s="430">
        <v>7.3174635000000002E-2</v>
      </c>
      <c r="AW26" s="430">
        <v>7.1913331999999996E-2</v>
      </c>
      <c r="AX26" s="430">
        <v>7.4792860000000003E-2</v>
      </c>
      <c r="AY26" s="430">
        <v>7.2232692000000001E-2</v>
      </c>
      <c r="AZ26" s="926">
        <v>6.7282338999999997E-2</v>
      </c>
      <c r="BA26" s="926">
        <v>7.3317818000000007E-2</v>
      </c>
      <c r="BB26" s="926">
        <v>6.6437698000000003E-2</v>
      </c>
      <c r="BC26" s="926">
        <v>7.3573608999999998E-2</v>
      </c>
      <c r="BD26" s="926">
        <v>6.8677799999999997E-2</v>
      </c>
      <c r="BE26" s="926">
        <v>7.4069399999999994E-2</v>
      </c>
      <c r="BF26" s="926">
        <v>7.5114E-2</v>
      </c>
      <c r="BG26" s="435">
        <v>6.9352399999999995E-2</v>
      </c>
      <c r="BH26" s="435">
        <v>7.2517799999999993E-2</v>
      </c>
      <c r="BI26" s="435">
        <v>7.2913099999999995E-2</v>
      </c>
      <c r="BJ26" s="435">
        <v>7.5239600000000004E-2</v>
      </c>
      <c r="BK26" s="435">
        <v>7.5708300000000006E-2</v>
      </c>
      <c r="BL26" s="435">
        <v>6.5333199999999994E-2</v>
      </c>
      <c r="BM26" s="435">
        <v>7.2945399999999994E-2</v>
      </c>
      <c r="BN26" s="435">
        <v>6.96407E-2</v>
      </c>
      <c r="BO26" s="435">
        <v>7.3289999999999994E-2</v>
      </c>
      <c r="BP26" s="435">
        <v>7.2570399999999993E-2</v>
      </c>
      <c r="BQ26" s="435">
        <v>7.5102000000000002E-2</v>
      </c>
      <c r="BR26" s="435">
        <v>7.5771699999999997E-2</v>
      </c>
      <c r="BS26" s="435">
        <v>7.1527300000000002E-2</v>
      </c>
      <c r="BT26" s="435">
        <v>7.5141899999999998E-2</v>
      </c>
      <c r="BU26" s="435">
        <v>7.4927300000000002E-2</v>
      </c>
      <c r="BV26" s="435">
        <v>7.6926400000000006E-2</v>
      </c>
    </row>
    <row r="27" spans="1:74" ht="12" customHeight="1" x14ac:dyDescent="0.2">
      <c r="A27" s="253" t="s">
        <v>316</v>
      </c>
      <c r="B27" s="751" t="s">
        <v>1039</v>
      </c>
      <c r="C27" s="430">
        <v>3.5671200000000002E-4</v>
      </c>
      <c r="D27" s="430">
        <v>3.2219200000000001E-4</v>
      </c>
      <c r="E27" s="430">
        <v>3.5671200000000002E-4</v>
      </c>
      <c r="F27" s="430">
        <v>3.4520500000000001E-4</v>
      </c>
      <c r="G27" s="430">
        <v>3.5671200000000002E-4</v>
      </c>
      <c r="H27" s="430">
        <v>3.4520500000000001E-4</v>
      </c>
      <c r="I27" s="430">
        <v>3.5671200000000002E-4</v>
      </c>
      <c r="J27" s="430">
        <v>3.5671200000000002E-4</v>
      </c>
      <c r="K27" s="430">
        <v>3.4520500000000001E-4</v>
      </c>
      <c r="L27" s="430">
        <v>3.5671200000000002E-4</v>
      </c>
      <c r="M27" s="430">
        <v>3.4520500000000001E-4</v>
      </c>
      <c r="N27" s="430">
        <v>3.5671200000000002E-4</v>
      </c>
      <c r="O27" s="430">
        <v>3.5671200000000002E-4</v>
      </c>
      <c r="P27" s="430">
        <v>3.2219200000000001E-4</v>
      </c>
      <c r="Q27" s="430">
        <v>3.5671200000000002E-4</v>
      </c>
      <c r="R27" s="430">
        <v>3.4520500000000001E-4</v>
      </c>
      <c r="S27" s="430">
        <v>3.5671200000000002E-4</v>
      </c>
      <c r="T27" s="430">
        <v>3.4520500000000001E-4</v>
      </c>
      <c r="U27" s="430">
        <v>3.5671200000000002E-4</v>
      </c>
      <c r="V27" s="430">
        <v>3.5671200000000002E-4</v>
      </c>
      <c r="W27" s="430">
        <v>3.4520500000000001E-4</v>
      </c>
      <c r="X27" s="430">
        <v>3.5671200000000002E-4</v>
      </c>
      <c r="Y27" s="430">
        <v>3.4520500000000001E-4</v>
      </c>
      <c r="Z27" s="430">
        <v>3.5671200000000002E-4</v>
      </c>
      <c r="AA27" s="430">
        <v>3.5573799999999997E-4</v>
      </c>
      <c r="AB27" s="430">
        <v>3.3278700000000002E-4</v>
      </c>
      <c r="AC27" s="430">
        <v>3.5573799999999997E-4</v>
      </c>
      <c r="AD27" s="430">
        <v>3.4426200000000002E-4</v>
      </c>
      <c r="AE27" s="430">
        <v>3.5573799999999997E-4</v>
      </c>
      <c r="AF27" s="430">
        <v>3.4426200000000002E-4</v>
      </c>
      <c r="AG27" s="430">
        <v>3.5573799999999997E-4</v>
      </c>
      <c r="AH27" s="430">
        <v>3.5573799999999997E-4</v>
      </c>
      <c r="AI27" s="430">
        <v>3.4426200000000002E-4</v>
      </c>
      <c r="AJ27" s="430">
        <v>3.5573799999999997E-4</v>
      </c>
      <c r="AK27" s="430">
        <v>3.4426200000000002E-4</v>
      </c>
      <c r="AL27" s="430">
        <v>3.5573799999999997E-4</v>
      </c>
      <c r="AM27" s="430">
        <v>3.5671200000000002E-4</v>
      </c>
      <c r="AN27" s="430">
        <v>3.2219200000000001E-4</v>
      </c>
      <c r="AO27" s="430">
        <v>3.5671200000000002E-4</v>
      </c>
      <c r="AP27" s="430">
        <v>3.4520500000000001E-4</v>
      </c>
      <c r="AQ27" s="430">
        <v>3.5671200000000002E-4</v>
      </c>
      <c r="AR27" s="430">
        <v>3.4520500000000001E-4</v>
      </c>
      <c r="AS27" s="430">
        <v>3.5671200000000002E-4</v>
      </c>
      <c r="AT27" s="430">
        <v>3.5671200000000002E-4</v>
      </c>
      <c r="AU27" s="430">
        <v>3.4520500000000001E-4</v>
      </c>
      <c r="AV27" s="430">
        <v>3.5671200000000002E-4</v>
      </c>
      <c r="AW27" s="430">
        <v>3.4520500000000001E-4</v>
      </c>
      <c r="AX27" s="430">
        <v>3.5671200000000002E-4</v>
      </c>
      <c r="AY27" s="430">
        <v>3.5671200000000002E-4</v>
      </c>
      <c r="AZ27" s="926">
        <v>3.2219200000000001E-4</v>
      </c>
      <c r="BA27" s="926">
        <v>3.5671200000000002E-4</v>
      </c>
      <c r="BB27" s="926">
        <v>3.4520500000000001E-4</v>
      </c>
      <c r="BC27" s="926">
        <v>3.5671200000000002E-4</v>
      </c>
      <c r="BD27" s="926">
        <v>3.5043599999999998E-4</v>
      </c>
      <c r="BE27" s="926">
        <v>3.4986499999999999E-4</v>
      </c>
      <c r="BF27" s="926">
        <v>3.49243E-4</v>
      </c>
      <c r="BG27" s="435">
        <v>3.4960999999999998E-4</v>
      </c>
      <c r="BH27" s="435">
        <v>3.48964E-4</v>
      </c>
      <c r="BI27" s="435">
        <v>3.4930600000000002E-4</v>
      </c>
      <c r="BJ27" s="435">
        <v>3.4863199999999998E-4</v>
      </c>
      <c r="BK27" s="435">
        <v>3.4789800000000002E-4</v>
      </c>
      <c r="BL27" s="435">
        <v>3.5023500000000001E-4</v>
      </c>
      <c r="BM27" s="435">
        <v>3.4964600000000001E-4</v>
      </c>
      <c r="BN27" s="435">
        <v>3.5005000000000002E-4</v>
      </c>
      <c r="BO27" s="435">
        <v>3.4944400000000002E-4</v>
      </c>
      <c r="BP27" s="435">
        <v>3.4935400000000002E-4</v>
      </c>
      <c r="BQ27" s="435">
        <v>3.4930699999999998E-4</v>
      </c>
      <c r="BR27" s="435">
        <v>3.4931300000000002E-4</v>
      </c>
      <c r="BS27" s="435">
        <v>3.4928599999999998E-4</v>
      </c>
      <c r="BT27" s="435">
        <v>3.4931600000000001E-4</v>
      </c>
      <c r="BU27" s="435">
        <v>3.4931600000000001E-4</v>
      </c>
      <c r="BV27" s="435">
        <v>3.4937899999999998E-4</v>
      </c>
    </row>
    <row r="28" spans="1:74" ht="12" customHeight="1" x14ac:dyDescent="0.2">
      <c r="A28" s="253" t="s">
        <v>317</v>
      </c>
      <c r="B28" s="751" t="s">
        <v>1384</v>
      </c>
      <c r="C28" s="430">
        <v>2.6230099999999999E-4</v>
      </c>
      <c r="D28" s="430">
        <v>2.8222799999999998E-4</v>
      </c>
      <c r="E28" s="430">
        <v>3.7737699999999998E-4</v>
      </c>
      <c r="F28" s="430">
        <v>3.4906599999999998E-4</v>
      </c>
      <c r="G28" s="430">
        <v>2.8822E-4</v>
      </c>
      <c r="H28" s="430">
        <v>2.1588600000000001E-4</v>
      </c>
      <c r="I28" s="430">
        <v>1.7956499999999999E-4</v>
      </c>
      <c r="J28" s="430">
        <v>2.0710100000000001E-4</v>
      </c>
      <c r="K28" s="430">
        <v>2.0609900000000001E-4</v>
      </c>
      <c r="L28" s="430">
        <v>1.7561399999999999E-4</v>
      </c>
      <c r="M28" s="430">
        <v>2.1105399999999999E-4</v>
      </c>
      <c r="N28" s="430">
        <v>3.12372E-4</v>
      </c>
      <c r="O28" s="430">
        <v>2.9144300000000001E-4</v>
      </c>
      <c r="P28" s="430">
        <v>2.9485999999999998E-4</v>
      </c>
      <c r="Q28" s="430">
        <v>3.5377299999999999E-4</v>
      </c>
      <c r="R28" s="430">
        <v>2.9819299999999998E-4</v>
      </c>
      <c r="S28" s="430">
        <v>2.8809300000000001E-4</v>
      </c>
      <c r="T28" s="430">
        <v>2.33895E-4</v>
      </c>
      <c r="U28" s="430">
        <v>2.3423899999999999E-4</v>
      </c>
      <c r="V28" s="430">
        <v>1.9319699999999999E-4</v>
      </c>
      <c r="W28" s="430">
        <v>1.5805699999999999E-4</v>
      </c>
      <c r="X28" s="430">
        <v>1.36231E-4</v>
      </c>
      <c r="Y28" s="430">
        <v>1.5186799999999999E-4</v>
      </c>
      <c r="Z28" s="430">
        <v>2.4600000000000002E-4</v>
      </c>
      <c r="AA28" s="430">
        <v>2.9965299999999999E-4</v>
      </c>
      <c r="AB28" s="430">
        <v>3.0505700000000002E-4</v>
      </c>
      <c r="AC28" s="430">
        <v>3.04078E-4</v>
      </c>
      <c r="AD28" s="430">
        <v>3.0471300000000002E-4</v>
      </c>
      <c r="AE28" s="430">
        <v>2.9115899999999998E-4</v>
      </c>
      <c r="AF28" s="430">
        <v>1.9932199999999999E-4</v>
      </c>
      <c r="AG28" s="430">
        <v>1.6531099999999999E-4</v>
      </c>
      <c r="AH28" s="430">
        <v>1.73361E-4</v>
      </c>
      <c r="AI28" s="430">
        <v>1.2347399999999999E-4</v>
      </c>
      <c r="AJ28" s="430">
        <v>2.1114699999999999E-4</v>
      </c>
      <c r="AK28" s="430">
        <v>1.7244600000000001E-4</v>
      </c>
      <c r="AL28" s="430">
        <v>2.1547499999999999E-4</v>
      </c>
      <c r="AM28" s="430">
        <v>2.2833799999999999E-4</v>
      </c>
      <c r="AN28" s="430">
        <v>2.14565E-4</v>
      </c>
      <c r="AO28" s="430">
        <v>2.60325E-4</v>
      </c>
      <c r="AP28" s="430">
        <v>2.3405999999999999E-4</v>
      </c>
      <c r="AQ28" s="430">
        <v>2.6478999999999999E-4</v>
      </c>
      <c r="AR28" s="430">
        <v>2.3913E-4</v>
      </c>
      <c r="AS28" s="430">
        <v>2.3098699999999999E-4</v>
      </c>
      <c r="AT28" s="430">
        <v>2.1572799999999999E-4</v>
      </c>
      <c r="AU28" s="430">
        <v>1.8552400000000001E-4</v>
      </c>
      <c r="AV28" s="430">
        <v>1.87796E-4</v>
      </c>
      <c r="AW28" s="430">
        <v>1.9788499999999999E-4</v>
      </c>
      <c r="AX28" s="430">
        <v>2.11428E-4</v>
      </c>
      <c r="AY28" s="430">
        <v>2.4927100000000002E-4</v>
      </c>
      <c r="AZ28" s="926">
        <v>1.96854E-4</v>
      </c>
      <c r="BA28" s="926">
        <v>2.7323400000000002E-4</v>
      </c>
      <c r="BB28" s="926">
        <v>2.2604799999999999E-4</v>
      </c>
      <c r="BC28" s="926">
        <v>2.3566599999999999E-4</v>
      </c>
      <c r="BD28" s="926">
        <v>2.3918499999999999E-4</v>
      </c>
      <c r="BE28" s="926">
        <v>2.31041E-4</v>
      </c>
      <c r="BF28" s="926">
        <v>2.1577799999999999E-4</v>
      </c>
      <c r="BG28" s="435">
        <v>1.8556700000000001E-4</v>
      </c>
      <c r="BH28" s="435">
        <v>1.8783999999999999E-4</v>
      </c>
      <c r="BI28" s="435">
        <v>1.9793100000000001E-4</v>
      </c>
      <c r="BJ28" s="435">
        <v>2.11478E-4</v>
      </c>
      <c r="BK28" s="435">
        <v>2.4932900000000001E-4</v>
      </c>
      <c r="BL28" s="435">
        <v>1.9689999999999999E-4</v>
      </c>
      <c r="BM28" s="435">
        <v>2.73298E-4</v>
      </c>
      <c r="BN28" s="435">
        <v>2.2610100000000001E-4</v>
      </c>
      <c r="BO28" s="435">
        <v>2.3572099999999999E-4</v>
      </c>
      <c r="BP28" s="435">
        <v>2.26603E-4</v>
      </c>
      <c r="BQ28" s="435">
        <v>2.31041E-4</v>
      </c>
      <c r="BR28" s="435">
        <v>2.1577900000000001E-4</v>
      </c>
      <c r="BS28" s="435">
        <v>1.8556700000000001E-4</v>
      </c>
      <c r="BT28" s="435">
        <v>1.8783999999999999E-4</v>
      </c>
      <c r="BU28" s="435">
        <v>1.9793100000000001E-4</v>
      </c>
      <c r="BV28" s="435">
        <v>2.11478E-4</v>
      </c>
    </row>
    <row r="29" spans="1:74" ht="12" customHeight="1" x14ac:dyDescent="0.2">
      <c r="A29" s="253" t="s">
        <v>558</v>
      </c>
      <c r="B29" s="751" t="s">
        <v>1042</v>
      </c>
      <c r="C29" s="430">
        <v>8.2757227471999995E-4</v>
      </c>
      <c r="D29" s="430">
        <v>8.8484772400999998E-4</v>
      </c>
      <c r="E29" s="430">
        <v>1.2591416844000001E-3</v>
      </c>
      <c r="F29" s="430">
        <v>1.366845494E-3</v>
      </c>
      <c r="G29" s="430">
        <v>1.5041320020999999E-3</v>
      </c>
      <c r="H29" s="430">
        <v>1.5210014520999999E-3</v>
      </c>
      <c r="I29" s="430">
        <v>1.5619607379E-3</v>
      </c>
      <c r="J29" s="430">
        <v>1.5052306251E-3</v>
      </c>
      <c r="K29" s="430">
        <v>1.3467248686E-3</v>
      </c>
      <c r="L29" s="430">
        <v>1.2188532286E-3</v>
      </c>
      <c r="M29" s="430">
        <v>9.3312195561999999E-4</v>
      </c>
      <c r="N29" s="430">
        <v>8.2459078382000005E-4</v>
      </c>
      <c r="O29" s="430">
        <v>8.8543213478E-4</v>
      </c>
      <c r="P29" s="430">
        <v>9.4632310304000003E-4</v>
      </c>
      <c r="Q29" s="430">
        <v>1.3464690778E-3</v>
      </c>
      <c r="R29" s="430">
        <v>1.5085221133E-3</v>
      </c>
      <c r="S29" s="430">
        <v>1.6419760685E-3</v>
      </c>
      <c r="T29" s="430">
        <v>1.6418000707E-3</v>
      </c>
      <c r="U29" s="430">
        <v>1.6970583080999999E-3</v>
      </c>
      <c r="V29" s="430">
        <v>1.6312197692000001E-3</v>
      </c>
      <c r="W29" s="430">
        <v>1.4647196011E-3</v>
      </c>
      <c r="X29" s="430">
        <v>1.3268597747E-3</v>
      </c>
      <c r="Y29" s="430">
        <v>1.0469168983000001E-3</v>
      </c>
      <c r="Z29" s="430">
        <v>9.2543447395999998E-4</v>
      </c>
      <c r="AA29" s="430">
        <v>9.9060886702000009E-4</v>
      </c>
      <c r="AB29" s="430">
        <v>1.1210718902999999E-3</v>
      </c>
      <c r="AC29" s="430">
        <v>1.5311229419999999E-3</v>
      </c>
      <c r="AD29" s="430">
        <v>1.6778091791E-3</v>
      </c>
      <c r="AE29" s="430">
        <v>1.8421031275E-3</v>
      </c>
      <c r="AF29" s="430">
        <v>1.8384125446000001E-3</v>
      </c>
      <c r="AG29" s="430">
        <v>1.8798690338000001E-3</v>
      </c>
      <c r="AH29" s="430">
        <v>1.8145080316E-3</v>
      </c>
      <c r="AI29" s="430">
        <v>1.6549883856000001E-3</v>
      </c>
      <c r="AJ29" s="430">
        <v>1.4779440764E-3</v>
      </c>
      <c r="AK29" s="430">
        <v>1.1394328279E-3</v>
      </c>
      <c r="AL29" s="430">
        <v>9.9590401806000004E-4</v>
      </c>
      <c r="AM29" s="430">
        <v>1.0966138725E-3</v>
      </c>
      <c r="AN29" s="430">
        <v>1.1694358506999999E-3</v>
      </c>
      <c r="AO29" s="430">
        <v>1.6547892988E-3</v>
      </c>
      <c r="AP29" s="430">
        <v>1.8058425582000001E-3</v>
      </c>
      <c r="AQ29" s="430">
        <v>1.9840617623000001E-3</v>
      </c>
      <c r="AR29" s="430">
        <v>2.3818471414000001E-3</v>
      </c>
      <c r="AS29" s="430">
        <v>2.4884801733000002E-3</v>
      </c>
      <c r="AT29" s="430">
        <v>2.3858930296E-3</v>
      </c>
      <c r="AU29" s="430">
        <v>2.3103119615000001E-3</v>
      </c>
      <c r="AV29" s="430">
        <v>2.0662460433000002E-3</v>
      </c>
      <c r="AW29" s="430">
        <v>1.5860080429999999E-3</v>
      </c>
      <c r="AX29" s="430">
        <v>1.3982454032000001E-3</v>
      </c>
      <c r="AY29" s="430">
        <v>1.5844178838000001E-3</v>
      </c>
      <c r="AZ29" s="926">
        <v>1.6958694888000001E-3</v>
      </c>
      <c r="BA29" s="926">
        <v>2.3509254035000001E-3</v>
      </c>
      <c r="BB29" s="926">
        <v>2.4764961886000001E-3</v>
      </c>
      <c r="BC29" s="926">
        <v>2.7390244080000002E-3</v>
      </c>
      <c r="BD29" s="926">
        <v>2.6704900000000002E-3</v>
      </c>
      <c r="BE29" s="926">
        <v>2.7737500000000002E-3</v>
      </c>
      <c r="BF29" s="926">
        <v>2.66424E-3</v>
      </c>
      <c r="BG29" s="435">
        <v>2.4084900000000001E-3</v>
      </c>
      <c r="BH29" s="435">
        <v>2.2299500000000001E-3</v>
      </c>
      <c r="BI29" s="435">
        <v>1.8248699999999999E-3</v>
      </c>
      <c r="BJ29" s="435">
        <v>1.68075E-3</v>
      </c>
      <c r="BK29" s="435">
        <v>1.7107800000000001E-3</v>
      </c>
      <c r="BL29" s="435">
        <v>1.7119500000000001E-3</v>
      </c>
      <c r="BM29" s="435">
        <v>2.2489900000000002E-3</v>
      </c>
      <c r="BN29" s="435">
        <v>2.3522500000000002E-3</v>
      </c>
      <c r="BO29" s="435">
        <v>2.5342899999999998E-3</v>
      </c>
      <c r="BP29" s="435">
        <v>2.49898E-3</v>
      </c>
      <c r="BQ29" s="435">
        <v>2.5557700000000002E-3</v>
      </c>
      <c r="BR29" s="435">
        <v>2.4642100000000001E-3</v>
      </c>
      <c r="BS29" s="435">
        <v>2.2260399999999999E-3</v>
      </c>
      <c r="BT29" s="435">
        <v>2.0442699999999999E-3</v>
      </c>
      <c r="BU29" s="435">
        <v>1.63989E-3</v>
      </c>
      <c r="BV29" s="435">
        <v>1.49453E-3</v>
      </c>
    </row>
    <row r="30" spans="1:74" ht="12" customHeight="1" x14ac:dyDescent="0.2">
      <c r="A30" s="253" t="s">
        <v>11</v>
      </c>
      <c r="B30" s="751" t="s">
        <v>1385</v>
      </c>
      <c r="C30" s="430">
        <v>1.4430966E-2</v>
      </c>
      <c r="D30" s="430">
        <v>1.2823503999999999E-2</v>
      </c>
      <c r="E30" s="430">
        <v>1.4604816E-2</v>
      </c>
      <c r="F30" s="430">
        <v>1.3704149000000001E-2</v>
      </c>
      <c r="G30" s="430">
        <v>1.4036996E-2</v>
      </c>
      <c r="H30" s="430">
        <v>1.2325189E-2</v>
      </c>
      <c r="I30" s="430">
        <v>1.2440306E-2</v>
      </c>
      <c r="J30" s="430">
        <v>1.2745596E-2</v>
      </c>
      <c r="K30" s="430">
        <v>1.2037469E-2</v>
      </c>
      <c r="L30" s="430">
        <v>1.3684616E-2</v>
      </c>
      <c r="M30" s="430">
        <v>1.3531118999999999E-2</v>
      </c>
      <c r="N30" s="430">
        <v>1.4415116E-2</v>
      </c>
      <c r="O30" s="430">
        <v>1.3915156E-2</v>
      </c>
      <c r="P30" s="430">
        <v>1.2346364E-2</v>
      </c>
      <c r="Q30" s="430">
        <v>1.3535896E-2</v>
      </c>
      <c r="R30" s="430">
        <v>1.2898679E-2</v>
      </c>
      <c r="S30" s="430">
        <v>1.3389145999999999E-2</v>
      </c>
      <c r="T30" s="430">
        <v>1.1943239E-2</v>
      </c>
      <c r="U30" s="430">
        <v>1.2098085999999999E-2</v>
      </c>
      <c r="V30" s="430">
        <v>1.2043816000000001E-2</v>
      </c>
      <c r="W30" s="430">
        <v>1.1543549E-2</v>
      </c>
      <c r="X30" s="430">
        <v>1.3130905999999999E-2</v>
      </c>
      <c r="Y30" s="430">
        <v>1.2888818999999999E-2</v>
      </c>
      <c r="Z30" s="430">
        <v>1.3717686E-2</v>
      </c>
      <c r="AA30" s="430">
        <v>1.3981225999999999E-2</v>
      </c>
      <c r="AB30" s="430">
        <v>1.3056425E-2</v>
      </c>
      <c r="AC30" s="430">
        <v>1.3667805999999999E-2</v>
      </c>
      <c r="AD30" s="430">
        <v>1.3333960000000001E-2</v>
      </c>
      <c r="AE30" s="430">
        <v>1.3742146E-2</v>
      </c>
      <c r="AF30" s="430">
        <v>1.1812720000000001E-2</v>
      </c>
      <c r="AG30" s="430">
        <v>1.2262606000000001E-2</v>
      </c>
      <c r="AH30" s="430">
        <v>1.2365526E-2</v>
      </c>
      <c r="AI30" s="430">
        <v>1.2031750000000001E-2</v>
      </c>
      <c r="AJ30" s="430">
        <v>1.3277005999999999E-2</v>
      </c>
      <c r="AK30" s="430">
        <v>1.323452E-2</v>
      </c>
      <c r="AL30" s="430">
        <v>1.3557886E-2</v>
      </c>
      <c r="AM30" s="430">
        <v>1.3644626E-2</v>
      </c>
      <c r="AN30" s="430">
        <v>1.2443223999999999E-2</v>
      </c>
      <c r="AO30" s="430">
        <v>1.3761496E-2</v>
      </c>
      <c r="AP30" s="430">
        <v>1.3204568999999999E-2</v>
      </c>
      <c r="AQ30" s="430">
        <v>1.2992266000000001E-2</v>
      </c>
      <c r="AR30" s="430">
        <v>1.1536939E-2</v>
      </c>
      <c r="AS30" s="430">
        <v>1.2195986000000001E-2</v>
      </c>
      <c r="AT30" s="430">
        <v>1.2230816E-2</v>
      </c>
      <c r="AU30" s="430">
        <v>1.1840039E-2</v>
      </c>
      <c r="AV30" s="430">
        <v>1.3616226E-2</v>
      </c>
      <c r="AW30" s="430">
        <v>1.2964279E-2</v>
      </c>
      <c r="AX30" s="430">
        <v>1.3722486000000001E-2</v>
      </c>
      <c r="AY30" s="430">
        <v>1.3582785999999999E-2</v>
      </c>
      <c r="AZ30" s="926">
        <v>1.2306894000000001E-2</v>
      </c>
      <c r="BA30" s="926">
        <v>1.3452366E-2</v>
      </c>
      <c r="BB30" s="926">
        <v>1.2806979E-2</v>
      </c>
      <c r="BC30" s="926">
        <v>1.2560826000000001E-2</v>
      </c>
      <c r="BD30" s="926">
        <v>1.21336E-2</v>
      </c>
      <c r="BE30" s="926">
        <v>1.2737099999999999E-2</v>
      </c>
      <c r="BF30" s="926">
        <v>1.29026E-2</v>
      </c>
      <c r="BG30" s="435">
        <v>1.2525700000000001E-2</v>
      </c>
      <c r="BH30" s="435">
        <v>1.38234E-2</v>
      </c>
      <c r="BI30" s="435">
        <v>1.3203700000000001E-2</v>
      </c>
      <c r="BJ30" s="435">
        <v>1.3536899999999999E-2</v>
      </c>
      <c r="BK30" s="435">
        <v>1.33039E-2</v>
      </c>
      <c r="BL30" s="435">
        <v>1.1915800000000001E-2</v>
      </c>
      <c r="BM30" s="435">
        <v>1.30622E-2</v>
      </c>
      <c r="BN30" s="435">
        <v>1.2452700000000001E-2</v>
      </c>
      <c r="BO30" s="435">
        <v>1.26844E-2</v>
      </c>
      <c r="BP30" s="435">
        <v>1.2141300000000001E-2</v>
      </c>
      <c r="BQ30" s="435">
        <v>1.28471E-2</v>
      </c>
      <c r="BR30" s="435">
        <v>1.2983E-2</v>
      </c>
      <c r="BS30" s="435">
        <v>1.2557E-2</v>
      </c>
      <c r="BT30" s="435">
        <v>1.37967E-2</v>
      </c>
      <c r="BU30" s="435">
        <v>1.3157E-2</v>
      </c>
      <c r="BV30" s="435">
        <v>1.3463299999999999E-2</v>
      </c>
    </row>
    <row r="31" spans="1:74" ht="12" customHeight="1" x14ac:dyDescent="0.2">
      <c r="A31" s="234" t="s">
        <v>35</v>
      </c>
      <c r="B31" s="751" t="s">
        <v>1386</v>
      </c>
      <c r="C31" s="430">
        <v>0.122777899</v>
      </c>
      <c r="D31" s="430">
        <v>0.111627508</v>
      </c>
      <c r="E31" s="430">
        <v>0.118643819</v>
      </c>
      <c r="F31" s="430">
        <v>0.117245342</v>
      </c>
      <c r="G31" s="430">
        <v>0.120785409</v>
      </c>
      <c r="H31" s="430">
        <v>0.118316882</v>
      </c>
      <c r="I31" s="430">
        <v>0.122730909</v>
      </c>
      <c r="J31" s="430">
        <v>0.121301199</v>
      </c>
      <c r="K31" s="430">
        <v>0.113282062</v>
      </c>
      <c r="L31" s="430">
        <v>0.114496089</v>
      </c>
      <c r="M31" s="430">
        <v>0.115728152</v>
      </c>
      <c r="N31" s="430">
        <v>0.11806472899999999</v>
      </c>
      <c r="O31" s="430">
        <v>0.119461779</v>
      </c>
      <c r="P31" s="430">
        <v>0.105620228</v>
      </c>
      <c r="Q31" s="430">
        <v>0.115675179</v>
      </c>
      <c r="R31" s="430">
        <v>0.107049322</v>
      </c>
      <c r="S31" s="430">
        <v>0.113484589</v>
      </c>
      <c r="T31" s="430">
        <v>0.10608701199999999</v>
      </c>
      <c r="U31" s="430">
        <v>0.111627619</v>
      </c>
      <c r="V31" s="430">
        <v>0.113734159</v>
      </c>
      <c r="W31" s="430">
        <v>0.109965572</v>
      </c>
      <c r="X31" s="430">
        <v>0.109317609</v>
      </c>
      <c r="Y31" s="430">
        <v>0.113054802</v>
      </c>
      <c r="Z31" s="430">
        <v>0.116016709</v>
      </c>
      <c r="AA31" s="430">
        <v>0.112898362</v>
      </c>
      <c r="AB31" s="430">
        <v>0.107146308</v>
      </c>
      <c r="AC31" s="430">
        <v>0.112287022</v>
      </c>
      <c r="AD31" s="430">
        <v>0.10966392</v>
      </c>
      <c r="AE31" s="430">
        <v>0.110110892</v>
      </c>
      <c r="AF31" s="430">
        <v>0.10866675000000001</v>
      </c>
      <c r="AG31" s="430">
        <v>0.111019672</v>
      </c>
      <c r="AH31" s="430">
        <v>0.112351992</v>
      </c>
      <c r="AI31" s="430">
        <v>0.10981924999999999</v>
      </c>
      <c r="AJ31" s="430">
        <v>0.107394042</v>
      </c>
      <c r="AK31" s="430">
        <v>0.11107702</v>
      </c>
      <c r="AL31" s="430">
        <v>0.115803482</v>
      </c>
      <c r="AM31" s="430">
        <v>0.111870129</v>
      </c>
      <c r="AN31" s="430">
        <v>0.100575548</v>
      </c>
      <c r="AO31" s="430">
        <v>0.111746889</v>
      </c>
      <c r="AP31" s="430">
        <v>0.104372302</v>
      </c>
      <c r="AQ31" s="430">
        <v>0.10834054899999999</v>
      </c>
      <c r="AR31" s="430">
        <v>0.107199592</v>
      </c>
      <c r="AS31" s="430">
        <v>0.112617509</v>
      </c>
      <c r="AT31" s="430">
        <v>0.111817659</v>
      </c>
      <c r="AU31" s="430">
        <v>0.108012832</v>
      </c>
      <c r="AV31" s="430">
        <v>0.108213409</v>
      </c>
      <c r="AW31" s="430">
        <v>0.106238552</v>
      </c>
      <c r="AX31" s="430">
        <v>0.108940619</v>
      </c>
      <c r="AY31" s="430">
        <v>0.107904219</v>
      </c>
      <c r="AZ31" s="926">
        <v>9.7395127999999997E-2</v>
      </c>
      <c r="BA31" s="926">
        <v>0.105031839</v>
      </c>
      <c r="BB31" s="926">
        <v>9.5493832000000001E-2</v>
      </c>
      <c r="BC31" s="926">
        <v>0.10755197900000001</v>
      </c>
      <c r="BD31" s="926">
        <v>0.10997469999999999</v>
      </c>
      <c r="BE31" s="926">
        <v>0.1138174</v>
      </c>
      <c r="BF31" s="926">
        <v>0.1156595</v>
      </c>
      <c r="BG31" s="435">
        <v>0.1132095</v>
      </c>
      <c r="BH31" s="435">
        <v>0.11906369999999999</v>
      </c>
      <c r="BI31" s="435">
        <v>0.1163703</v>
      </c>
      <c r="BJ31" s="435">
        <v>0.1224228</v>
      </c>
      <c r="BK31" s="435">
        <v>0.1225026</v>
      </c>
      <c r="BL31" s="435">
        <v>0.1094928</v>
      </c>
      <c r="BM31" s="435">
        <v>0.1173584</v>
      </c>
      <c r="BN31" s="435">
        <v>0.1149728</v>
      </c>
      <c r="BO31" s="435">
        <v>0.1170783</v>
      </c>
      <c r="BP31" s="435">
        <v>0.1159559</v>
      </c>
      <c r="BQ31" s="435">
        <v>0.1225892</v>
      </c>
      <c r="BR31" s="435">
        <v>0.12118420000000001</v>
      </c>
      <c r="BS31" s="435">
        <v>0.1167294</v>
      </c>
      <c r="BT31" s="435">
        <v>0.12135310000000001</v>
      </c>
      <c r="BU31" s="435">
        <v>0.11789429999999999</v>
      </c>
      <c r="BV31" s="435">
        <v>0.1234611</v>
      </c>
    </row>
    <row r="32" spans="1:74" ht="12" customHeight="1" x14ac:dyDescent="0.2">
      <c r="A32" s="253"/>
      <c r="B32" s="286"/>
      <c r="C32" s="491"/>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928"/>
      <c r="BA32" s="928"/>
      <c r="BB32" s="928"/>
      <c r="BC32" s="928"/>
      <c r="BD32" s="928"/>
      <c r="BE32" s="928"/>
      <c r="BF32" s="928"/>
      <c r="BG32" s="487"/>
      <c r="BH32" s="487"/>
      <c r="BI32" s="487"/>
      <c r="BJ32" s="487"/>
      <c r="BK32" s="487"/>
      <c r="BL32" s="487"/>
      <c r="BM32" s="487"/>
      <c r="BN32" s="487"/>
      <c r="BO32" s="487"/>
      <c r="BP32" s="487"/>
      <c r="BQ32" s="487"/>
      <c r="BR32" s="487"/>
      <c r="BS32" s="487"/>
      <c r="BT32" s="487"/>
      <c r="BU32" s="487"/>
      <c r="BV32" s="487"/>
    </row>
    <row r="33" spans="1:74" s="92" customFormat="1" ht="12" customHeight="1" x14ac:dyDescent="0.2">
      <c r="A33" s="495" t="s">
        <v>135</v>
      </c>
      <c r="B33" s="496" t="s">
        <v>1388</v>
      </c>
      <c r="C33" s="111">
        <v>2.0270265706000001E-2</v>
      </c>
      <c r="D33" s="111">
        <v>1.9287340133999999E-2</v>
      </c>
      <c r="E33" s="111">
        <v>2.2084791238000001E-2</v>
      </c>
      <c r="F33" s="111">
        <v>2.2112071478000001E-2</v>
      </c>
      <c r="G33" s="111">
        <v>2.3440976995000001E-2</v>
      </c>
      <c r="H33" s="111">
        <v>2.345973858E-2</v>
      </c>
      <c r="I33" s="111">
        <v>2.3941312966000002E-2</v>
      </c>
      <c r="J33" s="111">
        <v>2.3760686922999999E-2</v>
      </c>
      <c r="K33" s="111">
        <v>2.2043296907999999E-2</v>
      </c>
      <c r="L33" s="111">
        <v>2.1776845762000001E-2</v>
      </c>
      <c r="M33" s="111">
        <v>2.0523486037000001E-2</v>
      </c>
      <c r="N33" s="111">
        <v>2.0207893003000001E-2</v>
      </c>
      <c r="O33" s="111">
        <v>2.0132200744999999E-2</v>
      </c>
      <c r="P33" s="111">
        <v>1.8887614935000002E-2</v>
      </c>
      <c r="Q33" s="111">
        <v>2.1932399708000001E-2</v>
      </c>
      <c r="R33" s="111">
        <v>2.1965956891000001E-2</v>
      </c>
      <c r="S33" s="111">
        <v>2.3377913688000001E-2</v>
      </c>
      <c r="T33" s="111">
        <v>2.324692427E-2</v>
      </c>
      <c r="U33" s="111">
        <v>2.3866962738999999E-2</v>
      </c>
      <c r="V33" s="111">
        <v>2.3790779421E-2</v>
      </c>
      <c r="W33" s="111">
        <v>2.2086266465999999E-2</v>
      </c>
      <c r="X33" s="111">
        <v>2.1742181725E-2</v>
      </c>
      <c r="Y33" s="111">
        <v>2.0297418928000001E-2</v>
      </c>
      <c r="Z33" s="111">
        <v>2.0743161459000001E-2</v>
      </c>
      <c r="AA33" s="111">
        <v>2.0689383275000001E-2</v>
      </c>
      <c r="AB33" s="111">
        <v>2.0084242764000001E-2</v>
      </c>
      <c r="AC33" s="111">
        <v>2.2377810397999999E-2</v>
      </c>
      <c r="AD33" s="111">
        <v>2.2407245225999999E-2</v>
      </c>
      <c r="AE33" s="111">
        <v>2.4352121527E-2</v>
      </c>
      <c r="AF33" s="111">
        <v>2.3654465842E-2</v>
      </c>
      <c r="AG33" s="111">
        <v>2.4693253360999999E-2</v>
      </c>
      <c r="AH33" s="111">
        <v>2.4035894286E-2</v>
      </c>
      <c r="AI33" s="111">
        <v>2.2478316698E-2</v>
      </c>
      <c r="AJ33" s="111">
        <v>2.2129390958000001E-2</v>
      </c>
      <c r="AK33" s="111">
        <v>2.0475457890999998E-2</v>
      </c>
      <c r="AL33" s="111">
        <v>2.0666232021999999E-2</v>
      </c>
      <c r="AM33" s="111">
        <v>2.0986651671999999E-2</v>
      </c>
      <c r="AN33" s="111">
        <v>1.9937687938E-2</v>
      </c>
      <c r="AO33" s="111">
        <v>2.3225346479999999E-2</v>
      </c>
      <c r="AP33" s="111">
        <v>2.3579788612E-2</v>
      </c>
      <c r="AQ33" s="111">
        <v>2.4152755804E-2</v>
      </c>
      <c r="AR33" s="111">
        <v>2.4655439984000001E-2</v>
      </c>
      <c r="AS33" s="111">
        <v>2.5367917548999998E-2</v>
      </c>
      <c r="AT33" s="111">
        <v>2.4868163339E-2</v>
      </c>
      <c r="AU33" s="111">
        <v>2.3530108059999999E-2</v>
      </c>
      <c r="AV33" s="111">
        <v>2.2695271172000001E-2</v>
      </c>
      <c r="AW33" s="111">
        <v>2.0829453280999999E-2</v>
      </c>
      <c r="AX33" s="111">
        <v>2.1356770266999999E-2</v>
      </c>
      <c r="AY33" s="111">
        <v>2.1222108382000001E-2</v>
      </c>
      <c r="AZ33" s="703">
        <v>1.9979741136000002E-2</v>
      </c>
      <c r="BA33" s="703">
        <v>2.4277758800999999E-2</v>
      </c>
      <c r="BB33" s="703">
        <v>2.4333854105E-2</v>
      </c>
      <c r="BC33" s="703">
        <v>2.6153691525000002E-2</v>
      </c>
      <c r="BD33" s="703">
        <v>2.6415849754E-2</v>
      </c>
      <c r="BE33" s="703">
        <v>2.7086995188999999E-2</v>
      </c>
      <c r="BF33" s="703">
        <v>2.6803151579000001E-2</v>
      </c>
      <c r="BG33" s="497">
        <v>2.46416E-2</v>
      </c>
      <c r="BH33" s="497">
        <v>2.4313000000000001E-2</v>
      </c>
      <c r="BI33" s="497">
        <v>2.24379E-2</v>
      </c>
      <c r="BJ33" s="497">
        <v>2.2542900000000001E-2</v>
      </c>
      <c r="BK33" s="497">
        <v>2.2486200000000001E-2</v>
      </c>
      <c r="BL33" s="497">
        <v>2.1315299999999999E-2</v>
      </c>
      <c r="BM33" s="497">
        <v>2.5418099999999999E-2</v>
      </c>
      <c r="BN33" s="497">
        <v>2.51445E-2</v>
      </c>
      <c r="BO33" s="497">
        <v>2.6656900000000001E-2</v>
      </c>
      <c r="BP33" s="497">
        <v>2.7021099999999999E-2</v>
      </c>
      <c r="BQ33" s="497">
        <v>2.8343400000000001E-2</v>
      </c>
      <c r="BR33" s="497">
        <v>2.7855499999999998E-2</v>
      </c>
      <c r="BS33" s="497">
        <v>2.5909000000000001E-2</v>
      </c>
      <c r="BT33" s="497">
        <v>2.5454399999999999E-2</v>
      </c>
      <c r="BU33" s="497">
        <v>2.32804E-2</v>
      </c>
      <c r="BV33" s="497">
        <v>2.33061E-2</v>
      </c>
    </row>
    <row r="34" spans="1:74" ht="12" customHeight="1" x14ac:dyDescent="0.2">
      <c r="A34" s="253" t="s">
        <v>40</v>
      </c>
      <c r="B34" s="751" t="s">
        <v>1039</v>
      </c>
      <c r="C34" s="430">
        <v>1.6731509999999999E-3</v>
      </c>
      <c r="D34" s="430">
        <v>1.5112330000000001E-3</v>
      </c>
      <c r="E34" s="430">
        <v>1.6731509999999999E-3</v>
      </c>
      <c r="F34" s="430">
        <v>1.619178E-3</v>
      </c>
      <c r="G34" s="430">
        <v>1.6731509999999999E-3</v>
      </c>
      <c r="H34" s="430">
        <v>1.619178E-3</v>
      </c>
      <c r="I34" s="430">
        <v>1.6731509999999999E-3</v>
      </c>
      <c r="J34" s="430">
        <v>1.6731509999999999E-3</v>
      </c>
      <c r="K34" s="430">
        <v>1.619178E-3</v>
      </c>
      <c r="L34" s="430">
        <v>1.6731509999999999E-3</v>
      </c>
      <c r="M34" s="430">
        <v>1.619178E-3</v>
      </c>
      <c r="N34" s="430">
        <v>1.6731509999999999E-3</v>
      </c>
      <c r="O34" s="430">
        <v>1.6731509999999999E-3</v>
      </c>
      <c r="P34" s="430">
        <v>1.5112330000000001E-3</v>
      </c>
      <c r="Q34" s="430">
        <v>1.6731509999999999E-3</v>
      </c>
      <c r="R34" s="430">
        <v>1.619178E-3</v>
      </c>
      <c r="S34" s="430">
        <v>1.6731509999999999E-3</v>
      </c>
      <c r="T34" s="430">
        <v>1.619178E-3</v>
      </c>
      <c r="U34" s="430">
        <v>1.6731509999999999E-3</v>
      </c>
      <c r="V34" s="430">
        <v>1.6731509999999999E-3</v>
      </c>
      <c r="W34" s="430">
        <v>1.619178E-3</v>
      </c>
      <c r="X34" s="430">
        <v>1.6731509999999999E-3</v>
      </c>
      <c r="Y34" s="430">
        <v>1.619178E-3</v>
      </c>
      <c r="Z34" s="430">
        <v>1.6731509999999999E-3</v>
      </c>
      <c r="AA34" s="430">
        <v>1.6685789999999999E-3</v>
      </c>
      <c r="AB34" s="430">
        <v>1.560929E-3</v>
      </c>
      <c r="AC34" s="430">
        <v>1.6685789999999999E-3</v>
      </c>
      <c r="AD34" s="430">
        <v>1.6147539999999999E-3</v>
      </c>
      <c r="AE34" s="430">
        <v>1.6685789999999999E-3</v>
      </c>
      <c r="AF34" s="430">
        <v>1.6147539999999999E-3</v>
      </c>
      <c r="AG34" s="430">
        <v>1.6685789999999999E-3</v>
      </c>
      <c r="AH34" s="430">
        <v>1.6685789999999999E-3</v>
      </c>
      <c r="AI34" s="430">
        <v>1.6147539999999999E-3</v>
      </c>
      <c r="AJ34" s="430">
        <v>1.6685789999999999E-3</v>
      </c>
      <c r="AK34" s="430">
        <v>1.6147539999999999E-3</v>
      </c>
      <c r="AL34" s="430">
        <v>1.6685789999999999E-3</v>
      </c>
      <c r="AM34" s="430">
        <v>1.6731509999999999E-3</v>
      </c>
      <c r="AN34" s="430">
        <v>1.5112330000000001E-3</v>
      </c>
      <c r="AO34" s="430">
        <v>1.6731509999999999E-3</v>
      </c>
      <c r="AP34" s="430">
        <v>1.619178E-3</v>
      </c>
      <c r="AQ34" s="430">
        <v>1.6731509999999999E-3</v>
      </c>
      <c r="AR34" s="430">
        <v>1.619178E-3</v>
      </c>
      <c r="AS34" s="430">
        <v>1.6731509999999999E-3</v>
      </c>
      <c r="AT34" s="430">
        <v>1.6731509999999999E-3</v>
      </c>
      <c r="AU34" s="430">
        <v>1.619178E-3</v>
      </c>
      <c r="AV34" s="430">
        <v>1.6731509999999999E-3</v>
      </c>
      <c r="AW34" s="430">
        <v>1.619178E-3</v>
      </c>
      <c r="AX34" s="430">
        <v>1.6731509999999999E-3</v>
      </c>
      <c r="AY34" s="430">
        <v>1.6731509999999999E-3</v>
      </c>
      <c r="AZ34" s="926">
        <v>1.5112330000000001E-3</v>
      </c>
      <c r="BA34" s="926">
        <v>1.6731509999999999E-3</v>
      </c>
      <c r="BB34" s="926">
        <v>1.619178E-3</v>
      </c>
      <c r="BC34" s="926">
        <v>1.6731509999999999E-3</v>
      </c>
      <c r="BD34" s="926">
        <v>1.64371E-3</v>
      </c>
      <c r="BE34" s="926">
        <v>1.6410299999999999E-3</v>
      </c>
      <c r="BF34" s="926">
        <v>1.6381099999999999E-3</v>
      </c>
      <c r="BG34" s="435">
        <v>1.63984E-3</v>
      </c>
      <c r="BH34" s="435">
        <v>1.63681E-3</v>
      </c>
      <c r="BI34" s="435">
        <v>1.6384100000000001E-3</v>
      </c>
      <c r="BJ34" s="435">
        <v>1.63525E-3</v>
      </c>
      <c r="BK34" s="435">
        <v>1.63181E-3</v>
      </c>
      <c r="BL34" s="435">
        <v>1.64277E-3</v>
      </c>
      <c r="BM34" s="435">
        <v>1.6400099999999999E-3</v>
      </c>
      <c r="BN34" s="435">
        <v>1.6419E-3</v>
      </c>
      <c r="BO34" s="435">
        <v>1.6390599999999999E-3</v>
      </c>
      <c r="BP34" s="435">
        <v>1.6386300000000001E-3</v>
      </c>
      <c r="BQ34" s="435">
        <v>1.63842E-3</v>
      </c>
      <c r="BR34" s="435">
        <v>1.6384399999999999E-3</v>
      </c>
      <c r="BS34" s="435">
        <v>1.63832E-3</v>
      </c>
      <c r="BT34" s="435">
        <v>1.63846E-3</v>
      </c>
      <c r="BU34" s="435">
        <v>1.63846E-3</v>
      </c>
      <c r="BV34" s="435">
        <v>1.63875E-3</v>
      </c>
    </row>
    <row r="35" spans="1:74" ht="12" customHeight="1" x14ac:dyDescent="0.2">
      <c r="A35" s="253" t="s">
        <v>559</v>
      </c>
      <c r="B35" s="751" t="s">
        <v>1043</v>
      </c>
      <c r="C35" s="430">
        <v>3.5761701645E-3</v>
      </c>
      <c r="D35" s="430">
        <v>3.9515085107999998E-3</v>
      </c>
      <c r="E35" s="430">
        <v>5.3787992805999999E-3</v>
      </c>
      <c r="F35" s="430">
        <v>5.8962555679E-3</v>
      </c>
      <c r="G35" s="430">
        <v>6.4373992591999999E-3</v>
      </c>
      <c r="H35" s="430">
        <v>6.4588381723000004E-3</v>
      </c>
      <c r="I35" s="430">
        <v>6.7072667248000003E-3</v>
      </c>
      <c r="J35" s="430">
        <v>6.3827005933000001E-3</v>
      </c>
      <c r="K35" s="430">
        <v>5.6920446382999999E-3</v>
      </c>
      <c r="L35" s="430">
        <v>4.8963728474000004E-3</v>
      </c>
      <c r="M35" s="430">
        <v>3.8412513343999998E-3</v>
      </c>
      <c r="N35" s="430">
        <v>3.5376657478999999E-3</v>
      </c>
      <c r="O35" s="430">
        <v>3.9139917624000002E-3</v>
      </c>
      <c r="P35" s="430">
        <v>4.3397052076999997E-3</v>
      </c>
      <c r="Q35" s="430">
        <v>5.9070366826999999E-3</v>
      </c>
      <c r="R35" s="430">
        <v>6.5597647570000001E-3</v>
      </c>
      <c r="S35" s="430">
        <v>7.1467675331999998E-3</v>
      </c>
      <c r="T35" s="430">
        <v>7.0868601387999997E-3</v>
      </c>
      <c r="U35" s="430">
        <v>7.3572397592000004E-3</v>
      </c>
      <c r="V35" s="430">
        <v>7.0700605358000003E-3</v>
      </c>
      <c r="W35" s="430">
        <v>6.3093230016E-3</v>
      </c>
      <c r="X35" s="430">
        <v>5.4725945362000001E-3</v>
      </c>
      <c r="Y35" s="430">
        <v>4.3052915232E-3</v>
      </c>
      <c r="Z35" s="430">
        <v>4.0207532254000001E-3</v>
      </c>
      <c r="AA35" s="430">
        <v>4.2339176557999996E-3</v>
      </c>
      <c r="AB35" s="430">
        <v>4.8445292918000002E-3</v>
      </c>
      <c r="AC35" s="430">
        <v>6.3786816531000001E-3</v>
      </c>
      <c r="AD35" s="430">
        <v>7.0392010156999996E-3</v>
      </c>
      <c r="AE35" s="430">
        <v>7.7791146703999996E-3</v>
      </c>
      <c r="AF35" s="430">
        <v>7.7797731250000002E-3</v>
      </c>
      <c r="AG35" s="430">
        <v>8.0532480469000002E-3</v>
      </c>
      <c r="AH35" s="430">
        <v>7.7272787373000003E-3</v>
      </c>
      <c r="AI35" s="430">
        <v>6.8847216920999996E-3</v>
      </c>
      <c r="AJ35" s="430">
        <v>5.9877814135999999E-3</v>
      </c>
      <c r="AK35" s="430">
        <v>4.6634885035999997E-3</v>
      </c>
      <c r="AL35" s="430">
        <v>4.4367678968999999E-3</v>
      </c>
      <c r="AM35" s="430">
        <v>4.9353286886E-3</v>
      </c>
      <c r="AN35" s="430">
        <v>5.3660477596999996E-3</v>
      </c>
      <c r="AO35" s="430">
        <v>7.2762243167999998E-3</v>
      </c>
      <c r="AP35" s="430">
        <v>8.1495833590999999E-3</v>
      </c>
      <c r="AQ35" s="430">
        <v>8.8418601744999995E-3</v>
      </c>
      <c r="AR35" s="430">
        <v>8.8919742008000003E-3</v>
      </c>
      <c r="AS35" s="430">
        <v>9.2656145858000007E-3</v>
      </c>
      <c r="AT35" s="430">
        <v>8.8949909718E-3</v>
      </c>
      <c r="AU35" s="430">
        <v>7.9983052422000003E-3</v>
      </c>
      <c r="AV35" s="430">
        <v>6.9084277153999996E-3</v>
      </c>
      <c r="AW35" s="430">
        <v>5.3897860331999997E-3</v>
      </c>
      <c r="AX35" s="430">
        <v>5.0988565168000001E-3</v>
      </c>
      <c r="AY35" s="430">
        <v>5.5893344988999999E-3</v>
      </c>
      <c r="AZ35" s="926">
        <v>6.0642089204999998E-3</v>
      </c>
      <c r="BA35" s="926">
        <v>8.4488462964999993E-3</v>
      </c>
      <c r="BB35" s="926">
        <v>9.3930877485999993E-3</v>
      </c>
      <c r="BC35" s="926">
        <v>1.0399762914999999E-2</v>
      </c>
      <c r="BD35" s="926">
        <v>1.04563E-2</v>
      </c>
      <c r="BE35" s="926">
        <v>1.08761E-2</v>
      </c>
      <c r="BF35" s="926">
        <v>1.04571E-2</v>
      </c>
      <c r="BG35" s="435">
        <v>9.4337399999999995E-3</v>
      </c>
      <c r="BH35" s="435">
        <v>8.4113699999999996E-3</v>
      </c>
      <c r="BI35" s="435">
        <v>6.7775400000000003E-3</v>
      </c>
      <c r="BJ35" s="435">
        <v>6.4725499999999997E-3</v>
      </c>
      <c r="BK35" s="435">
        <v>6.9560999999999998E-3</v>
      </c>
      <c r="BL35" s="435">
        <v>7.5598499999999999E-3</v>
      </c>
      <c r="BM35" s="435">
        <v>1.0041700000000001E-2</v>
      </c>
      <c r="BN35" s="435">
        <v>1.09534E-2</v>
      </c>
      <c r="BO35" s="435">
        <v>1.1892E-2</v>
      </c>
      <c r="BP35" s="435">
        <v>1.1901500000000001E-2</v>
      </c>
      <c r="BQ35" s="435">
        <v>1.2306900000000001E-2</v>
      </c>
      <c r="BR35" s="435">
        <v>1.1794300000000001E-2</v>
      </c>
      <c r="BS35" s="435">
        <v>1.0609199999999999E-2</v>
      </c>
      <c r="BT35" s="435">
        <v>9.4383899999999996E-3</v>
      </c>
      <c r="BU35" s="435">
        <v>7.5747899999999996E-3</v>
      </c>
      <c r="BV35" s="435">
        <v>7.2141000000000002E-3</v>
      </c>
    </row>
    <row r="36" spans="1:74" ht="12" customHeight="1" x14ac:dyDescent="0.2">
      <c r="A36" s="234" t="s">
        <v>490</v>
      </c>
      <c r="B36" s="751" t="s">
        <v>1385</v>
      </c>
      <c r="C36" s="430">
        <v>6.2699299999999999E-3</v>
      </c>
      <c r="D36" s="430">
        <v>5.82243E-3</v>
      </c>
      <c r="E36" s="430">
        <v>6.1109600000000004E-3</v>
      </c>
      <c r="F36" s="430">
        <v>6.1106099999999998E-3</v>
      </c>
      <c r="G36" s="430">
        <v>6.2791499999999998E-3</v>
      </c>
      <c r="H36" s="430">
        <v>6.4127699999999999E-3</v>
      </c>
      <c r="I36" s="430">
        <v>6.5400600000000003E-3</v>
      </c>
      <c r="J36" s="430">
        <v>6.4406999999999997E-3</v>
      </c>
      <c r="K36" s="430">
        <v>6.2039E-3</v>
      </c>
      <c r="L36" s="430">
        <v>6.3521200000000002E-3</v>
      </c>
      <c r="M36" s="430">
        <v>6.3671600000000002E-3</v>
      </c>
      <c r="N36" s="430">
        <v>6.14928E-3</v>
      </c>
      <c r="O36" s="430">
        <v>6.06487E-3</v>
      </c>
      <c r="P36" s="430">
        <v>5.4813700000000002E-3</v>
      </c>
      <c r="Q36" s="430">
        <v>5.7625300000000001E-3</v>
      </c>
      <c r="R36" s="430">
        <v>5.6207499999999999E-3</v>
      </c>
      <c r="S36" s="430">
        <v>6.1477399999999996E-3</v>
      </c>
      <c r="T36" s="430">
        <v>6.1231599999999999E-3</v>
      </c>
      <c r="U36" s="430">
        <v>6.4016200000000002E-3</v>
      </c>
      <c r="V36" s="430">
        <v>6.3594699999999999E-3</v>
      </c>
      <c r="W36" s="430">
        <v>5.8882600000000002E-3</v>
      </c>
      <c r="X36" s="430">
        <v>5.9880899999999997E-3</v>
      </c>
      <c r="Y36" s="430">
        <v>6.1130400000000001E-3</v>
      </c>
      <c r="Z36" s="430">
        <v>6.52829E-3</v>
      </c>
      <c r="AA36" s="430">
        <v>6.3701900000000004E-3</v>
      </c>
      <c r="AB36" s="430">
        <v>5.8014199999999998E-3</v>
      </c>
      <c r="AC36" s="430">
        <v>5.9921000000000002E-3</v>
      </c>
      <c r="AD36" s="430">
        <v>5.8014599999999996E-3</v>
      </c>
      <c r="AE36" s="430">
        <v>6.3055300000000002E-3</v>
      </c>
      <c r="AF36" s="430">
        <v>5.9638599999999996E-3</v>
      </c>
      <c r="AG36" s="430">
        <v>6.1941499999999998E-3</v>
      </c>
      <c r="AH36" s="430">
        <v>6.1022200000000002E-3</v>
      </c>
      <c r="AI36" s="430">
        <v>5.7132499999999996E-3</v>
      </c>
      <c r="AJ36" s="430">
        <v>5.9441600000000004E-3</v>
      </c>
      <c r="AK36" s="430">
        <v>5.9187900000000002E-3</v>
      </c>
      <c r="AL36" s="430">
        <v>6.05041E-3</v>
      </c>
      <c r="AM36" s="430">
        <v>5.8786300000000001E-3</v>
      </c>
      <c r="AN36" s="430">
        <v>5.3281300000000004E-3</v>
      </c>
      <c r="AO36" s="430">
        <v>5.8701999999999999E-3</v>
      </c>
      <c r="AP36" s="430">
        <v>5.6154200000000003E-3</v>
      </c>
      <c r="AQ36" s="430">
        <v>5.2114099999999997E-3</v>
      </c>
      <c r="AR36" s="430">
        <v>5.4741700000000004E-3</v>
      </c>
      <c r="AS36" s="430">
        <v>5.5991399999999998E-3</v>
      </c>
      <c r="AT36" s="430">
        <v>5.5834099999999996E-3</v>
      </c>
      <c r="AU36" s="430">
        <v>5.5301600000000001E-3</v>
      </c>
      <c r="AV36" s="430">
        <v>5.52624E-3</v>
      </c>
      <c r="AW36" s="430">
        <v>5.6967600000000004E-3</v>
      </c>
      <c r="AX36" s="430">
        <v>5.8436E-3</v>
      </c>
      <c r="AY36" s="430">
        <v>5.4697000000000001E-3</v>
      </c>
      <c r="AZ36" s="926">
        <v>4.7751699999999996E-3</v>
      </c>
      <c r="BA36" s="926">
        <v>5.5109900000000003E-3</v>
      </c>
      <c r="BB36" s="926">
        <v>5.1814299999999999E-3</v>
      </c>
      <c r="BC36" s="926">
        <v>5.5411599999999998E-3</v>
      </c>
      <c r="BD36" s="926">
        <v>5.6099499999999998E-3</v>
      </c>
      <c r="BE36" s="926">
        <v>5.8299099999999998E-3</v>
      </c>
      <c r="BF36" s="926">
        <v>5.9652400000000001E-3</v>
      </c>
      <c r="BG36" s="435">
        <v>5.54799E-3</v>
      </c>
      <c r="BH36" s="435">
        <v>6.0993000000000002E-3</v>
      </c>
      <c r="BI36" s="435">
        <v>5.9837800000000002E-3</v>
      </c>
      <c r="BJ36" s="435">
        <v>6.1359500000000003E-3</v>
      </c>
      <c r="BK36" s="435">
        <v>5.6601999999999998E-3</v>
      </c>
      <c r="BL36" s="435">
        <v>4.7782299999999996E-3</v>
      </c>
      <c r="BM36" s="435">
        <v>5.5819600000000004E-3</v>
      </c>
      <c r="BN36" s="435">
        <v>4.7840199999999999E-3</v>
      </c>
      <c r="BO36" s="435">
        <v>5.1273100000000004E-3</v>
      </c>
      <c r="BP36" s="435">
        <v>5.5045099999999998E-3</v>
      </c>
      <c r="BQ36" s="435">
        <v>5.9358500000000003E-3</v>
      </c>
      <c r="BR36" s="435">
        <v>6.0619899999999997E-3</v>
      </c>
      <c r="BS36" s="435">
        <v>5.6136299999999997E-3</v>
      </c>
      <c r="BT36" s="435">
        <v>6.1758400000000001E-3</v>
      </c>
      <c r="BU36" s="435">
        <v>6.0138800000000001E-3</v>
      </c>
      <c r="BV36" s="435">
        <v>6.1432700000000002E-3</v>
      </c>
    </row>
    <row r="37" spans="1:74" ht="12" customHeight="1" x14ac:dyDescent="0.2">
      <c r="A37" s="234" t="s">
        <v>12</v>
      </c>
      <c r="B37" s="751" t="s">
        <v>1386</v>
      </c>
      <c r="C37" s="430">
        <v>6.2166909999999999E-3</v>
      </c>
      <c r="D37" s="430">
        <v>5.6440240000000001E-3</v>
      </c>
      <c r="E37" s="430">
        <v>6.1301510000000003E-3</v>
      </c>
      <c r="F37" s="430">
        <v>5.8888719999999999E-3</v>
      </c>
      <c r="G37" s="430">
        <v>6.2173810000000001E-3</v>
      </c>
      <c r="H37" s="430">
        <v>6.1400320000000001E-3</v>
      </c>
      <c r="I37" s="430">
        <v>6.2789309999999997E-3</v>
      </c>
      <c r="J37" s="430">
        <v>6.3781610000000002E-3</v>
      </c>
      <c r="K37" s="430">
        <v>5.924332E-3</v>
      </c>
      <c r="L37" s="430">
        <v>6.0237509999999999E-3</v>
      </c>
      <c r="M37" s="430">
        <v>5.9665020000000003E-3</v>
      </c>
      <c r="N37" s="430">
        <v>6.166431E-3</v>
      </c>
      <c r="O37" s="430">
        <v>6.1574710000000003E-3</v>
      </c>
      <c r="P37" s="430">
        <v>5.4782939999999999E-3</v>
      </c>
      <c r="Q37" s="430">
        <v>6.1111209999999997E-3</v>
      </c>
      <c r="R37" s="430">
        <v>5.8533320000000002E-3</v>
      </c>
      <c r="S37" s="430">
        <v>5.9381010000000003E-3</v>
      </c>
      <c r="T37" s="430">
        <v>5.966832E-3</v>
      </c>
      <c r="U37" s="430">
        <v>6.0198209999999999E-3</v>
      </c>
      <c r="V37" s="430">
        <v>6.1390610000000003E-3</v>
      </c>
      <c r="W37" s="430">
        <v>5.982752E-3</v>
      </c>
      <c r="X37" s="430">
        <v>6.078501E-3</v>
      </c>
      <c r="Y37" s="430">
        <v>5.8798119999999999E-3</v>
      </c>
      <c r="Z37" s="430">
        <v>6.1474809999999998E-3</v>
      </c>
      <c r="AA37" s="430">
        <v>6.2005740000000004E-3</v>
      </c>
      <c r="AB37" s="430">
        <v>5.6162740000000001E-3</v>
      </c>
      <c r="AC37" s="430">
        <v>5.9153640000000002E-3</v>
      </c>
      <c r="AD37" s="430">
        <v>5.7034490000000002E-3</v>
      </c>
      <c r="AE37" s="430">
        <v>5.9972439999999997E-3</v>
      </c>
      <c r="AF37" s="430">
        <v>5.9181590000000001E-3</v>
      </c>
      <c r="AG37" s="430">
        <v>6.2458039999999998E-3</v>
      </c>
      <c r="AH37" s="430">
        <v>6.0618540000000002E-3</v>
      </c>
      <c r="AI37" s="430">
        <v>5.9447789999999999E-3</v>
      </c>
      <c r="AJ37" s="430">
        <v>6.0121840000000003E-3</v>
      </c>
      <c r="AK37" s="430">
        <v>5.9234889999999997E-3</v>
      </c>
      <c r="AL37" s="430">
        <v>6.1430740000000001E-3</v>
      </c>
      <c r="AM37" s="430">
        <v>6.1592210000000003E-3</v>
      </c>
      <c r="AN37" s="430">
        <v>5.5709940000000001E-3</v>
      </c>
      <c r="AO37" s="430">
        <v>6.0359410000000004E-3</v>
      </c>
      <c r="AP37" s="430">
        <v>5.7532920000000001E-3</v>
      </c>
      <c r="AQ37" s="430">
        <v>6.0076310000000003E-3</v>
      </c>
      <c r="AR37" s="430">
        <v>6.1822420000000001E-3</v>
      </c>
      <c r="AS37" s="430">
        <v>6.3171909999999998E-3</v>
      </c>
      <c r="AT37" s="430">
        <v>6.2128909999999999E-3</v>
      </c>
      <c r="AU37" s="430">
        <v>6.0358520000000004E-3</v>
      </c>
      <c r="AV37" s="430">
        <v>6.0730209999999996E-3</v>
      </c>
      <c r="AW37" s="430">
        <v>5.8330819999999999E-3</v>
      </c>
      <c r="AX37" s="430">
        <v>6.201781E-3</v>
      </c>
      <c r="AY37" s="430">
        <v>6.2139109999999999E-3</v>
      </c>
      <c r="AZ37" s="926">
        <v>5.532894E-3</v>
      </c>
      <c r="BA37" s="926">
        <v>6.1201110000000001E-3</v>
      </c>
      <c r="BB37" s="926">
        <v>5.7498920000000004E-3</v>
      </c>
      <c r="BC37" s="926">
        <v>5.9412709999999997E-3</v>
      </c>
      <c r="BD37" s="926">
        <v>6.1989599999999999E-3</v>
      </c>
      <c r="BE37" s="926">
        <v>6.3184599999999997E-3</v>
      </c>
      <c r="BF37" s="926">
        <v>6.2025800000000001E-3</v>
      </c>
      <c r="BG37" s="435">
        <v>6.0662299999999997E-3</v>
      </c>
      <c r="BH37" s="435">
        <v>6.0847999999999996E-3</v>
      </c>
      <c r="BI37" s="435">
        <v>6.0639200000000004E-3</v>
      </c>
      <c r="BJ37" s="435">
        <v>6.2275500000000001E-3</v>
      </c>
      <c r="BK37" s="435">
        <v>6.21925E-3</v>
      </c>
      <c r="BL37" s="435">
        <v>5.4993000000000004E-3</v>
      </c>
      <c r="BM37" s="435">
        <v>6.10372E-3</v>
      </c>
      <c r="BN37" s="435">
        <v>5.7551499999999997E-3</v>
      </c>
      <c r="BO37" s="435">
        <v>5.8685600000000001E-3</v>
      </c>
      <c r="BP37" s="435">
        <v>5.8640400000000001E-3</v>
      </c>
      <c r="BQ37" s="435">
        <v>6.3424099999999997E-3</v>
      </c>
      <c r="BR37" s="435">
        <v>6.2243200000000002E-3</v>
      </c>
      <c r="BS37" s="435">
        <v>6.08999E-3</v>
      </c>
      <c r="BT37" s="435">
        <v>6.0991400000000003E-3</v>
      </c>
      <c r="BU37" s="435">
        <v>6.0597699999999999E-3</v>
      </c>
      <c r="BV37" s="435">
        <v>6.2201699999999997E-3</v>
      </c>
    </row>
    <row r="38" spans="1:74" ht="12" customHeight="1" x14ac:dyDescent="0.2">
      <c r="A38" s="253"/>
      <c r="B38" s="286"/>
      <c r="C38" s="491"/>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c r="AG38" s="491"/>
      <c r="AH38" s="491"/>
      <c r="AI38" s="491"/>
      <c r="AJ38" s="491"/>
      <c r="AK38" s="491"/>
      <c r="AL38" s="491"/>
      <c r="AM38" s="491"/>
      <c r="AN38" s="491"/>
      <c r="AO38" s="491"/>
      <c r="AP38" s="491"/>
      <c r="AQ38" s="491"/>
      <c r="AR38" s="491"/>
      <c r="AS38" s="491"/>
      <c r="AT38" s="491"/>
      <c r="AU38" s="491"/>
      <c r="AV38" s="491"/>
      <c r="AW38" s="491"/>
      <c r="AX38" s="491"/>
      <c r="AY38" s="491"/>
      <c r="AZ38" s="928"/>
      <c r="BA38" s="928"/>
      <c r="BB38" s="928"/>
      <c r="BC38" s="928"/>
      <c r="BD38" s="928"/>
      <c r="BE38" s="928"/>
      <c r="BF38" s="928"/>
      <c r="BG38" s="487"/>
      <c r="BH38" s="487"/>
      <c r="BI38" s="487"/>
      <c r="BJ38" s="487"/>
      <c r="BK38" s="487"/>
      <c r="BL38" s="487"/>
      <c r="BM38" s="487"/>
      <c r="BN38" s="487"/>
      <c r="BO38" s="487"/>
      <c r="BP38" s="487"/>
      <c r="BQ38" s="487"/>
      <c r="BR38" s="487"/>
      <c r="BS38" s="487"/>
      <c r="BT38" s="487"/>
      <c r="BU38" s="487"/>
      <c r="BV38" s="487"/>
    </row>
    <row r="39" spans="1:74" s="92" customFormat="1" ht="12" customHeight="1" x14ac:dyDescent="0.2">
      <c r="A39" s="498" t="s">
        <v>14</v>
      </c>
      <c r="B39" s="496" t="s">
        <v>1032</v>
      </c>
      <c r="C39" s="111">
        <v>5.3424791999999999E-2</v>
      </c>
      <c r="D39" s="111">
        <v>5.0634453000000003E-2</v>
      </c>
      <c r="E39" s="111">
        <v>5.9635474000000001E-2</v>
      </c>
      <c r="F39" s="111">
        <v>6.0349160999999998E-2</v>
      </c>
      <c r="G39" s="111">
        <v>6.3742650999999997E-2</v>
      </c>
      <c r="H39" s="111">
        <v>6.2361680000000003E-2</v>
      </c>
      <c r="I39" s="111">
        <v>6.4398364999999999E-2</v>
      </c>
      <c r="J39" s="111">
        <v>6.3601464999999996E-2</v>
      </c>
      <c r="K39" s="111">
        <v>5.9957903999999999E-2</v>
      </c>
      <c r="L39" s="111">
        <v>5.9683199999999999E-2</v>
      </c>
      <c r="M39" s="111">
        <v>5.4897495999999997E-2</v>
      </c>
      <c r="N39" s="111">
        <v>5.4983066999999997E-2</v>
      </c>
      <c r="O39" s="111">
        <v>4.9678061000000003E-2</v>
      </c>
      <c r="P39" s="111">
        <v>4.7634659000000003E-2</v>
      </c>
      <c r="Q39" s="111">
        <v>5.6735536000000003E-2</v>
      </c>
      <c r="R39" s="111">
        <v>5.8294708000000001E-2</v>
      </c>
      <c r="S39" s="111">
        <v>6.2481263000000002E-2</v>
      </c>
      <c r="T39" s="111">
        <v>6.0729287E-2</v>
      </c>
      <c r="U39" s="111">
        <v>6.3041755000000005E-2</v>
      </c>
      <c r="V39" s="111">
        <v>6.2348885E-2</v>
      </c>
      <c r="W39" s="111">
        <v>5.7884814E-2</v>
      </c>
      <c r="X39" s="111">
        <v>5.7508946999999998E-2</v>
      </c>
      <c r="Y39" s="111">
        <v>5.2451456E-2</v>
      </c>
      <c r="Z39" s="111">
        <v>5.1884162999999997E-2</v>
      </c>
      <c r="AA39" s="111">
        <v>4.9534496999999997E-2</v>
      </c>
      <c r="AB39" s="111">
        <v>4.9597201E-2</v>
      </c>
      <c r="AC39" s="111">
        <v>5.8036050999999998E-2</v>
      </c>
      <c r="AD39" s="111">
        <v>5.955531E-2</v>
      </c>
      <c r="AE39" s="111">
        <v>6.3036811999999998E-2</v>
      </c>
      <c r="AF39" s="111">
        <v>6.2056012000000001E-2</v>
      </c>
      <c r="AG39" s="111">
        <v>6.3825031000000004E-2</v>
      </c>
      <c r="AH39" s="111">
        <v>6.2508684999999994E-2</v>
      </c>
      <c r="AI39" s="111">
        <v>5.8219656000000002E-2</v>
      </c>
      <c r="AJ39" s="111">
        <v>5.6734982000000003E-2</v>
      </c>
      <c r="AK39" s="111">
        <v>5.1036761E-2</v>
      </c>
      <c r="AL39" s="111">
        <v>5.0535048999999999E-2</v>
      </c>
      <c r="AM39" s="111">
        <v>5.4026502999999997E-2</v>
      </c>
      <c r="AN39" s="111">
        <v>5.2027502000000003E-2</v>
      </c>
      <c r="AO39" s="111">
        <v>6.3058481E-2</v>
      </c>
      <c r="AP39" s="111">
        <v>6.4623367000000001E-2</v>
      </c>
      <c r="AQ39" s="111">
        <v>6.7431852E-2</v>
      </c>
      <c r="AR39" s="111">
        <v>6.6823898000000007E-2</v>
      </c>
      <c r="AS39" s="111">
        <v>6.9525552000000004E-2</v>
      </c>
      <c r="AT39" s="111">
        <v>6.7464109999999994E-2</v>
      </c>
      <c r="AU39" s="111">
        <v>6.2113000000000002E-2</v>
      </c>
      <c r="AV39" s="111">
        <v>6.1741602999999999E-2</v>
      </c>
      <c r="AW39" s="111">
        <v>5.5051144000000003E-2</v>
      </c>
      <c r="AX39" s="111">
        <v>5.4603230000000003E-2</v>
      </c>
      <c r="AY39" s="111">
        <v>5.2916073000000001E-2</v>
      </c>
      <c r="AZ39" s="703">
        <v>5.1031935E-2</v>
      </c>
      <c r="BA39" s="703">
        <v>6.2463959999999999E-2</v>
      </c>
      <c r="BB39" s="703">
        <v>6.4227641000000002E-2</v>
      </c>
      <c r="BC39" s="703">
        <v>6.7934773000000004E-2</v>
      </c>
      <c r="BD39" s="703">
        <v>6.8743109999999996E-2</v>
      </c>
      <c r="BE39" s="703">
        <v>7.0705130000000005E-2</v>
      </c>
      <c r="BF39" s="703">
        <v>6.8984459999999997E-2</v>
      </c>
      <c r="BG39" s="497">
        <v>6.3913200000000003E-2</v>
      </c>
      <c r="BH39" s="497">
        <v>6.1807500000000001E-2</v>
      </c>
      <c r="BI39" s="497">
        <v>5.5516599999999999E-2</v>
      </c>
      <c r="BJ39" s="497">
        <v>5.4494800000000003E-2</v>
      </c>
      <c r="BK39" s="497">
        <v>5.2629099999999998E-2</v>
      </c>
      <c r="BL39" s="497">
        <v>5.1634899999999997E-2</v>
      </c>
      <c r="BM39" s="497">
        <v>6.2675400000000006E-2</v>
      </c>
      <c r="BN39" s="497">
        <v>6.5059099999999995E-2</v>
      </c>
      <c r="BO39" s="497">
        <v>6.8307599999999996E-2</v>
      </c>
      <c r="BP39" s="497">
        <v>7.0017599999999999E-2</v>
      </c>
      <c r="BQ39" s="497">
        <v>7.1995100000000006E-2</v>
      </c>
      <c r="BR39" s="497">
        <v>7.0240200000000003E-2</v>
      </c>
      <c r="BS39" s="497">
        <v>6.5010299999999993E-2</v>
      </c>
      <c r="BT39" s="497">
        <v>6.2686599999999995E-2</v>
      </c>
      <c r="BU39" s="497">
        <v>5.6213399999999997E-2</v>
      </c>
      <c r="BV39" s="497">
        <v>5.5087900000000002E-2</v>
      </c>
    </row>
    <row r="40" spans="1:74" ht="12" customHeight="1" x14ac:dyDescent="0.2">
      <c r="A40" s="253" t="s">
        <v>315</v>
      </c>
      <c r="B40" s="751" t="s">
        <v>1039</v>
      </c>
      <c r="C40" s="430">
        <v>3.3632879999999999E-3</v>
      </c>
      <c r="D40" s="430">
        <v>3.0378079999999999E-3</v>
      </c>
      <c r="E40" s="430">
        <v>3.3632879999999999E-3</v>
      </c>
      <c r="F40" s="430">
        <v>3.254795E-3</v>
      </c>
      <c r="G40" s="430">
        <v>3.3632879999999999E-3</v>
      </c>
      <c r="H40" s="430">
        <v>3.254795E-3</v>
      </c>
      <c r="I40" s="430">
        <v>3.3632879999999999E-3</v>
      </c>
      <c r="J40" s="430">
        <v>3.3632879999999999E-3</v>
      </c>
      <c r="K40" s="430">
        <v>3.254795E-3</v>
      </c>
      <c r="L40" s="430">
        <v>3.3632879999999999E-3</v>
      </c>
      <c r="M40" s="430">
        <v>3.254795E-3</v>
      </c>
      <c r="N40" s="430">
        <v>3.3632879999999999E-3</v>
      </c>
      <c r="O40" s="430">
        <v>3.3632879999999999E-3</v>
      </c>
      <c r="P40" s="430">
        <v>3.0378079999999999E-3</v>
      </c>
      <c r="Q40" s="430">
        <v>3.3632879999999999E-3</v>
      </c>
      <c r="R40" s="430">
        <v>3.254795E-3</v>
      </c>
      <c r="S40" s="430">
        <v>3.3632879999999999E-3</v>
      </c>
      <c r="T40" s="430">
        <v>3.254795E-3</v>
      </c>
      <c r="U40" s="430">
        <v>3.3632879999999999E-3</v>
      </c>
      <c r="V40" s="430">
        <v>3.3632879999999999E-3</v>
      </c>
      <c r="W40" s="430">
        <v>3.254795E-3</v>
      </c>
      <c r="X40" s="430">
        <v>3.3632879999999999E-3</v>
      </c>
      <c r="Y40" s="430">
        <v>3.254795E-3</v>
      </c>
      <c r="Z40" s="430">
        <v>3.3632879999999999E-3</v>
      </c>
      <c r="AA40" s="430">
        <v>3.3540979999999998E-3</v>
      </c>
      <c r="AB40" s="430">
        <v>3.1377050000000002E-3</v>
      </c>
      <c r="AC40" s="430">
        <v>3.3540979999999998E-3</v>
      </c>
      <c r="AD40" s="430">
        <v>3.2459020000000002E-3</v>
      </c>
      <c r="AE40" s="430">
        <v>3.3540979999999998E-3</v>
      </c>
      <c r="AF40" s="430">
        <v>3.2459020000000002E-3</v>
      </c>
      <c r="AG40" s="430">
        <v>3.3540979999999998E-3</v>
      </c>
      <c r="AH40" s="430">
        <v>3.3540979999999998E-3</v>
      </c>
      <c r="AI40" s="430">
        <v>3.2459020000000002E-3</v>
      </c>
      <c r="AJ40" s="430">
        <v>3.3540979999999998E-3</v>
      </c>
      <c r="AK40" s="430">
        <v>3.2459020000000002E-3</v>
      </c>
      <c r="AL40" s="430">
        <v>3.3540979999999998E-3</v>
      </c>
      <c r="AM40" s="430">
        <v>3.3632879999999999E-3</v>
      </c>
      <c r="AN40" s="430">
        <v>3.0378079999999999E-3</v>
      </c>
      <c r="AO40" s="430">
        <v>3.3632879999999999E-3</v>
      </c>
      <c r="AP40" s="430">
        <v>3.254795E-3</v>
      </c>
      <c r="AQ40" s="430">
        <v>3.3632879999999999E-3</v>
      </c>
      <c r="AR40" s="430">
        <v>3.254795E-3</v>
      </c>
      <c r="AS40" s="430">
        <v>3.3632879999999999E-3</v>
      </c>
      <c r="AT40" s="430">
        <v>3.3632879999999999E-3</v>
      </c>
      <c r="AU40" s="430">
        <v>3.254795E-3</v>
      </c>
      <c r="AV40" s="430">
        <v>3.3632879999999999E-3</v>
      </c>
      <c r="AW40" s="430">
        <v>3.254795E-3</v>
      </c>
      <c r="AX40" s="430">
        <v>3.3632879999999999E-3</v>
      </c>
      <c r="AY40" s="430">
        <v>3.3632879999999999E-3</v>
      </c>
      <c r="AZ40" s="926">
        <v>3.0378079999999999E-3</v>
      </c>
      <c r="BA40" s="926">
        <v>3.3632879999999999E-3</v>
      </c>
      <c r="BB40" s="926">
        <v>3.254795E-3</v>
      </c>
      <c r="BC40" s="926">
        <v>3.3632879999999999E-3</v>
      </c>
      <c r="BD40" s="926">
        <v>3.3041099999999999E-3</v>
      </c>
      <c r="BE40" s="926">
        <v>3.2987300000000002E-3</v>
      </c>
      <c r="BF40" s="926">
        <v>3.2928599999999999E-3</v>
      </c>
      <c r="BG40" s="435">
        <v>3.2963200000000002E-3</v>
      </c>
      <c r="BH40" s="435">
        <v>3.2902299999999999E-3</v>
      </c>
      <c r="BI40" s="435">
        <v>3.2934599999999998E-3</v>
      </c>
      <c r="BJ40" s="435">
        <v>3.2871100000000002E-3</v>
      </c>
      <c r="BK40" s="435">
        <v>3.2801800000000002E-3</v>
      </c>
      <c r="BL40" s="435">
        <v>3.3022199999999998E-3</v>
      </c>
      <c r="BM40" s="435">
        <v>3.2966599999999999E-3</v>
      </c>
      <c r="BN40" s="435">
        <v>3.3004699999999998E-3</v>
      </c>
      <c r="BO40" s="435">
        <v>3.2947599999999999E-3</v>
      </c>
      <c r="BP40" s="435">
        <v>3.2939100000000002E-3</v>
      </c>
      <c r="BQ40" s="435">
        <v>3.2934700000000002E-3</v>
      </c>
      <c r="BR40" s="435">
        <v>3.2935299999999998E-3</v>
      </c>
      <c r="BS40" s="435">
        <v>3.2932700000000001E-3</v>
      </c>
      <c r="BT40" s="435">
        <v>3.2935500000000001E-3</v>
      </c>
      <c r="BU40" s="435">
        <v>3.2935600000000001E-3</v>
      </c>
      <c r="BV40" s="435">
        <v>3.2941400000000001E-3</v>
      </c>
    </row>
    <row r="41" spans="1:74" ht="12" customHeight="1" x14ac:dyDescent="0.2">
      <c r="A41" s="253" t="s">
        <v>13</v>
      </c>
      <c r="B41" s="751" t="s">
        <v>1044</v>
      </c>
      <c r="C41" s="430">
        <v>1.1926707999999999E-2</v>
      </c>
      <c r="D41" s="430">
        <v>1.3152313000000001E-2</v>
      </c>
      <c r="E41" s="430">
        <v>1.813739E-2</v>
      </c>
      <c r="F41" s="430">
        <v>2.0189723999999999E-2</v>
      </c>
      <c r="G41" s="430">
        <v>2.2244567E-2</v>
      </c>
      <c r="H41" s="430">
        <v>2.2202243E-2</v>
      </c>
      <c r="I41" s="430">
        <v>2.2900281000000001E-2</v>
      </c>
      <c r="J41" s="430">
        <v>2.2103380999999998E-2</v>
      </c>
      <c r="K41" s="430">
        <v>1.9798467E-2</v>
      </c>
      <c r="L41" s="430">
        <v>1.8185116000000001E-2</v>
      </c>
      <c r="M41" s="430">
        <v>1.4738059E-2</v>
      </c>
      <c r="N41" s="430">
        <v>1.3484983000000001E-2</v>
      </c>
      <c r="O41" s="430">
        <v>1.3952198000000001E-2</v>
      </c>
      <c r="P41" s="430">
        <v>1.5366138E-2</v>
      </c>
      <c r="Q41" s="430">
        <v>2.1009673E-2</v>
      </c>
      <c r="R41" s="430">
        <v>2.3721292000000001E-2</v>
      </c>
      <c r="S41" s="430">
        <v>2.6755399999999999E-2</v>
      </c>
      <c r="T41" s="430">
        <v>2.6155871000000001E-2</v>
      </c>
      <c r="U41" s="430">
        <v>2.7315892000000001E-2</v>
      </c>
      <c r="V41" s="430">
        <v>2.6623022E-2</v>
      </c>
      <c r="W41" s="430">
        <v>2.3311398000000001E-2</v>
      </c>
      <c r="X41" s="430">
        <v>2.1783084000000001E-2</v>
      </c>
      <c r="Y41" s="430">
        <v>1.7878040000000001E-2</v>
      </c>
      <c r="Z41" s="430">
        <v>1.61583E-2</v>
      </c>
      <c r="AA41" s="430">
        <v>1.6773059999999999E-2</v>
      </c>
      <c r="AB41" s="430">
        <v>1.8949404E-2</v>
      </c>
      <c r="AC41" s="430">
        <v>2.5274614000000001E-2</v>
      </c>
      <c r="AD41" s="430">
        <v>2.7850692E-2</v>
      </c>
      <c r="AE41" s="430">
        <v>3.0275375E-2</v>
      </c>
      <c r="AF41" s="430">
        <v>3.0351394E-2</v>
      </c>
      <c r="AG41" s="430">
        <v>3.1063594E-2</v>
      </c>
      <c r="AH41" s="430">
        <v>2.9747248E-2</v>
      </c>
      <c r="AI41" s="430">
        <v>2.6515038000000001E-2</v>
      </c>
      <c r="AJ41" s="430">
        <v>2.3973544999999999E-2</v>
      </c>
      <c r="AK41" s="430">
        <v>1.9332143E-2</v>
      </c>
      <c r="AL41" s="430">
        <v>1.7773612000000001E-2</v>
      </c>
      <c r="AM41" s="430">
        <v>1.9064811000000001E-2</v>
      </c>
      <c r="AN41" s="430">
        <v>2.0449200000000001E-2</v>
      </c>
      <c r="AO41" s="430">
        <v>2.8096789E-2</v>
      </c>
      <c r="AP41" s="430">
        <v>3.0789471999999998E-2</v>
      </c>
      <c r="AQ41" s="430">
        <v>3.2470159999999998E-2</v>
      </c>
      <c r="AR41" s="430">
        <v>3.2990002999999997E-2</v>
      </c>
      <c r="AS41" s="430">
        <v>3.4563860000000002E-2</v>
      </c>
      <c r="AT41" s="430">
        <v>3.2502417999999998E-2</v>
      </c>
      <c r="AU41" s="430">
        <v>2.8279104999999999E-2</v>
      </c>
      <c r="AV41" s="430">
        <v>2.6779911E-2</v>
      </c>
      <c r="AW41" s="430">
        <v>2.1217249000000001E-2</v>
      </c>
      <c r="AX41" s="430">
        <v>1.9641538E-2</v>
      </c>
      <c r="AY41" s="430">
        <v>2.0379023999999999E-2</v>
      </c>
      <c r="AZ41" s="926">
        <v>2.1643632999999999E-2</v>
      </c>
      <c r="BA41" s="926">
        <v>2.9926911E-2</v>
      </c>
      <c r="BB41" s="926">
        <v>3.2740173999999997E-2</v>
      </c>
      <c r="BC41" s="926">
        <v>3.5397723999999998E-2</v>
      </c>
      <c r="BD41" s="926">
        <v>3.4859899999999999E-2</v>
      </c>
      <c r="BE41" s="926">
        <v>3.5808E-2</v>
      </c>
      <c r="BF41" s="926">
        <v>3.4093199999999997E-2</v>
      </c>
      <c r="BG41" s="435">
        <v>3.00378E-2</v>
      </c>
      <c r="BH41" s="435">
        <v>2.6918899999999999E-2</v>
      </c>
      <c r="BI41" s="435">
        <v>2.1644E-2</v>
      </c>
      <c r="BJ41" s="435">
        <v>1.96093E-2</v>
      </c>
      <c r="BK41" s="435">
        <v>2.0175200000000001E-2</v>
      </c>
      <c r="BL41" s="435">
        <v>2.19822E-2</v>
      </c>
      <c r="BM41" s="435">
        <v>3.02049E-2</v>
      </c>
      <c r="BN41" s="435">
        <v>3.3526E-2</v>
      </c>
      <c r="BO41" s="435">
        <v>3.5839099999999999E-2</v>
      </c>
      <c r="BP41" s="435">
        <v>3.6144599999999999E-2</v>
      </c>
      <c r="BQ41" s="435">
        <v>3.7103299999999999E-2</v>
      </c>
      <c r="BR41" s="435">
        <v>3.5348200000000003E-2</v>
      </c>
      <c r="BS41" s="435">
        <v>3.11379E-2</v>
      </c>
      <c r="BT41" s="435">
        <v>2.7794699999999999E-2</v>
      </c>
      <c r="BU41" s="435">
        <v>2.2340700000000002E-2</v>
      </c>
      <c r="BV41" s="435">
        <v>2.0195399999999999E-2</v>
      </c>
    </row>
    <row r="42" spans="1:74" ht="12" customHeight="1" x14ac:dyDescent="0.2">
      <c r="A42" s="253" t="s">
        <v>427</v>
      </c>
      <c r="B42" s="751" t="s">
        <v>1386</v>
      </c>
      <c r="C42" s="430">
        <v>3.8134795999999999E-2</v>
      </c>
      <c r="D42" s="430">
        <v>3.4444332000000001E-2</v>
      </c>
      <c r="E42" s="430">
        <v>3.8134795999999999E-2</v>
      </c>
      <c r="F42" s="430">
        <v>3.6904642000000001E-2</v>
      </c>
      <c r="G42" s="430">
        <v>3.8134795999999999E-2</v>
      </c>
      <c r="H42" s="430">
        <v>3.6904642000000001E-2</v>
      </c>
      <c r="I42" s="430">
        <v>3.8134795999999999E-2</v>
      </c>
      <c r="J42" s="430">
        <v>3.8134795999999999E-2</v>
      </c>
      <c r="K42" s="430">
        <v>3.6904642000000001E-2</v>
      </c>
      <c r="L42" s="430">
        <v>3.8134795999999999E-2</v>
      </c>
      <c r="M42" s="430">
        <v>3.6904642000000001E-2</v>
      </c>
      <c r="N42" s="430">
        <v>3.8134795999999999E-2</v>
      </c>
      <c r="O42" s="430">
        <v>3.2362574999999998E-2</v>
      </c>
      <c r="P42" s="430">
        <v>2.9230712999999998E-2</v>
      </c>
      <c r="Q42" s="430">
        <v>3.2362574999999998E-2</v>
      </c>
      <c r="R42" s="430">
        <v>3.1318620999999998E-2</v>
      </c>
      <c r="S42" s="430">
        <v>3.2362574999999998E-2</v>
      </c>
      <c r="T42" s="430">
        <v>3.1318620999999998E-2</v>
      </c>
      <c r="U42" s="430">
        <v>3.2362574999999998E-2</v>
      </c>
      <c r="V42" s="430">
        <v>3.2362574999999998E-2</v>
      </c>
      <c r="W42" s="430">
        <v>3.1318620999999998E-2</v>
      </c>
      <c r="X42" s="430">
        <v>3.2362574999999998E-2</v>
      </c>
      <c r="Y42" s="430">
        <v>3.1318620999999998E-2</v>
      </c>
      <c r="Z42" s="430">
        <v>3.2362574999999998E-2</v>
      </c>
      <c r="AA42" s="430">
        <v>2.9407339000000001E-2</v>
      </c>
      <c r="AB42" s="430">
        <v>2.7510092E-2</v>
      </c>
      <c r="AC42" s="430">
        <v>2.9407339000000001E-2</v>
      </c>
      <c r="AD42" s="430">
        <v>2.8458715999999998E-2</v>
      </c>
      <c r="AE42" s="430">
        <v>2.9407339000000001E-2</v>
      </c>
      <c r="AF42" s="430">
        <v>2.8458715999999998E-2</v>
      </c>
      <c r="AG42" s="430">
        <v>2.9407339000000001E-2</v>
      </c>
      <c r="AH42" s="430">
        <v>2.9407339000000001E-2</v>
      </c>
      <c r="AI42" s="430">
        <v>2.8458715999999998E-2</v>
      </c>
      <c r="AJ42" s="430">
        <v>2.9407339000000001E-2</v>
      </c>
      <c r="AK42" s="430">
        <v>2.8458715999999998E-2</v>
      </c>
      <c r="AL42" s="430">
        <v>2.9407339000000001E-2</v>
      </c>
      <c r="AM42" s="430">
        <v>3.1598403999999997E-2</v>
      </c>
      <c r="AN42" s="430">
        <v>2.8540494E-2</v>
      </c>
      <c r="AO42" s="430">
        <v>3.1598403999999997E-2</v>
      </c>
      <c r="AP42" s="430">
        <v>3.0579100000000001E-2</v>
      </c>
      <c r="AQ42" s="430">
        <v>3.1598403999999997E-2</v>
      </c>
      <c r="AR42" s="430">
        <v>3.0579100000000001E-2</v>
      </c>
      <c r="AS42" s="430">
        <v>3.1598403999999997E-2</v>
      </c>
      <c r="AT42" s="430">
        <v>3.1598403999999997E-2</v>
      </c>
      <c r="AU42" s="430">
        <v>3.0579100000000001E-2</v>
      </c>
      <c r="AV42" s="430">
        <v>3.1598403999999997E-2</v>
      </c>
      <c r="AW42" s="430">
        <v>3.0579100000000001E-2</v>
      </c>
      <c r="AX42" s="430">
        <v>3.1598403999999997E-2</v>
      </c>
      <c r="AY42" s="430">
        <v>2.9173760999999999E-2</v>
      </c>
      <c r="AZ42" s="926">
        <v>2.6350493999999999E-2</v>
      </c>
      <c r="BA42" s="926">
        <v>2.9173760999999999E-2</v>
      </c>
      <c r="BB42" s="926">
        <v>2.8232672E-2</v>
      </c>
      <c r="BC42" s="926">
        <v>2.9173760999999999E-2</v>
      </c>
      <c r="BD42" s="926">
        <v>3.0579100000000001E-2</v>
      </c>
      <c r="BE42" s="926">
        <v>3.1598399999999999E-2</v>
      </c>
      <c r="BF42" s="926">
        <v>3.1598399999999999E-2</v>
      </c>
      <c r="BG42" s="435">
        <v>3.0579100000000001E-2</v>
      </c>
      <c r="BH42" s="435">
        <v>3.1598399999999999E-2</v>
      </c>
      <c r="BI42" s="435">
        <v>3.0579100000000001E-2</v>
      </c>
      <c r="BJ42" s="435">
        <v>3.1598399999999999E-2</v>
      </c>
      <c r="BK42" s="435">
        <v>2.91738E-2</v>
      </c>
      <c r="BL42" s="435">
        <v>2.6350499999999999E-2</v>
      </c>
      <c r="BM42" s="435">
        <v>2.91738E-2</v>
      </c>
      <c r="BN42" s="435">
        <v>2.8232699999999999E-2</v>
      </c>
      <c r="BO42" s="435">
        <v>2.91738E-2</v>
      </c>
      <c r="BP42" s="435">
        <v>3.0579100000000001E-2</v>
      </c>
      <c r="BQ42" s="435">
        <v>3.1598399999999999E-2</v>
      </c>
      <c r="BR42" s="435">
        <v>3.1598399999999999E-2</v>
      </c>
      <c r="BS42" s="435">
        <v>3.0579100000000001E-2</v>
      </c>
      <c r="BT42" s="435">
        <v>3.1598399999999999E-2</v>
      </c>
      <c r="BU42" s="435">
        <v>3.0579100000000001E-2</v>
      </c>
      <c r="BV42" s="435">
        <v>3.1598399999999999E-2</v>
      </c>
    </row>
    <row r="43" spans="1:74" ht="12" customHeight="1" x14ac:dyDescent="0.2">
      <c r="A43" s="252"/>
      <c r="B43" s="286"/>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929"/>
      <c r="BA43" s="929"/>
      <c r="BB43" s="929"/>
      <c r="BC43" s="929"/>
      <c r="BD43" s="929"/>
      <c r="BE43" s="929"/>
      <c r="BF43" s="929"/>
      <c r="BG43" s="488"/>
      <c r="BH43" s="488"/>
      <c r="BI43" s="488"/>
      <c r="BJ43" s="488"/>
      <c r="BK43" s="488"/>
      <c r="BL43" s="488"/>
      <c r="BM43" s="488"/>
      <c r="BN43" s="488"/>
      <c r="BO43" s="488"/>
      <c r="BP43" s="488"/>
      <c r="BQ43" s="488"/>
      <c r="BR43" s="488"/>
      <c r="BS43" s="488"/>
      <c r="BT43" s="488"/>
      <c r="BU43" s="488"/>
      <c r="BV43" s="488"/>
    </row>
    <row r="44" spans="1:74" s="92" customFormat="1" ht="12" customHeight="1" x14ac:dyDescent="0.2">
      <c r="A44" s="498" t="s">
        <v>198</v>
      </c>
      <c r="B44" s="496" t="s">
        <v>1368</v>
      </c>
      <c r="C44" s="111">
        <v>0.11774947854999999</v>
      </c>
      <c r="D44" s="111">
        <v>0.11113875703999999</v>
      </c>
      <c r="E44" s="111">
        <v>0.13272038711</v>
      </c>
      <c r="F44" s="111">
        <v>0.12708820151</v>
      </c>
      <c r="G44" s="111">
        <v>0.13402123101999999</v>
      </c>
      <c r="H44" s="111">
        <v>0.13916720659000001</v>
      </c>
      <c r="I44" s="111">
        <v>0.13162209975</v>
      </c>
      <c r="J44" s="111">
        <v>0.14098988636000001</v>
      </c>
      <c r="K44" s="111">
        <v>0.12806010209999999</v>
      </c>
      <c r="L44" s="111">
        <v>0.14165578005000001</v>
      </c>
      <c r="M44" s="111">
        <v>0.13462154076999999</v>
      </c>
      <c r="N44" s="111">
        <v>0.13430510486</v>
      </c>
      <c r="O44" s="111">
        <v>0.13570656008000001</v>
      </c>
      <c r="P44" s="111">
        <v>0.12431285685</v>
      </c>
      <c r="Q44" s="111">
        <v>0.14873180039</v>
      </c>
      <c r="R44" s="111">
        <v>0.13862906397999999</v>
      </c>
      <c r="S44" s="111">
        <v>0.16170074526</v>
      </c>
      <c r="T44" s="111">
        <v>0.15818090256</v>
      </c>
      <c r="U44" s="111">
        <v>0.14926313439</v>
      </c>
      <c r="V44" s="111">
        <v>0.16171355104999999</v>
      </c>
      <c r="W44" s="111">
        <v>0.15157446611</v>
      </c>
      <c r="X44" s="111">
        <v>0.15937373364999999</v>
      </c>
      <c r="Y44" s="111">
        <v>0.14574475811000001</v>
      </c>
      <c r="Z44" s="111">
        <v>0.15715860349999999</v>
      </c>
      <c r="AA44" s="111">
        <v>0.13985313605999999</v>
      </c>
      <c r="AB44" s="111">
        <v>0.15058724035000001</v>
      </c>
      <c r="AC44" s="111">
        <v>0.1546792676</v>
      </c>
      <c r="AD44" s="111">
        <v>0.15250653066</v>
      </c>
      <c r="AE44" s="111">
        <v>0.16754287034000001</v>
      </c>
      <c r="AF44" s="111">
        <v>0.16144631392</v>
      </c>
      <c r="AG44" s="111">
        <v>0.17324812987999999</v>
      </c>
      <c r="AH44" s="111">
        <v>0.16335133021000001</v>
      </c>
      <c r="AI44" s="111">
        <v>0.15740962634</v>
      </c>
      <c r="AJ44" s="111">
        <v>0.16696574975</v>
      </c>
      <c r="AK44" s="111">
        <v>0.15739847446999999</v>
      </c>
      <c r="AL44" s="111">
        <v>0.15612470740000001</v>
      </c>
      <c r="AM44" s="111">
        <v>0.13231842885</v>
      </c>
      <c r="AN44" s="111">
        <v>0.12961560943</v>
      </c>
      <c r="AO44" s="111">
        <v>0.1394414343</v>
      </c>
      <c r="AP44" s="111">
        <v>0.14156262246000001</v>
      </c>
      <c r="AQ44" s="111">
        <v>0.13875794022999999</v>
      </c>
      <c r="AR44" s="111">
        <v>0.13541763578999999</v>
      </c>
      <c r="AS44" s="111">
        <v>0.14350811774</v>
      </c>
      <c r="AT44" s="111">
        <v>0.14163351789</v>
      </c>
      <c r="AU44" s="111">
        <v>0.13888331549999999</v>
      </c>
      <c r="AV44" s="111">
        <v>0.14860897357</v>
      </c>
      <c r="AW44" s="111">
        <v>0.13608615349</v>
      </c>
      <c r="AX44" s="111">
        <v>0.14857030103999999</v>
      </c>
      <c r="AY44" s="111">
        <v>0.12255111449</v>
      </c>
      <c r="AZ44" s="703">
        <v>0.12255065555</v>
      </c>
      <c r="BA44" s="703">
        <v>0.14752728426</v>
      </c>
      <c r="BB44" s="703">
        <v>0.14587171021000001</v>
      </c>
      <c r="BC44" s="703">
        <v>0.15548288570999999</v>
      </c>
      <c r="BD44" s="703">
        <v>0.15945592954000001</v>
      </c>
      <c r="BE44" s="703">
        <v>0.15600602248000001</v>
      </c>
      <c r="BF44" s="703">
        <v>0.16131380802</v>
      </c>
      <c r="BG44" s="497">
        <v>0.15562219999999999</v>
      </c>
      <c r="BH44" s="497">
        <v>0.164631</v>
      </c>
      <c r="BI44" s="497">
        <v>0.15763930000000001</v>
      </c>
      <c r="BJ44" s="497">
        <v>0.16593769999999999</v>
      </c>
      <c r="BK44" s="497">
        <v>0.15864619999999999</v>
      </c>
      <c r="BL44" s="497">
        <v>0.14908399999999999</v>
      </c>
      <c r="BM44" s="497">
        <v>0.16717570000000001</v>
      </c>
      <c r="BN44" s="497">
        <v>0.16585469999999999</v>
      </c>
      <c r="BO44" s="497">
        <v>0.17655100000000001</v>
      </c>
      <c r="BP44" s="497">
        <v>0.17378360000000001</v>
      </c>
      <c r="BQ44" s="497">
        <v>0.1789123</v>
      </c>
      <c r="BR44" s="497">
        <v>0.1797329</v>
      </c>
      <c r="BS44" s="497">
        <v>0.1704637</v>
      </c>
      <c r="BT44" s="497">
        <v>0.1787038</v>
      </c>
      <c r="BU44" s="497">
        <v>0.1691309</v>
      </c>
      <c r="BV44" s="497">
        <v>0.17641080000000001</v>
      </c>
    </row>
    <row r="45" spans="1:74" ht="12" customHeight="1" x14ac:dyDescent="0.2">
      <c r="A45" s="252" t="s">
        <v>755</v>
      </c>
      <c r="B45" s="751" t="s">
        <v>1382</v>
      </c>
      <c r="C45" s="430">
        <v>3.1295586696000001E-2</v>
      </c>
      <c r="D45" s="430">
        <v>3.0563466760000001E-2</v>
      </c>
      <c r="E45" s="430">
        <v>3.7204449894E-2</v>
      </c>
      <c r="F45" s="430">
        <v>3.7976023608000002E-2</v>
      </c>
      <c r="G45" s="430">
        <v>3.7220423065000001E-2</v>
      </c>
      <c r="H45" s="430">
        <v>4.2690898263000002E-2</v>
      </c>
      <c r="I45" s="430">
        <v>3.8082709947999997E-2</v>
      </c>
      <c r="J45" s="430">
        <v>4.1901542648000001E-2</v>
      </c>
      <c r="K45" s="430">
        <v>3.8419115766000003E-2</v>
      </c>
      <c r="L45" s="430">
        <v>4.3662446087999997E-2</v>
      </c>
      <c r="M45" s="430">
        <v>4.0525326464999997E-2</v>
      </c>
      <c r="N45" s="430">
        <v>4.2173933173999999E-2</v>
      </c>
      <c r="O45" s="430">
        <v>4.4645181875000002E-2</v>
      </c>
      <c r="P45" s="430">
        <v>4.2885108834999998E-2</v>
      </c>
      <c r="Q45" s="430">
        <v>5.1505184012000001E-2</v>
      </c>
      <c r="R45" s="430">
        <v>4.8101870120000001E-2</v>
      </c>
      <c r="S45" s="430">
        <v>6.4170593166999995E-2</v>
      </c>
      <c r="T45" s="430">
        <v>6.0559066561999997E-2</v>
      </c>
      <c r="U45" s="430">
        <v>5.3738973749000003E-2</v>
      </c>
      <c r="V45" s="430">
        <v>6.0734540215E-2</v>
      </c>
      <c r="W45" s="430">
        <v>6.0538793237000003E-2</v>
      </c>
      <c r="X45" s="430">
        <v>5.9065284239000003E-2</v>
      </c>
      <c r="Y45" s="430">
        <v>5.1339770074E-2</v>
      </c>
      <c r="Z45" s="430">
        <v>6.3211621250000002E-2</v>
      </c>
      <c r="AA45" s="430">
        <v>5.3344262535999998E-2</v>
      </c>
      <c r="AB45" s="430">
        <v>6.2005592471000001E-2</v>
      </c>
      <c r="AC45" s="430">
        <v>5.9853524391000001E-2</v>
      </c>
      <c r="AD45" s="430">
        <v>6.4731356721E-2</v>
      </c>
      <c r="AE45" s="430">
        <v>6.5499102532999995E-2</v>
      </c>
      <c r="AF45" s="430">
        <v>6.7371088117999994E-2</v>
      </c>
      <c r="AG45" s="430">
        <v>7.2994892303000006E-2</v>
      </c>
      <c r="AH45" s="430">
        <v>6.5279892532000006E-2</v>
      </c>
      <c r="AI45" s="430">
        <v>6.5176423632999997E-2</v>
      </c>
      <c r="AJ45" s="430">
        <v>6.6892007860000005E-2</v>
      </c>
      <c r="AK45" s="430">
        <v>6.4165659185000001E-2</v>
      </c>
      <c r="AL45" s="430">
        <v>6.2758276724000001E-2</v>
      </c>
      <c r="AM45" s="430">
        <v>4.0946777820000002E-2</v>
      </c>
      <c r="AN45" s="430">
        <v>4.4774972620999998E-2</v>
      </c>
      <c r="AO45" s="430">
        <v>4.6282542024999998E-2</v>
      </c>
      <c r="AP45" s="430">
        <v>4.6348503721000002E-2</v>
      </c>
      <c r="AQ45" s="430">
        <v>4.4341347304000002E-2</v>
      </c>
      <c r="AR45" s="430">
        <v>3.7787911813000001E-2</v>
      </c>
      <c r="AS45" s="430">
        <v>4.4394747769000001E-2</v>
      </c>
      <c r="AT45" s="430">
        <v>4.3195465063000003E-2</v>
      </c>
      <c r="AU45" s="430">
        <v>4.5549147746000003E-2</v>
      </c>
      <c r="AV45" s="430">
        <v>4.8787139908000002E-2</v>
      </c>
      <c r="AW45" s="430">
        <v>4.6008352549999999E-2</v>
      </c>
      <c r="AX45" s="430">
        <v>4.9436189872999997E-2</v>
      </c>
      <c r="AY45" s="430">
        <v>3.5462419751999999E-2</v>
      </c>
      <c r="AZ45" s="926">
        <v>4.1388357289999997E-2</v>
      </c>
      <c r="BA45" s="926">
        <v>4.9490718055999999E-2</v>
      </c>
      <c r="BB45" s="926">
        <v>5.2893706653E-2</v>
      </c>
      <c r="BC45" s="926">
        <v>5.4134352119000001E-2</v>
      </c>
      <c r="BD45" s="926">
        <v>6.1046386889999998E-2</v>
      </c>
      <c r="BE45" s="926">
        <v>6.0631886548000002E-2</v>
      </c>
      <c r="BF45" s="926">
        <v>6.1387016580000002E-2</v>
      </c>
      <c r="BG45" s="435">
        <v>6.2695799999999996E-2</v>
      </c>
      <c r="BH45" s="435">
        <v>6.5920000000000006E-2</v>
      </c>
      <c r="BI45" s="435">
        <v>6.48706E-2</v>
      </c>
      <c r="BJ45" s="435">
        <v>6.9729700000000006E-2</v>
      </c>
      <c r="BK45" s="435">
        <v>6.6557699999999997E-2</v>
      </c>
      <c r="BL45" s="435">
        <v>6.4315899999999995E-2</v>
      </c>
      <c r="BM45" s="435">
        <v>7.2595099999999996E-2</v>
      </c>
      <c r="BN45" s="435">
        <v>7.2736800000000004E-2</v>
      </c>
      <c r="BO45" s="435">
        <v>7.7707200000000004E-2</v>
      </c>
      <c r="BP45" s="435">
        <v>7.6013600000000001E-2</v>
      </c>
      <c r="BQ45" s="435">
        <v>7.9048300000000002E-2</v>
      </c>
      <c r="BR45" s="435">
        <v>7.9412099999999999E-2</v>
      </c>
      <c r="BS45" s="435">
        <v>7.7340999999999993E-2</v>
      </c>
      <c r="BT45" s="435">
        <v>7.8913999999999998E-2</v>
      </c>
      <c r="BU45" s="435">
        <v>7.5418499999999999E-2</v>
      </c>
      <c r="BV45" s="435">
        <v>7.9305600000000004E-2</v>
      </c>
    </row>
    <row r="46" spans="1:74" ht="12" customHeight="1" x14ac:dyDescent="0.2">
      <c r="A46" s="747" t="s">
        <v>197</v>
      </c>
      <c r="B46" s="752" t="s">
        <v>1045</v>
      </c>
      <c r="C46" s="748">
        <v>8.6453891850999998E-2</v>
      </c>
      <c r="D46" s="748">
        <v>8.0575290282000001E-2</v>
      </c>
      <c r="E46" s="748">
        <v>9.5515937214999999E-2</v>
      </c>
      <c r="F46" s="748">
        <v>8.9112177899E-2</v>
      </c>
      <c r="G46" s="748">
        <v>9.6800807958999993E-2</v>
      </c>
      <c r="H46" s="748">
        <v>9.6476308326000002E-2</v>
      </c>
      <c r="I46" s="748">
        <v>9.3539389804000006E-2</v>
      </c>
      <c r="J46" s="748">
        <v>9.9088343708000001E-2</v>
      </c>
      <c r="K46" s="748">
        <v>8.9640986334E-2</v>
      </c>
      <c r="L46" s="748">
        <v>9.7993333964000007E-2</v>
      </c>
      <c r="M46" s="748">
        <v>9.4096214307000006E-2</v>
      </c>
      <c r="N46" s="748">
        <v>9.2131171681999996E-2</v>
      </c>
      <c r="O46" s="748">
        <v>9.1061378201999998E-2</v>
      </c>
      <c r="P46" s="748">
        <v>8.1427748011000001E-2</v>
      </c>
      <c r="Q46" s="748">
        <v>9.7226616380999997E-2</v>
      </c>
      <c r="R46" s="748">
        <v>9.0527193857000005E-2</v>
      </c>
      <c r="S46" s="748">
        <v>9.7530152090999994E-2</v>
      </c>
      <c r="T46" s="748">
        <v>9.7621835998000006E-2</v>
      </c>
      <c r="U46" s="748">
        <v>9.5524160639999994E-2</v>
      </c>
      <c r="V46" s="748">
        <v>0.10097901082999999</v>
      </c>
      <c r="W46" s="748">
        <v>9.1035672868999995E-2</v>
      </c>
      <c r="X46" s="748">
        <v>0.10030844942</v>
      </c>
      <c r="Y46" s="748">
        <v>9.4404988039999999E-2</v>
      </c>
      <c r="Z46" s="748">
        <v>9.3946982247999994E-2</v>
      </c>
      <c r="AA46" s="748">
        <v>8.6508873520000001E-2</v>
      </c>
      <c r="AB46" s="748">
        <v>8.8581647880999995E-2</v>
      </c>
      <c r="AC46" s="748">
        <v>9.4825743207000004E-2</v>
      </c>
      <c r="AD46" s="748">
        <v>8.7775173935000006E-2</v>
      </c>
      <c r="AE46" s="748">
        <v>0.10204376781000001</v>
      </c>
      <c r="AF46" s="748">
        <v>9.4075225807000007E-2</v>
      </c>
      <c r="AG46" s="748">
        <v>0.10025323758</v>
      </c>
      <c r="AH46" s="748">
        <v>9.8071437679000006E-2</v>
      </c>
      <c r="AI46" s="748">
        <v>9.2233202710999995E-2</v>
      </c>
      <c r="AJ46" s="748">
        <v>0.10007374189</v>
      </c>
      <c r="AK46" s="748">
        <v>9.3232815289000001E-2</v>
      </c>
      <c r="AL46" s="748">
        <v>9.3366430676000006E-2</v>
      </c>
      <c r="AM46" s="748">
        <v>9.1371651028000003E-2</v>
      </c>
      <c r="AN46" s="748">
        <v>8.4840636812999998E-2</v>
      </c>
      <c r="AO46" s="748">
        <v>9.3158892276999999E-2</v>
      </c>
      <c r="AP46" s="748">
        <v>9.5214118737000003E-2</v>
      </c>
      <c r="AQ46" s="748">
        <v>9.4416592921999998E-2</v>
      </c>
      <c r="AR46" s="748">
        <v>9.7629723973999993E-2</v>
      </c>
      <c r="AS46" s="748">
        <v>9.9113369973000007E-2</v>
      </c>
      <c r="AT46" s="748">
        <v>9.8438052831999995E-2</v>
      </c>
      <c r="AU46" s="748">
        <v>9.3334167757E-2</v>
      </c>
      <c r="AV46" s="748">
        <v>9.9821833663000001E-2</v>
      </c>
      <c r="AW46" s="748">
        <v>9.0077800939000002E-2</v>
      </c>
      <c r="AX46" s="748">
        <v>9.9134111168E-2</v>
      </c>
      <c r="AY46" s="748">
        <v>8.7088694743000003E-2</v>
      </c>
      <c r="AZ46" s="930">
        <v>8.1162298258999996E-2</v>
      </c>
      <c r="BA46" s="930">
        <v>9.8036566204000003E-2</v>
      </c>
      <c r="BB46" s="930">
        <v>9.2978003562000006E-2</v>
      </c>
      <c r="BC46" s="930">
        <v>0.10134853359</v>
      </c>
      <c r="BD46" s="930">
        <v>9.8409542651000007E-2</v>
      </c>
      <c r="BE46" s="930">
        <v>9.5374135927999995E-2</v>
      </c>
      <c r="BF46" s="930">
        <v>9.9926791437999998E-2</v>
      </c>
      <c r="BG46" s="749">
        <v>9.2926400000000006E-2</v>
      </c>
      <c r="BH46" s="749">
        <v>9.8711099999999996E-2</v>
      </c>
      <c r="BI46" s="749">
        <v>9.2768699999999996E-2</v>
      </c>
      <c r="BJ46" s="749">
        <v>9.6208000000000002E-2</v>
      </c>
      <c r="BK46" s="749">
        <v>9.2088600000000007E-2</v>
      </c>
      <c r="BL46" s="749">
        <v>8.4768099999999999E-2</v>
      </c>
      <c r="BM46" s="749">
        <v>9.4580600000000001E-2</v>
      </c>
      <c r="BN46" s="749">
        <v>9.3117900000000003E-2</v>
      </c>
      <c r="BO46" s="749">
        <v>9.8843700000000007E-2</v>
      </c>
      <c r="BP46" s="749">
        <v>9.7770099999999999E-2</v>
      </c>
      <c r="BQ46" s="749">
        <v>9.9863999999999994E-2</v>
      </c>
      <c r="BR46" s="749">
        <v>0.1003208</v>
      </c>
      <c r="BS46" s="749">
        <v>9.3122700000000003E-2</v>
      </c>
      <c r="BT46" s="749">
        <v>9.9789799999999998E-2</v>
      </c>
      <c r="BU46" s="749">
        <v>9.3712400000000001E-2</v>
      </c>
      <c r="BV46" s="749">
        <v>9.7105200000000003E-2</v>
      </c>
    </row>
    <row r="47" spans="1:74" s="291" customFormat="1" ht="14.4" x14ac:dyDescent="0.3">
      <c r="A47" s="293"/>
      <c r="B47" s="1108" t="s">
        <v>1432</v>
      </c>
      <c r="C47" s="1108"/>
      <c r="D47" s="1108"/>
      <c r="E47" s="1108"/>
      <c r="F47" s="1108"/>
      <c r="G47" s="1108"/>
      <c r="H47" s="1108"/>
      <c r="I47" s="1108"/>
      <c r="J47" s="1108"/>
      <c r="K47" s="1108"/>
      <c r="L47" s="1108"/>
      <c r="M47" s="1108"/>
      <c r="N47" s="1108"/>
      <c r="O47" s="1108"/>
      <c r="P47" s="1108"/>
      <c r="Q47" s="1108"/>
      <c r="R47" s="794"/>
      <c r="S47" s="301"/>
      <c r="T47" s="301"/>
      <c r="U47" s="301"/>
      <c r="V47" s="301"/>
      <c r="W47" s="301"/>
      <c r="X47" s="301"/>
      <c r="Y47" s="301"/>
      <c r="Z47" s="301"/>
      <c r="AA47" s="301"/>
      <c r="AB47" s="301"/>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693"/>
      <c r="AZ47" s="693"/>
      <c r="BA47" s="693"/>
      <c r="BB47" s="693"/>
      <c r="BC47" s="693"/>
      <c r="BD47" s="693"/>
      <c r="BE47" s="693"/>
      <c r="BF47" s="693"/>
      <c r="BG47" s="693"/>
      <c r="BH47" s="693"/>
      <c r="BI47" s="693"/>
      <c r="BJ47" s="302"/>
      <c r="BK47" s="302"/>
      <c r="BL47" s="302"/>
      <c r="BM47" s="302"/>
      <c r="BN47" s="302"/>
      <c r="BO47" s="302"/>
      <c r="BP47" s="302"/>
      <c r="BQ47" s="302"/>
      <c r="BR47" s="302"/>
      <c r="BS47" s="302"/>
      <c r="BT47" s="302"/>
      <c r="BU47" s="302"/>
      <c r="BV47" s="302"/>
    </row>
    <row r="48" spans="1:74" s="256" customFormat="1" ht="24" customHeight="1" x14ac:dyDescent="0.2">
      <c r="A48" s="254"/>
      <c r="B48" s="1106" t="s">
        <v>1433</v>
      </c>
      <c r="C48" s="1107"/>
      <c r="D48" s="1107"/>
      <c r="E48" s="1107"/>
      <c r="F48" s="1107"/>
      <c r="G48" s="1107"/>
      <c r="H48" s="1107"/>
      <c r="I48" s="1107"/>
      <c r="J48" s="1107"/>
      <c r="K48" s="1107"/>
      <c r="L48" s="1107"/>
      <c r="M48" s="1107"/>
      <c r="N48" s="1107"/>
      <c r="O48" s="1107"/>
      <c r="P48" s="1107"/>
      <c r="Q48" s="1107"/>
      <c r="R48" s="760"/>
      <c r="S48" s="255"/>
      <c r="T48" s="255"/>
      <c r="U48" s="255"/>
      <c r="V48" s="255"/>
      <c r="W48" s="255"/>
      <c r="X48" s="255"/>
      <c r="Y48" s="255"/>
      <c r="Z48" s="255"/>
      <c r="AA48" s="255"/>
      <c r="AB48" s="255"/>
      <c r="AC48" s="255"/>
      <c r="AD48" s="255"/>
      <c r="AE48" s="255"/>
      <c r="AF48" s="255"/>
      <c r="AG48" s="255"/>
      <c r="AH48" s="255"/>
      <c r="AI48" s="111"/>
      <c r="AJ48" s="111"/>
      <c r="AK48" s="111"/>
      <c r="AL48" s="111"/>
      <c r="AM48" s="111"/>
      <c r="AN48" s="111"/>
      <c r="AO48" s="111"/>
      <c r="AP48" s="111"/>
      <c r="AQ48" s="111"/>
      <c r="AR48" s="111"/>
      <c r="AS48" s="111"/>
      <c r="AT48" s="111"/>
      <c r="AU48" s="111"/>
      <c r="AV48" s="111"/>
      <c r="AW48" s="111"/>
      <c r="AX48" s="111"/>
      <c r="AY48" s="703"/>
      <c r="AZ48" s="703"/>
      <c r="BA48" s="703"/>
      <c r="BB48" s="703"/>
      <c r="BC48" s="703"/>
      <c r="BD48" s="703"/>
      <c r="BE48" s="703"/>
      <c r="BF48" s="703"/>
      <c r="BG48" s="703"/>
      <c r="BH48" s="703"/>
      <c r="BI48" s="703"/>
      <c r="BJ48" s="111"/>
      <c r="BK48" s="111"/>
      <c r="BL48" s="111"/>
      <c r="BM48" s="111"/>
      <c r="BN48" s="111"/>
      <c r="BO48" s="111"/>
      <c r="BP48" s="111"/>
      <c r="BQ48" s="111"/>
      <c r="BR48" s="111"/>
      <c r="BS48" s="111"/>
      <c r="BT48" s="255"/>
      <c r="BU48" s="255"/>
      <c r="BV48" s="255"/>
    </row>
    <row r="49" spans="1:74" s="256" customFormat="1" ht="12" customHeight="1" x14ac:dyDescent="0.2">
      <c r="A49" s="254"/>
      <c r="B49" s="1107" t="s">
        <v>1434</v>
      </c>
      <c r="C49" s="1107"/>
      <c r="D49" s="1107"/>
      <c r="E49" s="1107"/>
      <c r="F49" s="1107"/>
      <c r="G49" s="1107"/>
      <c r="H49" s="1107"/>
      <c r="I49" s="1107"/>
      <c r="J49" s="1107"/>
      <c r="K49" s="1107"/>
      <c r="L49" s="1107"/>
      <c r="M49" s="1107"/>
      <c r="N49" s="1107"/>
      <c r="O49" s="1107"/>
      <c r="P49" s="1107"/>
      <c r="Q49" s="1107"/>
      <c r="R49" s="760"/>
      <c r="S49" s="255"/>
      <c r="T49" s="255"/>
      <c r="U49" s="255"/>
      <c r="V49" s="255"/>
      <c r="W49" s="255"/>
      <c r="X49" s="255"/>
      <c r="Y49" s="255"/>
      <c r="Z49" s="255"/>
      <c r="AA49" s="255"/>
      <c r="AB49" s="255"/>
      <c r="AC49" s="255"/>
      <c r="AD49" s="255"/>
      <c r="AE49" s="255"/>
      <c r="AF49" s="255"/>
      <c r="AG49" s="255"/>
      <c r="AH49" s="255"/>
      <c r="AI49" s="255"/>
      <c r="AJ49" s="255"/>
      <c r="AK49" s="255"/>
      <c r="AL49" s="255"/>
      <c r="AM49" s="315"/>
      <c r="AN49" s="315"/>
      <c r="AO49" s="315"/>
      <c r="AP49" s="315"/>
      <c r="AQ49" s="315"/>
      <c r="AR49" s="315"/>
      <c r="AS49" s="315"/>
      <c r="AT49" s="315"/>
      <c r="AU49" s="315"/>
      <c r="AV49" s="315"/>
      <c r="AW49" s="315"/>
      <c r="AX49" s="315"/>
      <c r="AY49" s="704"/>
      <c r="AZ49" s="704"/>
      <c r="BA49" s="704"/>
      <c r="BB49" s="704"/>
      <c r="BC49" s="704"/>
      <c r="BD49" s="704"/>
      <c r="BE49" s="704"/>
      <c r="BF49" s="704"/>
      <c r="BG49" s="704"/>
      <c r="BH49" s="704"/>
      <c r="BI49" s="704"/>
      <c r="BJ49" s="315"/>
      <c r="BK49" s="315"/>
      <c r="BL49" s="315"/>
      <c r="BM49" s="315"/>
      <c r="BN49" s="315"/>
      <c r="BO49" s="315"/>
      <c r="BP49" s="315"/>
      <c r="BQ49" s="315"/>
      <c r="BR49" s="315"/>
      <c r="BS49" s="315"/>
      <c r="BT49" s="255"/>
      <c r="BU49" s="255"/>
      <c r="BV49" s="255"/>
    </row>
    <row r="50" spans="1:74" s="256" customFormat="1" ht="12" customHeight="1" x14ac:dyDescent="0.25">
      <c r="A50" s="254"/>
      <c r="B50" s="1107" t="s">
        <v>1435</v>
      </c>
      <c r="C50" s="1107"/>
      <c r="D50" s="1107"/>
      <c r="E50" s="1107"/>
      <c r="F50" s="1107"/>
      <c r="G50" s="1107"/>
      <c r="H50" s="1107"/>
      <c r="I50" s="1107"/>
      <c r="J50" s="1107"/>
      <c r="K50" s="1107"/>
      <c r="L50" s="1107"/>
      <c r="M50" s="1107"/>
      <c r="N50" s="1107"/>
      <c r="O50" s="1107"/>
      <c r="P50" s="1107"/>
      <c r="Q50" s="1107"/>
      <c r="R50" s="794"/>
      <c r="S50" s="255"/>
      <c r="T50" s="255"/>
      <c r="U50" s="255"/>
      <c r="V50" s="255"/>
      <c r="W50" s="255"/>
      <c r="X50" s="255"/>
      <c r="Y50" s="255"/>
      <c r="Z50" s="255"/>
      <c r="AA50" s="255"/>
      <c r="AB50" s="255"/>
      <c r="AC50" s="255"/>
      <c r="AD50" s="255"/>
      <c r="AE50" s="255"/>
      <c r="AF50" s="255"/>
      <c r="AG50" s="255"/>
      <c r="AH50" s="255"/>
      <c r="AI50" s="255"/>
      <c r="AJ50" s="255"/>
      <c r="AK50" s="255"/>
      <c r="AL50" s="255"/>
      <c r="AM50" s="111"/>
      <c r="AN50" s="111"/>
      <c r="AO50" s="111"/>
      <c r="AP50" s="111"/>
      <c r="AQ50" s="111"/>
      <c r="AR50" s="111"/>
      <c r="AS50" s="111"/>
      <c r="AT50" s="111"/>
      <c r="AU50" s="111"/>
      <c r="AV50" s="111"/>
      <c r="AW50" s="111"/>
      <c r="AX50" s="111"/>
      <c r="AY50" s="703"/>
      <c r="AZ50" s="703"/>
      <c r="BA50" s="703"/>
      <c r="BB50" s="703"/>
      <c r="BC50" s="703"/>
      <c r="BD50" s="703"/>
      <c r="BE50" s="703"/>
      <c r="BF50" s="703"/>
      <c r="BG50" s="703"/>
      <c r="BH50" s="703"/>
      <c r="BI50" s="703"/>
      <c r="BJ50" s="111"/>
      <c r="BK50" s="111"/>
      <c r="BL50" s="111"/>
      <c r="BM50" s="111"/>
      <c r="BN50" s="111"/>
      <c r="BO50" s="111"/>
      <c r="BP50" s="111"/>
      <c r="BQ50" s="111"/>
      <c r="BR50" s="111"/>
      <c r="BS50" s="111"/>
      <c r="BT50" s="255"/>
      <c r="BU50" s="255"/>
      <c r="BV50" s="255"/>
    </row>
    <row r="51" spans="1:74" s="256" customFormat="1" ht="20.399999999999999" customHeight="1" x14ac:dyDescent="0.25">
      <c r="A51" s="254"/>
      <c r="B51" s="1106" t="s">
        <v>1436</v>
      </c>
      <c r="C51" s="1109"/>
      <c r="D51" s="1109"/>
      <c r="E51" s="1109"/>
      <c r="F51" s="1109"/>
      <c r="G51" s="1109"/>
      <c r="H51" s="1109"/>
      <c r="I51" s="1109"/>
      <c r="J51" s="1109"/>
      <c r="K51" s="1109"/>
      <c r="L51" s="1109"/>
      <c r="M51" s="1109"/>
      <c r="N51" s="1109"/>
      <c r="O51" s="1109"/>
      <c r="P51" s="1109"/>
      <c r="Q51" s="1109"/>
      <c r="R51" s="794"/>
      <c r="S51" s="257"/>
      <c r="T51" s="257"/>
      <c r="U51" s="257"/>
      <c r="V51" s="257"/>
      <c r="W51" s="257"/>
      <c r="X51" s="257"/>
      <c r="Y51" s="257"/>
      <c r="Z51" s="257"/>
      <c r="AA51" s="257"/>
      <c r="AB51" s="257"/>
      <c r="AC51" s="257"/>
      <c r="AD51" s="257"/>
      <c r="AE51" s="257"/>
      <c r="AF51" s="257"/>
      <c r="AG51" s="257"/>
      <c r="AH51" s="257"/>
      <c r="AI51" s="257"/>
      <c r="AJ51" s="257"/>
      <c r="AK51" s="257"/>
      <c r="AL51" s="257"/>
      <c r="AM51" s="111"/>
      <c r="AN51" s="111"/>
      <c r="AO51" s="111"/>
      <c r="AP51" s="111"/>
      <c r="AQ51" s="111"/>
      <c r="AR51" s="111"/>
      <c r="AS51" s="111"/>
      <c r="AT51" s="111"/>
      <c r="AU51" s="111"/>
      <c r="AV51" s="111"/>
      <c r="AW51" s="111"/>
      <c r="AX51" s="111"/>
      <c r="AY51" s="703"/>
      <c r="AZ51" s="703"/>
      <c r="BA51" s="703"/>
      <c r="BB51" s="703"/>
      <c r="BC51" s="703"/>
      <c r="BD51" s="703"/>
      <c r="BE51" s="703"/>
      <c r="BF51" s="703"/>
      <c r="BG51" s="703"/>
      <c r="BH51" s="703"/>
      <c r="BI51" s="703"/>
      <c r="BJ51" s="111"/>
      <c r="BK51" s="111"/>
      <c r="BL51" s="111"/>
      <c r="BM51" s="111"/>
      <c r="BN51" s="111"/>
      <c r="BO51" s="111"/>
      <c r="BP51" s="111"/>
      <c r="BQ51" s="111"/>
      <c r="BR51" s="111"/>
      <c r="BS51" s="111"/>
      <c r="BT51" s="257"/>
      <c r="BU51" s="257"/>
      <c r="BV51" s="257"/>
    </row>
    <row r="52" spans="1:74" s="256" customFormat="1" ht="12" customHeight="1" x14ac:dyDescent="0.25">
      <c r="A52" s="254"/>
      <c r="B52" s="1107" t="s">
        <v>1437</v>
      </c>
      <c r="C52" s="1107"/>
      <c r="D52" s="1107"/>
      <c r="E52" s="1107"/>
      <c r="F52" s="1107"/>
      <c r="G52" s="1107"/>
      <c r="H52" s="1107"/>
      <c r="I52" s="1107"/>
      <c r="J52" s="1107"/>
      <c r="K52" s="1107"/>
      <c r="L52" s="1107"/>
      <c r="M52" s="1107"/>
      <c r="N52" s="1107"/>
      <c r="O52" s="1107"/>
      <c r="P52" s="1107"/>
      <c r="Q52" s="1107"/>
      <c r="R52" s="794"/>
      <c r="S52" s="257"/>
      <c r="T52" s="257"/>
      <c r="U52" s="257"/>
      <c r="V52" s="257"/>
      <c r="W52" s="257"/>
      <c r="X52" s="257"/>
      <c r="Y52" s="257"/>
      <c r="Z52" s="257"/>
      <c r="AA52" s="257"/>
      <c r="AB52" s="257"/>
      <c r="AC52" s="257"/>
      <c r="AD52" s="257"/>
      <c r="AE52" s="257"/>
      <c r="AF52" s="257"/>
      <c r="AG52" s="257"/>
      <c r="AH52" s="257"/>
      <c r="AI52" s="257"/>
      <c r="AJ52" s="257"/>
      <c r="AK52" s="257"/>
      <c r="AL52" s="257"/>
      <c r="AM52" s="111"/>
      <c r="AN52" s="111"/>
      <c r="AO52" s="111"/>
      <c r="AP52" s="111"/>
      <c r="AQ52" s="111"/>
      <c r="AR52" s="111"/>
      <c r="AS52" s="111"/>
      <c r="AT52" s="111"/>
      <c r="AU52" s="111"/>
      <c r="AV52" s="111"/>
      <c r="AW52" s="111"/>
      <c r="AX52" s="111"/>
      <c r="AY52" s="703"/>
      <c r="AZ52" s="703"/>
      <c r="BA52" s="703"/>
      <c r="BB52" s="703"/>
      <c r="BC52" s="703"/>
      <c r="BD52" s="703"/>
      <c r="BE52" s="703"/>
      <c r="BF52" s="703"/>
      <c r="BG52" s="703"/>
      <c r="BH52" s="703"/>
      <c r="BI52" s="703"/>
      <c r="BJ52" s="111"/>
      <c r="BK52" s="111"/>
      <c r="BL52" s="111"/>
      <c r="BM52" s="111"/>
      <c r="BN52" s="111"/>
      <c r="BO52" s="111"/>
      <c r="BP52" s="111"/>
      <c r="BQ52" s="111"/>
      <c r="BR52" s="111"/>
      <c r="BS52" s="111"/>
      <c r="BT52" s="257"/>
      <c r="BU52" s="257"/>
      <c r="BV52" s="257"/>
    </row>
    <row r="53" spans="1:74" s="256" customFormat="1" ht="22.35" customHeight="1" x14ac:dyDescent="0.25">
      <c r="A53" s="254"/>
      <c r="B53" s="1106" t="s">
        <v>1438</v>
      </c>
      <c r="C53" s="1109"/>
      <c r="D53" s="1109"/>
      <c r="E53" s="1109"/>
      <c r="F53" s="1109"/>
      <c r="G53" s="1109"/>
      <c r="H53" s="1109"/>
      <c r="I53" s="1109"/>
      <c r="J53" s="1109"/>
      <c r="K53" s="1109"/>
      <c r="L53" s="1109"/>
      <c r="M53" s="1109"/>
      <c r="N53" s="1109"/>
      <c r="O53" s="1109"/>
      <c r="P53" s="1109"/>
      <c r="Q53" s="1109"/>
      <c r="R53" s="794"/>
      <c r="S53" s="255"/>
      <c r="T53" s="255"/>
      <c r="U53" s="255"/>
      <c r="V53" s="255"/>
      <c r="W53" s="255"/>
      <c r="X53" s="255"/>
      <c r="Y53" s="255"/>
      <c r="Z53" s="255"/>
      <c r="AA53" s="255"/>
      <c r="AB53" s="255"/>
      <c r="AC53" s="255"/>
      <c r="AD53" s="255"/>
      <c r="AE53" s="255"/>
      <c r="AF53" s="255"/>
      <c r="AG53" s="255"/>
      <c r="AH53" s="255"/>
      <c r="AI53" s="255"/>
      <c r="AJ53" s="255"/>
      <c r="AK53" s="255"/>
      <c r="AL53" s="255"/>
      <c r="AM53" s="315"/>
      <c r="AN53" s="315"/>
      <c r="AO53" s="315"/>
      <c r="AP53" s="315"/>
      <c r="AQ53" s="315"/>
      <c r="AR53" s="315"/>
      <c r="AS53" s="315"/>
      <c r="AT53" s="315"/>
      <c r="AU53" s="315"/>
      <c r="AV53" s="315"/>
      <c r="AW53" s="315"/>
      <c r="AX53" s="315"/>
      <c r="AY53" s="704"/>
      <c r="AZ53" s="704"/>
      <c r="BA53" s="704"/>
      <c r="BB53" s="704"/>
      <c r="BC53" s="704"/>
      <c r="BD53" s="704"/>
      <c r="BE53" s="704"/>
      <c r="BF53" s="704"/>
      <c r="BG53" s="704"/>
      <c r="BH53" s="704"/>
      <c r="BI53" s="704"/>
      <c r="BJ53" s="315"/>
      <c r="BK53" s="315"/>
      <c r="BL53" s="315"/>
      <c r="BM53" s="315"/>
      <c r="BN53" s="315"/>
      <c r="BO53" s="315"/>
      <c r="BP53" s="315"/>
      <c r="BQ53" s="315"/>
      <c r="BR53" s="315"/>
      <c r="BS53" s="315"/>
      <c r="BT53" s="255"/>
      <c r="BU53" s="255"/>
      <c r="BV53" s="255"/>
    </row>
    <row r="54" spans="1:74" s="256" customFormat="1" ht="13.2" x14ac:dyDescent="0.2">
      <c r="A54" s="254"/>
      <c r="B54" s="773" t="s">
        <v>808</v>
      </c>
      <c r="C54" s="773"/>
      <c r="D54" s="773"/>
      <c r="E54" s="773"/>
      <c r="F54" s="773"/>
      <c r="G54" s="773"/>
      <c r="H54" s="774"/>
      <c r="I54" s="773"/>
      <c r="J54" s="773"/>
      <c r="K54" s="773"/>
      <c r="L54" s="773"/>
      <c r="M54" s="773"/>
      <c r="N54" s="773"/>
      <c r="O54" s="773"/>
      <c r="P54" s="773"/>
      <c r="Q54" s="773"/>
      <c r="R54" s="775"/>
      <c r="S54" s="255"/>
      <c r="T54" s="255"/>
      <c r="U54" s="255"/>
      <c r="V54" s="255"/>
      <c r="W54" s="255"/>
      <c r="X54" s="255"/>
      <c r="Y54" s="255"/>
      <c r="Z54" s="255"/>
      <c r="AA54" s="255"/>
      <c r="AB54" s="255"/>
      <c r="AC54" s="255"/>
      <c r="AD54" s="255"/>
      <c r="AE54" s="255"/>
      <c r="AF54" s="255"/>
      <c r="AG54" s="255"/>
      <c r="AH54" s="255"/>
      <c r="AI54" s="255"/>
      <c r="AJ54" s="255"/>
      <c r="AK54" s="255"/>
      <c r="AL54" s="255"/>
      <c r="AM54" s="111"/>
      <c r="AN54" s="255"/>
      <c r="AO54" s="255"/>
      <c r="AP54" s="255"/>
      <c r="AQ54" s="255"/>
      <c r="AR54" s="255"/>
      <c r="AS54" s="255"/>
      <c r="AT54" s="255"/>
      <c r="AU54" s="255"/>
      <c r="AV54" s="255"/>
      <c r="AW54" s="255"/>
      <c r="AX54" s="255"/>
      <c r="AY54" s="838"/>
      <c r="AZ54" s="838"/>
      <c r="BA54" s="838"/>
      <c r="BB54" s="838"/>
      <c r="BC54" s="838"/>
      <c r="BD54" s="705"/>
      <c r="BE54" s="705"/>
      <c r="BF54" s="705"/>
      <c r="BG54" s="838"/>
      <c r="BH54" s="838"/>
      <c r="BI54" s="838"/>
      <c r="BJ54" s="255"/>
      <c r="BK54" s="255"/>
      <c r="BL54" s="255"/>
      <c r="BM54" s="255"/>
      <c r="BN54" s="255"/>
      <c r="BO54" s="255"/>
      <c r="BP54" s="255"/>
      <c r="BQ54" s="255"/>
      <c r="BR54" s="255"/>
      <c r="BS54" s="255"/>
      <c r="BT54" s="255"/>
      <c r="BU54" s="255"/>
      <c r="BV54" s="255"/>
    </row>
    <row r="55" spans="1:74" s="256" customFormat="1" ht="12" customHeight="1" x14ac:dyDescent="0.25">
      <c r="A55" s="254"/>
      <c r="B55" s="971" t="str">
        <f>Dates!$G$2</f>
        <v>EIA completed modeling and analysis for this report on Thursday, September 3, 2026.</v>
      </c>
      <c r="C55" s="972"/>
      <c r="D55" s="972"/>
      <c r="E55" s="972"/>
      <c r="F55" s="972"/>
      <c r="G55" s="972"/>
      <c r="H55" s="972"/>
      <c r="I55" s="972"/>
      <c r="J55" s="972"/>
      <c r="K55" s="972"/>
      <c r="L55" s="972"/>
      <c r="M55" s="972"/>
      <c r="N55" s="972"/>
      <c r="O55" s="972"/>
      <c r="P55" s="972"/>
      <c r="Q55" s="972"/>
      <c r="R55" s="776"/>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838"/>
      <c r="AZ55" s="838"/>
      <c r="BA55" s="838"/>
      <c r="BB55" s="838"/>
      <c r="BC55" s="838"/>
      <c r="BD55" s="705"/>
      <c r="BE55" s="705"/>
      <c r="BF55" s="705"/>
      <c r="BG55" s="838"/>
      <c r="BH55" s="838"/>
      <c r="BI55" s="838"/>
      <c r="BJ55" s="255"/>
      <c r="BK55" s="255"/>
      <c r="BL55" s="255"/>
      <c r="BM55" s="255"/>
      <c r="BN55" s="255"/>
      <c r="BO55" s="255"/>
      <c r="BP55" s="255"/>
      <c r="BQ55" s="255"/>
      <c r="BR55" s="255"/>
      <c r="BS55" s="255"/>
      <c r="BT55" s="255"/>
      <c r="BU55" s="255"/>
      <c r="BV55" s="255"/>
    </row>
    <row r="56" spans="1:74" s="256" customFormat="1" ht="12" customHeight="1" x14ac:dyDescent="0.25">
      <c r="A56" s="254"/>
      <c r="B56" s="1007" t="s">
        <v>1402</v>
      </c>
      <c r="C56" s="974"/>
      <c r="D56" s="974"/>
      <c r="E56" s="974"/>
      <c r="F56" s="974"/>
      <c r="G56" s="974"/>
      <c r="H56" s="974"/>
      <c r="I56" s="974"/>
      <c r="J56" s="974"/>
      <c r="K56" s="974"/>
      <c r="L56" s="974"/>
      <c r="M56" s="974"/>
      <c r="N56" s="974"/>
      <c r="O56" s="974"/>
      <c r="P56" s="974"/>
      <c r="Q56" s="974"/>
      <c r="R56" s="794"/>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838"/>
      <c r="AZ56" s="838"/>
      <c r="BA56" s="838"/>
      <c r="BB56" s="838"/>
      <c r="BC56" s="838"/>
      <c r="BD56" s="705"/>
      <c r="BE56" s="705"/>
      <c r="BF56" s="705"/>
      <c r="BG56" s="838"/>
      <c r="BH56" s="838"/>
      <c r="BI56" s="838"/>
      <c r="BJ56" s="255"/>
      <c r="BK56" s="255"/>
      <c r="BL56" s="255"/>
      <c r="BM56" s="255"/>
      <c r="BN56" s="255"/>
      <c r="BO56" s="255"/>
      <c r="BP56" s="255"/>
      <c r="BQ56" s="255"/>
      <c r="BR56" s="255"/>
      <c r="BS56" s="255"/>
      <c r="BT56" s="255"/>
      <c r="BU56" s="255"/>
      <c r="BV56" s="255"/>
    </row>
    <row r="57" spans="1:74" s="256" customFormat="1" ht="12" customHeight="1" x14ac:dyDescent="0.2">
      <c r="A57" s="254"/>
      <c r="B57" s="999" t="s">
        <v>821</v>
      </c>
      <c r="C57" s="999"/>
      <c r="D57" s="999"/>
      <c r="E57" s="999"/>
      <c r="F57" s="999"/>
      <c r="G57" s="999"/>
      <c r="H57" s="999"/>
      <c r="I57" s="999"/>
      <c r="J57" s="999"/>
      <c r="K57" s="999"/>
      <c r="L57" s="999"/>
      <c r="M57" s="999"/>
      <c r="N57" s="999"/>
      <c r="O57" s="999"/>
      <c r="P57" s="999"/>
      <c r="Q57" s="999"/>
      <c r="R57" s="999"/>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838"/>
      <c r="AZ57" s="838"/>
      <c r="BA57" s="838"/>
      <c r="BB57" s="838"/>
      <c r="BC57" s="838"/>
      <c r="BD57" s="705"/>
      <c r="BE57" s="705"/>
      <c r="BF57" s="705"/>
      <c r="BG57" s="838"/>
      <c r="BH57" s="838"/>
      <c r="BI57" s="838"/>
      <c r="BJ57" s="255"/>
      <c r="BK57" s="255"/>
      <c r="BL57" s="255"/>
      <c r="BM57" s="255"/>
      <c r="BN57" s="255"/>
      <c r="BO57" s="255"/>
      <c r="BP57" s="255"/>
      <c r="BQ57" s="255"/>
      <c r="BR57" s="255"/>
      <c r="BS57" s="255"/>
      <c r="BT57" s="255"/>
      <c r="BU57" s="255"/>
      <c r="BV57" s="255"/>
    </row>
    <row r="58" spans="1:74" s="256" customFormat="1" ht="12" customHeight="1" x14ac:dyDescent="0.25">
      <c r="A58" s="254"/>
      <c r="B58" s="1074" t="s">
        <v>1602</v>
      </c>
      <c r="C58" s="1003"/>
      <c r="D58" s="1003"/>
      <c r="E58" s="1003"/>
      <c r="F58" s="1003"/>
      <c r="G58" s="1003"/>
      <c r="H58" s="1003"/>
      <c r="I58" s="1003"/>
      <c r="J58" s="1003"/>
      <c r="K58" s="1003"/>
      <c r="L58" s="1003"/>
      <c r="M58" s="1003"/>
      <c r="N58" s="1003"/>
      <c r="O58" s="1003"/>
      <c r="P58" s="1003"/>
      <c r="Q58" s="1004"/>
      <c r="R58" s="794"/>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838"/>
      <c r="AZ58" s="838"/>
      <c r="BA58" s="838"/>
      <c r="BB58" s="838"/>
      <c r="BC58" s="838"/>
      <c r="BD58" s="705"/>
      <c r="BE58" s="705"/>
      <c r="BF58" s="705"/>
      <c r="BG58" s="838"/>
      <c r="BH58" s="838"/>
      <c r="BI58" s="838"/>
      <c r="BJ58" s="255"/>
      <c r="BK58" s="255"/>
      <c r="BL58" s="255"/>
      <c r="BM58" s="255"/>
      <c r="BN58" s="255"/>
      <c r="BO58" s="255"/>
      <c r="BP58" s="255"/>
      <c r="BQ58" s="255"/>
      <c r="BR58" s="255"/>
      <c r="BS58" s="255"/>
      <c r="BT58" s="255"/>
      <c r="BU58" s="255"/>
      <c r="BV58" s="255"/>
    </row>
    <row r="59" spans="1:74" s="256" customFormat="1" ht="12" customHeight="1" x14ac:dyDescent="0.25">
      <c r="A59" s="254"/>
      <c r="B59" s="1002" t="s">
        <v>799</v>
      </c>
      <c r="C59" s="1004"/>
      <c r="D59" s="1004"/>
      <c r="E59" s="1004"/>
      <c r="F59" s="1004"/>
      <c r="G59" s="1004"/>
      <c r="H59" s="1004"/>
      <c r="I59" s="1004"/>
      <c r="J59" s="1004"/>
      <c r="K59" s="1004"/>
      <c r="L59" s="1004"/>
      <c r="M59" s="1004"/>
      <c r="N59" s="1004"/>
      <c r="O59" s="1004"/>
      <c r="P59" s="1004"/>
      <c r="Q59" s="1075"/>
      <c r="R59" s="794"/>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838"/>
      <c r="AZ59" s="838"/>
      <c r="BA59" s="838"/>
      <c r="BB59" s="838"/>
      <c r="BC59" s="838"/>
      <c r="BD59" s="705"/>
      <c r="BE59" s="705"/>
      <c r="BF59" s="705"/>
      <c r="BG59" s="838"/>
      <c r="BH59" s="838"/>
      <c r="BI59" s="838"/>
      <c r="BJ59" s="258"/>
      <c r="BK59" s="258"/>
      <c r="BL59" s="258"/>
      <c r="BM59" s="258"/>
      <c r="BN59" s="258"/>
      <c r="BO59" s="258"/>
      <c r="BP59" s="258"/>
      <c r="BQ59" s="258"/>
      <c r="BR59" s="258"/>
      <c r="BS59" s="258"/>
      <c r="BT59" s="258"/>
      <c r="BU59" s="258"/>
      <c r="BV59" s="258"/>
    </row>
    <row r="60" spans="1:74" s="256" customFormat="1" ht="12" customHeight="1" x14ac:dyDescent="0.25">
      <c r="A60" s="254"/>
      <c r="B60" s="1076" t="s">
        <v>823</v>
      </c>
      <c r="C60" s="1004"/>
      <c r="D60" s="1004"/>
      <c r="E60" s="1004"/>
      <c r="F60" s="1004"/>
      <c r="G60" s="1004"/>
      <c r="H60" s="1004"/>
      <c r="I60" s="1004"/>
      <c r="J60" s="1004"/>
      <c r="K60" s="1004"/>
      <c r="L60" s="1004"/>
      <c r="M60" s="1004"/>
      <c r="N60" s="1004"/>
      <c r="O60" s="1004"/>
      <c r="P60" s="1004"/>
      <c r="Q60" s="1004"/>
      <c r="R60" s="794"/>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838"/>
      <c r="AZ60" s="838"/>
      <c r="BA60" s="838"/>
      <c r="BB60" s="838"/>
      <c r="BC60" s="838"/>
      <c r="BD60" s="705"/>
      <c r="BE60" s="705"/>
      <c r="BF60" s="705"/>
      <c r="BG60" s="838"/>
      <c r="BH60" s="838"/>
      <c r="BI60" s="838"/>
      <c r="BJ60" s="258"/>
      <c r="BK60" s="258"/>
      <c r="BL60" s="258"/>
      <c r="BM60" s="258"/>
      <c r="BN60" s="258"/>
      <c r="BO60" s="258"/>
      <c r="BP60" s="258"/>
      <c r="BQ60" s="258"/>
      <c r="BR60" s="258"/>
      <c r="BS60" s="258"/>
      <c r="BT60" s="258"/>
      <c r="BU60" s="258"/>
      <c r="BV60" s="258"/>
    </row>
  </sheetData>
  <mergeCells count="20">
    <mergeCell ref="B51:Q51"/>
    <mergeCell ref="B53:Q53"/>
    <mergeCell ref="B55:Q55"/>
    <mergeCell ref="B59:Q59"/>
    <mergeCell ref="B60:Q60"/>
    <mergeCell ref="B56:Q56"/>
    <mergeCell ref="B58:Q58"/>
    <mergeCell ref="B52:Q52"/>
    <mergeCell ref="B57:R57"/>
    <mergeCell ref="B48:Q48"/>
    <mergeCell ref="B49:Q49"/>
    <mergeCell ref="B50:Q50"/>
    <mergeCell ref="BK3:BV3"/>
    <mergeCell ref="A1:A2"/>
    <mergeCell ref="C3:N3"/>
    <mergeCell ref="O3:Z3"/>
    <mergeCell ref="AA3:AL3"/>
    <mergeCell ref="AM3:AX3"/>
    <mergeCell ref="AY3:BJ3"/>
    <mergeCell ref="B47:Q47"/>
  </mergeCells>
  <phoneticPr fontId="0" type="noConversion"/>
  <hyperlinks>
    <hyperlink ref="A1:A2" location="Contents!A1" display="Table of Contents" xr:uid="{00000000-0004-0000-1400-000000000000}"/>
  </hyperlinks>
  <pageMargins left="0.25" right="0.25" top="0.25" bottom="0.25" header="0.5" footer="0.5"/>
  <pageSetup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U5" transitionEvaluation="1" transitionEntry="1" codeName="Sheet6">
    <pageSetUpPr fitToPage="1"/>
  </sheetPr>
  <dimension ref="A1:BV156"/>
  <sheetViews>
    <sheetView showGridLines="0" zoomScaleNormal="100" workbookViewId="0">
      <pane xSplit="2" ySplit="4" topLeftCell="AU5" activePane="bottomRight" state="frozen"/>
      <selection activeCell="BF1" sqref="BF1"/>
      <selection pane="topRight" activeCell="BF1" sqref="BF1"/>
      <selection pane="bottomLeft" activeCell="BF1" sqref="BF1"/>
      <selection pane="bottomRight" activeCell="B1" sqref="B1:AL1"/>
    </sheetView>
  </sheetViews>
  <sheetFormatPr defaultColWidth="9.5546875" defaultRowHeight="10.199999999999999" x14ac:dyDescent="0.2"/>
  <cols>
    <col min="1" max="1" width="8.44140625" style="71" customWidth="1"/>
    <col min="2" max="2" width="42.5546875" style="71" customWidth="1"/>
    <col min="3" max="50" width="7.44140625" style="71" customWidth="1"/>
    <col min="51" max="55" width="7.44140625" style="840" customWidth="1"/>
    <col min="56" max="58" width="7.44140625" style="707" customWidth="1"/>
    <col min="59" max="61" width="7.44140625" style="840" customWidth="1"/>
    <col min="62" max="62" width="7.44140625" style="134" customWidth="1"/>
    <col min="63" max="74" width="7.44140625" style="71" customWidth="1"/>
    <col min="75" max="16384" width="9.5546875" style="71"/>
  </cols>
  <sheetData>
    <row r="1" spans="1:74" ht="13.35" customHeight="1" x14ac:dyDescent="0.35">
      <c r="A1" s="987" t="s">
        <v>477</v>
      </c>
      <c r="B1" s="1110" t="s">
        <v>1391</v>
      </c>
      <c r="C1" s="1046"/>
      <c r="D1" s="1046"/>
      <c r="E1" s="1046"/>
      <c r="F1" s="1046"/>
      <c r="G1" s="1046"/>
      <c r="H1" s="1046"/>
      <c r="I1" s="1046"/>
      <c r="J1" s="1046"/>
      <c r="K1" s="1046"/>
      <c r="L1" s="1046"/>
      <c r="M1" s="1046"/>
      <c r="N1" s="1046"/>
      <c r="O1" s="1046"/>
      <c r="P1" s="1046"/>
      <c r="Q1" s="1046"/>
      <c r="R1" s="1046"/>
      <c r="S1" s="1046"/>
      <c r="T1" s="1046"/>
      <c r="U1" s="1046"/>
      <c r="V1" s="1046"/>
      <c r="W1" s="1046"/>
      <c r="X1" s="1046"/>
      <c r="Y1" s="1046"/>
      <c r="Z1" s="1046"/>
      <c r="AA1" s="1046"/>
      <c r="AB1" s="1046"/>
      <c r="AC1" s="1046"/>
      <c r="AD1" s="1046"/>
      <c r="AE1" s="1046"/>
      <c r="AF1" s="1046"/>
      <c r="AG1" s="1046"/>
      <c r="AH1" s="1046"/>
      <c r="AI1" s="1046"/>
      <c r="AJ1" s="1046"/>
      <c r="AK1" s="1046"/>
      <c r="AL1" s="1046"/>
    </row>
    <row r="2" spans="1:74" s="24" customFormat="1"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644"/>
      <c r="AZ2" s="644"/>
      <c r="BA2" s="644"/>
      <c r="BB2" s="644"/>
      <c r="BC2" s="644"/>
      <c r="BD2" s="642"/>
      <c r="BE2" s="642"/>
      <c r="BF2" s="642"/>
      <c r="BG2" s="644"/>
      <c r="BH2" s="644"/>
      <c r="BI2" s="644"/>
      <c r="BJ2" s="149"/>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76"/>
      <c r="B5" s="72" t="s">
        <v>473</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931"/>
      <c r="BA5" s="931"/>
      <c r="BB5" s="931"/>
      <c r="BC5" s="931"/>
      <c r="BD5" s="966"/>
      <c r="BE5" s="966"/>
      <c r="BF5" s="966"/>
      <c r="BG5" s="867"/>
      <c r="BH5" s="867"/>
      <c r="BI5" s="867"/>
      <c r="BJ5" s="502"/>
      <c r="BK5" s="502"/>
      <c r="BL5" s="502"/>
      <c r="BM5" s="502"/>
      <c r="BN5" s="502"/>
      <c r="BO5" s="502"/>
      <c r="BP5" s="502"/>
      <c r="BQ5" s="502"/>
      <c r="BR5" s="502"/>
      <c r="BS5" s="502"/>
      <c r="BT5" s="502"/>
      <c r="BU5" s="502"/>
      <c r="BV5" s="502"/>
    </row>
    <row r="6" spans="1:74" ht="11.1" customHeight="1" x14ac:dyDescent="0.2">
      <c r="A6" s="76"/>
      <c r="B6" s="366" t="s">
        <v>275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932"/>
      <c r="BA6" s="932"/>
      <c r="BB6" s="932"/>
      <c r="BC6" s="932"/>
      <c r="BD6" s="424"/>
      <c r="BE6" s="424"/>
      <c r="BF6" s="424"/>
      <c r="BG6" s="503"/>
      <c r="BH6" s="503"/>
      <c r="BI6" s="503"/>
      <c r="BJ6" s="503"/>
      <c r="BK6" s="503"/>
      <c r="BL6" s="503"/>
      <c r="BM6" s="503"/>
      <c r="BN6" s="503"/>
      <c r="BO6" s="503"/>
      <c r="BP6" s="503"/>
      <c r="BQ6" s="503"/>
      <c r="BR6" s="503"/>
      <c r="BS6" s="503"/>
      <c r="BT6" s="503"/>
      <c r="BU6" s="503"/>
      <c r="BV6" s="503"/>
    </row>
    <row r="7" spans="1:74" ht="11.1" customHeight="1" x14ac:dyDescent="0.2">
      <c r="A7" s="76" t="s">
        <v>276</v>
      </c>
      <c r="B7" s="515" t="s">
        <v>805</v>
      </c>
      <c r="C7" s="347">
        <v>21932.71</v>
      </c>
      <c r="D7" s="347">
        <v>21932.71</v>
      </c>
      <c r="E7" s="347">
        <v>21932.71</v>
      </c>
      <c r="F7" s="347">
        <v>21967.044999999998</v>
      </c>
      <c r="G7" s="347">
        <v>21967.044999999998</v>
      </c>
      <c r="H7" s="347">
        <v>21967.044999999998</v>
      </c>
      <c r="I7" s="347">
        <v>22125.625</v>
      </c>
      <c r="J7" s="347">
        <v>22125.625</v>
      </c>
      <c r="K7" s="347">
        <v>22125.625</v>
      </c>
      <c r="L7" s="347">
        <v>22278.345000000001</v>
      </c>
      <c r="M7" s="347">
        <v>22278.345000000001</v>
      </c>
      <c r="N7" s="347">
        <v>22278.345000000001</v>
      </c>
      <c r="O7" s="347">
        <v>22439.607</v>
      </c>
      <c r="P7" s="347">
        <v>22439.607</v>
      </c>
      <c r="Q7" s="347">
        <v>22439.607</v>
      </c>
      <c r="R7" s="347">
        <v>22580.499</v>
      </c>
      <c r="S7" s="347">
        <v>22580.499</v>
      </c>
      <c r="T7" s="347">
        <v>22580.499</v>
      </c>
      <c r="U7" s="347">
        <v>22840.989000000001</v>
      </c>
      <c r="V7" s="347">
        <v>22840.989000000001</v>
      </c>
      <c r="W7" s="347">
        <v>22840.989000000001</v>
      </c>
      <c r="X7" s="347">
        <v>23033.78</v>
      </c>
      <c r="Y7" s="347">
        <v>23033.78</v>
      </c>
      <c r="Z7" s="347">
        <v>23033.78</v>
      </c>
      <c r="AA7" s="347">
        <v>23082.118999999999</v>
      </c>
      <c r="AB7" s="347">
        <v>23082.118999999999</v>
      </c>
      <c r="AC7" s="347">
        <v>23082.118999999999</v>
      </c>
      <c r="AD7" s="347">
        <v>23286.508000000002</v>
      </c>
      <c r="AE7" s="347">
        <v>23286.508000000002</v>
      </c>
      <c r="AF7" s="347">
        <v>23286.508000000002</v>
      </c>
      <c r="AG7" s="347">
        <v>23478.57</v>
      </c>
      <c r="AH7" s="347">
        <v>23478.57</v>
      </c>
      <c r="AI7" s="347">
        <v>23478.57</v>
      </c>
      <c r="AJ7" s="347">
        <v>23586.542000000001</v>
      </c>
      <c r="AK7" s="347">
        <v>23586.542000000001</v>
      </c>
      <c r="AL7" s="347">
        <v>23586.542000000001</v>
      </c>
      <c r="AM7" s="347">
        <v>23548.21</v>
      </c>
      <c r="AN7" s="347">
        <v>23548.21</v>
      </c>
      <c r="AO7" s="347">
        <v>23548.21</v>
      </c>
      <c r="AP7" s="347">
        <v>23770.975999999999</v>
      </c>
      <c r="AQ7" s="347">
        <v>23770.975999999999</v>
      </c>
      <c r="AR7" s="347">
        <v>23770.975999999999</v>
      </c>
      <c r="AS7" s="347">
        <v>24026.833999999999</v>
      </c>
      <c r="AT7" s="347">
        <v>24026.833999999999</v>
      </c>
      <c r="AU7" s="347">
        <v>24026.833999999999</v>
      </c>
      <c r="AV7" s="347">
        <v>24055.749</v>
      </c>
      <c r="AW7" s="347">
        <v>24055.749</v>
      </c>
      <c r="AX7" s="347">
        <v>24055.749</v>
      </c>
      <c r="AY7" s="347">
        <v>24180.419000000002</v>
      </c>
      <c r="AZ7" s="877">
        <v>24180.419000000002</v>
      </c>
      <c r="BA7" s="877">
        <v>24180.419000000002</v>
      </c>
      <c r="BB7" s="877">
        <v>24270.598999999998</v>
      </c>
      <c r="BC7" s="877">
        <v>24270.598999999998</v>
      </c>
      <c r="BD7" s="877">
        <v>24270.598999999998</v>
      </c>
      <c r="BE7" s="877">
        <v>24369.540735999999</v>
      </c>
      <c r="BF7" s="877">
        <v>24413.039997</v>
      </c>
      <c r="BG7" s="358">
        <v>24452.959999999999</v>
      </c>
      <c r="BH7" s="358">
        <v>24479.55</v>
      </c>
      <c r="BI7" s="358">
        <v>24519.61</v>
      </c>
      <c r="BJ7" s="358">
        <v>24563.38</v>
      </c>
      <c r="BK7" s="358">
        <v>24610.59</v>
      </c>
      <c r="BL7" s="358">
        <v>24662.01</v>
      </c>
      <c r="BM7" s="358">
        <v>24717.37</v>
      </c>
      <c r="BN7" s="358">
        <v>24781.85</v>
      </c>
      <c r="BO7" s="358">
        <v>24841.18</v>
      </c>
      <c r="BP7" s="358">
        <v>24900.560000000001</v>
      </c>
      <c r="BQ7" s="358">
        <v>24962.52</v>
      </c>
      <c r="BR7" s="358">
        <v>25020.09</v>
      </c>
      <c r="BS7" s="358">
        <v>25075.79</v>
      </c>
      <c r="BT7" s="358">
        <v>25133.51</v>
      </c>
      <c r="BU7" s="358">
        <v>25182.58</v>
      </c>
      <c r="BV7" s="358">
        <v>25226.87</v>
      </c>
    </row>
    <row r="8" spans="1:74" ht="11.1" customHeight="1" x14ac:dyDescent="0.2">
      <c r="A8" s="76"/>
      <c r="B8" s="366" t="s">
        <v>483</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877"/>
      <c r="BA8" s="877"/>
      <c r="BB8" s="877"/>
      <c r="BC8" s="877"/>
      <c r="BD8" s="877"/>
      <c r="BE8" s="877"/>
      <c r="BF8" s="877"/>
      <c r="BG8" s="358"/>
      <c r="BH8" s="358"/>
      <c r="BI8" s="358"/>
      <c r="BJ8" s="358"/>
      <c r="BK8" s="358"/>
      <c r="BL8" s="358"/>
      <c r="BM8" s="358"/>
      <c r="BN8" s="358"/>
      <c r="BO8" s="358"/>
      <c r="BP8" s="358"/>
      <c r="BQ8" s="358"/>
      <c r="BR8" s="358"/>
      <c r="BS8" s="358"/>
      <c r="BT8" s="358"/>
      <c r="BU8" s="358"/>
      <c r="BV8" s="358"/>
    </row>
    <row r="9" spans="1:74" ht="11.1" customHeight="1" x14ac:dyDescent="0.2">
      <c r="A9" s="76" t="s">
        <v>484</v>
      </c>
      <c r="B9" s="515" t="s">
        <v>805</v>
      </c>
      <c r="C9" s="347">
        <v>15067.8</v>
      </c>
      <c r="D9" s="347">
        <v>15077.9</v>
      </c>
      <c r="E9" s="347">
        <v>15156.8</v>
      </c>
      <c r="F9" s="347">
        <v>15235.4</v>
      </c>
      <c r="G9" s="347">
        <v>15214.1</v>
      </c>
      <c r="H9" s="347">
        <v>15223.6</v>
      </c>
      <c r="I9" s="347">
        <v>15237.1</v>
      </c>
      <c r="J9" s="347">
        <v>15319.8</v>
      </c>
      <c r="K9" s="347">
        <v>15330.5</v>
      </c>
      <c r="L9" s="347">
        <v>15358.1</v>
      </c>
      <c r="M9" s="347">
        <v>15317.1</v>
      </c>
      <c r="N9" s="347">
        <v>15303.6</v>
      </c>
      <c r="O9" s="347">
        <v>15501.5</v>
      </c>
      <c r="P9" s="347">
        <v>15491.8</v>
      </c>
      <c r="Q9" s="347">
        <v>15494</v>
      </c>
      <c r="R9" s="347">
        <v>15541.8</v>
      </c>
      <c r="S9" s="347">
        <v>15535.2</v>
      </c>
      <c r="T9" s="347">
        <v>15584.1</v>
      </c>
      <c r="U9" s="347">
        <v>15658.4</v>
      </c>
      <c r="V9" s="347">
        <v>15668.6</v>
      </c>
      <c r="W9" s="347">
        <v>15688.7</v>
      </c>
      <c r="X9" s="347">
        <v>15730.9</v>
      </c>
      <c r="Y9" s="347">
        <v>15786.9</v>
      </c>
      <c r="Z9" s="347">
        <v>15851.3</v>
      </c>
      <c r="AA9" s="347">
        <v>15793.7</v>
      </c>
      <c r="AB9" s="347">
        <v>15863.1</v>
      </c>
      <c r="AC9" s="347">
        <v>15916.3</v>
      </c>
      <c r="AD9" s="347">
        <v>15945.2</v>
      </c>
      <c r="AE9" s="347">
        <v>16019.2</v>
      </c>
      <c r="AF9" s="347">
        <v>16064.4</v>
      </c>
      <c r="AG9" s="347">
        <v>16123.8</v>
      </c>
      <c r="AH9" s="347">
        <v>16145.7</v>
      </c>
      <c r="AI9" s="347">
        <v>16227.8</v>
      </c>
      <c r="AJ9" s="347">
        <v>16247.7</v>
      </c>
      <c r="AK9" s="347">
        <v>16299.5</v>
      </c>
      <c r="AL9" s="347">
        <v>16415.5</v>
      </c>
      <c r="AM9" s="347">
        <v>16316.5</v>
      </c>
      <c r="AN9" s="347">
        <v>16297</v>
      </c>
      <c r="AO9" s="347">
        <v>16423.900000000001</v>
      </c>
      <c r="AP9" s="347">
        <v>16446.900000000001</v>
      </c>
      <c r="AQ9" s="347">
        <v>16423.900000000001</v>
      </c>
      <c r="AR9" s="347">
        <v>16466.3</v>
      </c>
      <c r="AS9" s="347">
        <v>16547.5</v>
      </c>
      <c r="AT9" s="347">
        <v>16595.8</v>
      </c>
      <c r="AU9" s="347">
        <v>16614.3</v>
      </c>
      <c r="AV9" s="347">
        <v>16649.3</v>
      </c>
      <c r="AW9" s="347">
        <v>16665.7</v>
      </c>
      <c r="AX9" s="347">
        <v>16680.7</v>
      </c>
      <c r="AY9" s="347">
        <v>16648.5</v>
      </c>
      <c r="AZ9" s="877">
        <v>16684.599999999999</v>
      </c>
      <c r="BA9" s="877">
        <v>16730.099999999999</v>
      </c>
      <c r="BB9" s="877">
        <v>16751.5</v>
      </c>
      <c r="BC9" s="877">
        <v>16817.2</v>
      </c>
      <c r="BD9" s="877">
        <v>16885.2</v>
      </c>
      <c r="BE9" s="877">
        <v>16881.79003</v>
      </c>
      <c r="BF9" s="877">
        <v>16911.797917</v>
      </c>
      <c r="BG9" s="358">
        <v>16940.66</v>
      </c>
      <c r="BH9" s="358">
        <v>16963.29</v>
      </c>
      <c r="BI9" s="358">
        <v>16993.689999999999</v>
      </c>
      <c r="BJ9" s="358">
        <v>17026.78</v>
      </c>
      <c r="BK9" s="358">
        <v>17065.13</v>
      </c>
      <c r="BL9" s="358">
        <v>17101.66</v>
      </c>
      <c r="BM9" s="358">
        <v>17138.939999999999</v>
      </c>
      <c r="BN9" s="358">
        <v>17177.490000000002</v>
      </c>
      <c r="BO9" s="358">
        <v>17215.89</v>
      </c>
      <c r="BP9" s="358">
        <v>17254.64</v>
      </c>
      <c r="BQ9" s="358">
        <v>17294.73</v>
      </c>
      <c r="BR9" s="358">
        <v>17333.48</v>
      </c>
      <c r="BS9" s="358">
        <v>17371.87</v>
      </c>
      <c r="BT9" s="358">
        <v>17413.57</v>
      </c>
      <c r="BU9" s="358">
        <v>17448.47</v>
      </c>
      <c r="BV9" s="358">
        <v>17480.240000000002</v>
      </c>
    </row>
    <row r="10" spans="1:74" ht="11.1" customHeight="1" x14ac:dyDescent="0.2">
      <c r="A10" s="76"/>
      <c r="B10" s="513" t="s">
        <v>572</v>
      </c>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933"/>
      <c r="BA10" s="933"/>
      <c r="BB10" s="933"/>
      <c r="BC10" s="933"/>
      <c r="BD10" s="933"/>
      <c r="BE10" s="933"/>
      <c r="BF10" s="933"/>
      <c r="BG10" s="504"/>
      <c r="BH10" s="504"/>
      <c r="BI10" s="504"/>
      <c r="BJ10" s="504"/>
      <c r="BK10" s="504"/>
      <c r="BL10" s="504"/>
      <c r="BM10" s="504"/>
      <c r="BN10" s="504"/>
      <c r="BO10" s="504"/>
      <c r="BP10" s="504"/>
      <c r="BQ10" s="504"/>
      <c r="BR10" s="504"/>
      <c r="BS10" s="504"/>
      <c r="BT10" s="504"/>
      <c r="BU10" s="504"/>
      <c r="BV10" s="504"/>
    </row>
    <row r="11" spans="1:74" ht="11.1" customHeight="1" x14ac:dyDescent="0.2">
      <c r="A11" s="76" t="s">
        <v>286</v>
      </c>
      <c r="B11" s="515" t="s">
        <v>805</v>
      </c>
      <c r="C11" s="347">
        <v>4000.5239999999999</v>
      </c>
      <c r="D11" s="347">
        <v>4000.5239999999999</v>
      </c>
      <c r="E11" s="347">
        <v>4000.5239999999999</v>
      </c>
      <c r="F11" s="347">
        <v>4019.8180000000002</v>
      </c>
      <c r="G11" s="347">
        <v>4019.8180000000002</v>
      </c>
      <c r="H11" s="347">
        <v>4019.8180000000002</v>
      </c>
      <c r="I11" s="347">
        <v>3997.2310000000002</v>
      </c>
      <c r="J11" s="347">
        <v>3997.2310000000002</v>
      </c>
      <c r="K11" s="347">
        <v>3997.2310000000002</v>
      </c>
      <c r="L11" s="347">
        <v>3992.07</v>
      </c>
      <c r="M11" s="347">
        <v>3992.07</v>
      </c>
      <c r="N11" s="347">
        <v>3992.07</v>
      </c>
      <c r="O11" s="347">
        <v>4039.6570000000002</v>
      </c>
      <c r="P11" s="347">
        <v>4039.6570000000002</v>
      </c>
      <c r="Q11" s="347">
        <v>4039.6570000000002</v>
      </c>
      <c r="R11" s="347">
        <v>4132.2619999999997</v>
      </c>
      <c r="S11" s="347">
        <v>4132.2619999999997</v>
      </c>
      <c r="T11" s="347">
        <v>4132.2619999999997</v>
      </c>
      <c r="U11" s="347">
        <v>4171.2470000000003</v>
      </c>
      <c r="V11" s="347">
        <v>4171.2470000000003</v>
      </c>
      <c r="W11" s="347">
        <v>4171.2470000000003</v>
      </c>
      <c r="X11" s="347">
        <v>4218.4949999999999</v>
      </c>
      <c r="Y11" s="347">
        <v>4218.4949999999999</v>
      </c>
      <c r="Z11" s="347">
        <v>4218.4949999999999</v>
      </c>
      <c r="AA11" s="347">
        <v>4249.7039999999997</v>
      </c>
      <c r="AB11" s="347">
        <v>4249.7039999999997</v>
      </c>
      <c r="AC11" s="347">
        <v>4249.7039999999997</v>
      </c>
      <c r="AD11" s="347">
        <v>4264.9049999999997</v>
      </c>
      <c r="AE11" s="347">
        <v>4264.9049999999997</v>
      </c>
      <c r="AF11" s="347">
        <v>4264.9049999999997</v>
      </c>
      <c r="AG11" s="347">
        <v>4281.2629999999999</v>
      </c>
      <c r="AH11" s="347">
        <v>4281.2629999999999</v>
      </c>
      <c r="AI11" s="347">
        <v>4281.2629999999999</v>
      </c>
      <c r="AJ11" s="347">
        <v>4260.2950000000001</v>
      </c>
      <c r="AK11" s="347">
        <v>4260.2950000000001</v>
      </c>
      <c r="AL11" s="347">
        <v>4260.2950000000001</v>
      </c>
      <c r="AM11" s="347">
        <v>4333.5879999999997</v>
      </c>
      <c r="AN11" s="347">
        <v>4333.5879999999997</v>
      </c>
      <c r="AO11" s="347">
        <v>4333.5879999999997</v>
      </c>
      <c r="AP11" s="347">
        <v>4380.4709999999995</v>
      </c>
      <c r="AQ11" s="347">
        <v>4380.4709999999995</v>
      </c>
      <c r="AR11" s="347">
        <v>4380.4709999999995</v>
      </c>
      <c r="AS11" s="347">
        <v>4389.3140000000003</v>
      </c>
      <c r="AT11" s="347">
        <v>4389.3140000000003</v>
      </c>
      <c r="AU11" s="347">
        <v>4389.3140000000003</v>
      </c>
      <c r="AV11" s="347">
        <v>4405.6610000000001</v>
      </c>
      <c r="AW11" s="347">
        <v>4405.6610000000001</v>
      </c>
      <c r="AX11" s="347">
        <v>4405.6610000000001</v>
      </c>
      <c r="AY11" s="347">
        <v>4475.0919999999996</v>
      </c>
      <c r="AZ11" s="877">
        <v>4475.0919999999996</v>
      </c>
      <c r="BA11" s="877">
        <v>4475.0919999999996</v>
      </c>
      <c r="BB11" s="877">
        <v>4551.0150000000003</v>
      </c>
      <c r="BC11" s="877">
        <v>4551.0150000000003</v>
      </c>
      <c r="BD11" s="877">
        <v>4551.0150000000003</v>
      </c>
      <c r="BE11" s="877">
        <v>4570.6596436999998</v>
      </c>
      <c r="BF11" s="877">
        <v>4581.8715161999999</v>
      </c>
      <c r="BG11" s="358">
        <v>4593.9170000000004</v>
      </c>
      <c r="BH11" s="358">
        <v>4607.2470000000003</v>
      </c>
      <c r="BI11" s="358">
        <v>4620.6220000000003</v>
      </c>
      <c r="BJ11" s="358">
        <v>4634.4930000000004</v>
      </c>
      <c r="BK11" s="358">
        <v>4648.6549999999997</v>
      </c>
      <c r="BL11" s="358">
        <v>4663.6729999999998</v>
      </c>
      <c r="BM11" s="358">
        <v>4679.34</v>
      </c>
      <c r="BN11" s="358">
        <v>4695.9110000000001</v>
      </c>
      <c r="BO11" s="358">
        <v>4712.6890000000003</v>
      </c>
      <c r="BP11" s="358">
        <v>4729.9279999999999</v>
      </c>
      <c r="BQ11" s="358">
        <v>4749.1629999999996</v>
      </c>
      <c r="BR11" s="358">
        <v>4766.1710000000003</v>
      </c>
      <c r="BS11" s="358">
        <v>4782.4870000000001</v>
      </c>
      <c r="BT11" s="358">
        <v>4798.6360000000004</v>
      </c>
      <c r="BU11" s="358">
        <v>4813.174</v>
      </c>
      <c r="BV11" s="358">
        <v>4826.6270000000004</v>
      </c>
    </row>
    <row r="12" spans="1:74" ht="11.1" customHeight="1" x14ac:dyDescent="0.2">
      <c r="A12" s="76"/>
      <c r="B12" s="514" t="s">
        <v>287</v>
      </c>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876"/>
      <c r="BA12" s="876"/>
      <c r="BB12" s="876"/>
      <c r="BC12" s="876"/>
      <c r="BD12" s="876"/>
      <c r="BE12" s="876"/>
      <c r="BF12" s="876"/>
      <c r="BG12" s="357"/>
      <c r="BH12" s="357"/>
      <c r="BI12" s="357"/>
      <c r="BJ12" s="357"/>
      <c r="BK12" s="357"/>
      <c r="BL12" s="357"/>
      <c r="BM12" s="357"/>
      <c r="BN12" s="357"/>
      <c r="BO12" s="357"/>
      <c r="BP12" s="357"/>
      <c r="BQ12" s="357"/>
      <c r="BR12" s="357"/>
      <c r="BS12" s="357"/>
      <c r="BT12" s="357"/>
      <c r="BU12" s="357"/>
      <c r="BV12" s="357"/>
    </row>
    <row r="13" spans="1:74" ht="11.1" customHeight="1" x14ac:dyDescent="0.2">
      <c r="A13" s="76" t="s">
        <v>288</v>
      </c>
      <c r="B13" s="515" t="s">
        <v>805</v>
      </c>
      <c r="C13" s="499">
        <v>283.161</v>
      </c>
      <c r="D13" s="499">
        <v>283.161</v>
      </c>
      <c r="E13" s="499">
        <v>283.161</v>
      </c>
      <c r="F13" s="499">
        <v>150.59200000000001</v>
      </c>
      <c r="G13" s="499">
        <v>150.59200000000001</v>
      </c>
      <c r="H13" s="499">
        <v>150.59200000000001</v>
      </c>
      <c r="I13" s="499">
        <v>99.563999999999993</v>
      </c>
      <c r="J13" s="499">
        <v>99.563999999999993</v>
      </c>
      <c r="K13" s="499">
        <v>99.563999999999993</v>
      </c>
      <c r="L13" s="499">
        <v>191.63200000000001</v>
      </c>
      <c r="M13" s="499">
        <v>191.63200000000001</v>
      </c>
      <c r="N13" s="499">
        <v>191.63200000000001</v>
      </c>
      <c r="O13" s="499">
        <v>45.912999999999997</v>
      </c>
      <c r="P13" s="499">
        <v>45.912999999999997</v>
      </c>
      <c r="Q13" s="499">
        <v>45.912999999999997</v>
      </c>
      <c r="R13" s="499">
        <v>17.585999999999999</v>
      </c>
      <c r="S13" s="499">
        <v>17.585999999999999</v>
      </c>
      <c r="T13" s="499">
        <v>17.585999999999999</v>
      </c>
      <c r="U13" s="499">
        <v>82.465999999999994</v>
      </c>
      <c r="V13" s="499">
        <v>82.465999999999994</v>
      </c>
      <c r="W13" s="499">
        <v>82.465999999999994</v>
      </c>
      <c r="X13" s="499">
        <v>68.87</v>
      </c>
      <c r="Y13" s="499">
        <v>68.87</v>
      </c>
      <c r="Z13" s="499">
        <v>68.87</v>
      </c>
      <c r="AA13" s="499">
        <v>15.467000000000001</v>
      </c>
      <c r="AB13" s="499">
        <v>15.467000000000001</v>
      </c>
      <c r="AC13" s="499">
        <v>15.467000000000001</v>
      </c>
      <c r="AD13" s="499">
        <v>97.665999999999997</v>
      </c>
      <c r="AE13" s="499">
        <v>97.665999999999997</v>
      </c>
      <c r="AF13" s="499">
        <v>97.665999999999997</v>
      </c>
      <c r="AG13" s="499">
        <v>83.262</v>
      </c>
      <c r="AH13" s="499">
        <v>83.262</v>
      </c>
      <c r="AI13" s="499">
        <v>83.262</v>
      </c>
      <c r="AJ13" s="499">
        <v>17.789000000000001</v>
      </c>
      <c r="AK13" s="499">
        <v>17.789000000000001</v>
      </c>
      <c r="AL13" s="499">
        <v>17.789000000000001</v>
      </c>
      <c r="AM13" s="499">
        <v>212.2</v>
      </c>
      <c r="AN13" s="499">
        <v>212.2</v>
      </c>
      <c r="AO13" s="499">
        <v>212.2</v>
      </c>
      <c r="AP13" s="499">
        <v>-45.79</v>
      </c>
      <c r="AQ13" s="499">
        <v>-45.79</v>
      </c>
      <c r="AR13" s="499">
        <v>-45.79</v>
      </c>
      <c r="AS13" s="499">
        <v>-59.667000000000002</v>
      </c>
      <c r="AT13" s="499">
        <v>-59.667000000000002</v>
      </c>
      <c r="AU13" s="499">
        <v>-59.667000000000002</v>
      </c>
      <c r="AV13" s="499">
        <v>-46.15</v>
      </c>
      <c r="AW13" s="499">
        <v>-46.15</v>
      </c>
      <c r="AX13" s="499">
        <v>-46.15</v>
      </c>
      <c r="AY13" s="499">
        <v>-28.053000000000001</v>
      </c>
      <c r="AZ13" s="872">
        <v>-28.053000000000001</v>
      </c>
      <c r="BA13" s="872">
        <v>-28.053000000000001</v>
      </c>
      <c r="BB13" s="872">
        <v>-89.513999999999996</v>
      </c>
      <c r="BC13" s="872">
        <v>-89.513999999999996</v>
      </c>
      <c r="BD13" s="872">
        <v>-89.513999999999996</v>
      </c>
      <c r="BE13" s="872">
        <v>-39.072232888999999</v>
      </c>
      <c r="BF13" s="872">
        <v>-22.104574888999998</v>
      </c>
      <c r="BG13" s="353">
        <v>-10.088852222</v>
      </c>
      <c r="BH13" s="353">
        <v>-11.976831407000001</v>
      </c>
      <c r="BI13" s="353">
        <v>-3.1511545184999998</v>
      </c>
      <c r="BJ13" s="353">
        <v>7.4364119258999999</v>
      </c>
      <c r="BK13" s="353">
        <v>18.392815185</v>
      </c>
      <c r="BL13" s="353">
        <v>33.548950296000001</v>
      </c>
      <c r="BM13" s="353">
        <v>51.511764519000003</v>
      </c>
      <c r="BN13" s="353">
        <v>77.919536667000003</v>
      </c>
      <c r="BO13" s="353">
        <v>97.266999999999996</v>
      </c>
      <c r="BP13" s="353">
        <v>115.19243333</v>
      </c>
      <c r="BQ13" s="353">
        <v>131.72210926</v>
      </c>
      <c r="BR13" s="353">
        <v>146.78377814999999</v>
      </c>
      <c r="BS13" s="353">
        <v>160.40371259</v>
      </c>
      <c r="BT13" s="353">
        <v>173.53737778000001</v>
      </c>
      <c r="BU13" s="353">
        <v>183.55724444000001</v>
      </c>
      <c r="BV13" s="353">
        <v>191.41877778</v>
      </c>
    </row>
    <row r="14" spans="1:74" ht="11.1" customHeight="1" x14ac:dyDescent="0.2">
      <c r="A14" s="76"/>
      <c r="B14" s="514" t="s">
        <v>506</v>
      </c>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871"/>
      <c r="BA14" s="871"/>
      <c r="BB14" s="871"/>
      <c r="BC14" s="871"/>
      <c r="BD14" s="871"/>
      <c r="BE14" s="871"/>
      <c r="BF14" s="871"/>
      <c r="BG14" s="352"/>
      <c r="BH14" s="352"/>
      <c r="BI14" s="352"/>
      <c r="BJ14" s="352"/>
      <c r="BK14" s="352"/>
      <c r="BL14" s="352"/>
      <c r="BM14" s="352"/>
      <c r="BN14" s="352"/>
      <c r="BO14" s="352"/>
      <c r="BP14" s="352"/>
      <c r="BQ14" s="352"/>
      <c r="BR14" s="352"/>
      <c r="BS14" s="352"/>
      <c r="BT14" s="352"/>
      <c r="BU14" s="352"/>
      <c r="BV14" s="352"/>
    </row>
    <row r="15" spans="1:74" ht="11.1" customHeight="1" x14ac:dyDescent="0.2">
      <c r="A15" s="76" t="s">
        <v>508</v>
      </c>
      <c r="B15" s="515" t="s">
        <v>805</v>
      </c>
      <c r="C15" s="347">
        <v>3665.4670000000001</v>
      </c>
      <c r="D15" s="347">
        <v>3665.4670000000001</v>
      </c>
      <c r="E15" s="347">
        <v>3665.4670000000001</v>
      </c>
      <c r="F15" s="347">
        <v>3652.4070000000002</v>
      </c>
      <c r="G15" s="347">
        <v>3652.4070000000002</v>
      </c>
      <c r="H15" s="347">
        <v>3652.4070000000002</v>
      </c>
      <c r="I15" s="347">
        <v>3667.8449999999998</v>
      </c>
      <c r="J15" s="347">
        <v>3667.8449999999998</v>
      </c>
      <c r="K15" s="347">
        <v>3667.8449999999998</v>
      </c>
      <c r="L15" s="347">
        <v>3705.1210000000001</v>
      </c>
      <c r="M15" s="347">
        <v>3705.1210000000001</v>
      </c>
      <c r="N15" s="347">
        <v>3705.1210000000001</v>
      </c>
      <c r="O15" s="347">
        <v>3742.9079999999999</v>
      </c>
      <c r="P15" s="347">
        <v>3742.9079999999999</v>
      </c>
      <c r="Q15" s="347">
        <v>3742.9079999999999</v>
      </c>
      <c r="R15" s="347">
        <v>3773.5439999999999</v>
      </c>
      <c r="S15" s="347">
        <v>3773.5439999999999</v>
      </c>
      <c r="T15" s="347">
        <v>3773.5439999999999</v>
      </c>
      <c r="U15" s="347">
        <v>3821.2379999999998</v>
      </c>
      <c r="V15" s="347">
        <v>3821.2379999999998</v>
      </c>
      <c r="W15" s="347">
        <v>3821.2379999999998</v>
      </c>
      <c r="X15" s="347">
        <v>3865.0610000000001</v>
      </c>
      <c r="Y15" s="347">
        <v>3865.0610000000001</v>
      </c>
      <c r="Z15" s="347">
        <v>3865.0610000000001</v>
      </c>
      <c r="AA15" s="347">
        <v>3887.0549999999998</v>
      </c>
      <c r="AB15" s="347">
        <v>3887.0549999999998</v>
      </c>
      <c r="AC15" s="347">
        <v>3887.0549999999998</v>
      </c>
      <c r="AD15" s="347">
        <v>3919.17</v>
      </c>
      <c r="AE15" s="347">
        <v>3919.17</v>
      </c>
      <c r="AF15" s="347">
        <v>3919.17</v>
      </c>
      <c r="AG15" s="347">
        <v>3971.2809999999999</v>
      </c>
      <c r="AH15" s="347">
        <v>3971.2809999999999</v>
      </c>
      <c r="AI15" s="347">
        <v>3971.2809999999999</v>
      </c>
      <c r="AJ15" s="347">
        <v>4003.7809999999999</v>
      </c>
      <c r="AK15" s="347">
        <v>4003.7809999999999</v>
      </c>
      <c r="AL15" s="347">
        <v>4003.7809999999999</v>
      </c>
      <c r="AM15" s="347">
        <v>3993.9229999999998</v>
      </c>
      <c r="AN15" s="347">
        <v>3993.9229999999998</v>
      </c>
      <c r="AO15" s="347">
        <v>3993.9229999999998</v>
      </c>
      <c r="AP15" s="347">
        <v>3992.9740000000002</v>
      </c>
      <c r="AQ15" s="347">
        <v>3992.9740000000002</v>
      </c>
      <c r="AR15" s="347">
        <v>3992.9740000000002</v>
      </c>
      <c r="AS15" s="347">
        <v>4014.9830000000002</v>
      </c>
      <c r="AT15" s="347">
        <v>4014.9830000000002</v>
      </c>
      <c r="AU15" s="347">
        <v>4014.9830000000002</v>
      </c>
      <c r="AV15" s="347">
        <v>3957.098</v>
      </c>
      <c r="AW15" s="347">
        <v>3957.098</v>
      </c>
      <c r="AX15" s="347">
        <v>3957.098</v>
      </c>
      <c r="AY15" s="347">
        <v>4000.2089999999998</v>
      </c>
      <c r="AZ15" s="877">
        <v>4000.2089999999998</v>
      </c>
      <c r="BA15" s="877">
        <v>4000.2089999999998</v>
      </c>
      <c r="BB15" s="877">
        <v>3992.2109999999998</v>
      </c>
      <c r="BC15" s="877">
        <v>3992.2109999999998</v>
      </c>
      <c r="BD15" s="877">
        <v>3992.2109999999998</v>
      </c>
      <c r="BE15" s="877">
        <v>4010.1711180000002</v>
      </c>
      <c r="BF15" s="877">
        <v>4017.644029</v>
      </c>
      <c r="BG15" s="358">
        <v>4024.2130000000002</v>
      </c>
      <c r="BH15" s="358">
        <v>4029.7379999999998</v>
      </c>
      <c r="BI15" s="358">
        <v>4034.6019999999999</v>
      </c>
      <c r="BJ15" s="358">
        <v>4038.6669999999999</v>
      </c>
      <c r="BK15" s="358">
        <v>4041.8670000000002</v>
      </c>
      <c r="BL15" s="358">
        <v>4044.3789999999999</v>
      </c>
      <c r="BM15" s="358">
        <v>4046.1390000000001</v>
      </c>
      <c r="BN15" s="358">
        <v>4046.1379999999999</v>
      </c>
      <c r="BO15" s="358">
        <v>4047.1489999999999</v>
      </c>
      <c r="BP15" s="358">
        <v>4048.1640000000002</v>
      </c>
      <c r="BQ15" s="358">
        <v>4049.5630000000001</v>
      </c>
      <c r="BR15" s="358">
        <v>4050.3</v>
      </c>
      <c r="BS15" s="358">
        <v>4050.7570000000001</v>
      </c>
      <c r="BT15" s="358">
        <v>4050.4479999999999</v>
      </c>
      <c r="BU15" s="358">
        <v>4050.7060000000001</v>
      </c>
      <c r="BV15" s="358">
        <v>4051.0459999999998</v>
      </c>
    </row>
    <row r="16" spans="1:74" ht="11.1" customHeight="1" x14ac:dyDescent="0.2">
      <c r="A16" s="76"/>
      <c r="B16" s="514" t="s">
        <v>507</v>
      </c>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871"/>
      <c r="BA16" s="871"/>
      <c r="BB16" s="871"/>
      <c r="BC16" s="871"/>
      <c r="BD16" s="871"/>
      <c r="BE16" s="871"/>
      <c r="BF16" s="871"/>
      <c r="BG16" s="352"/>
      <c r="BH16" s="352"/>
      <c r="BI16" s="352"/>
      <c r="BJ16" s="352"/>
      <c r="BK16" s="352"/>
      <c r="BL16" s="352"/>
      <c r="BM16" s="352"/>
      <c r="BN16" s="352"/>
      <c r="BO16" s="352"/>
      <c r="BP16" s="352"/>
      <c r="BQ16" s="352"/>
      <c r="BR16" s="352"/>
      <c r="BS16" s="352"/>
      <c r="BT16" s="352"/>
      <c r="BU16" s="352"/>
      <c r="BV16" s="352"/>
    </row>
    <row r="17" spans="1:74" ht="11.1" customHeight="1" x14ac:dyDescent="0.2">
      <c r="A17" s="76" t="s">
        <v>509</v>
      </c>
      <c r="B17" s="515" t="s">
        <v>805</v>
      </c>
      <c r="C17" s="347">
        <v>2377.5259999999998</v>
      </c>
      <c r="D17" s="347">
        <v>2377.5259999999998</v>
      </c>
      <c r="E17" s="347">
        <v>2377.5259999999998</v>
      </c>
      <c r="F17" s="347">
        <v>2451.6869999999999</v>
      </c>
      <c r="G17" s="347">
        <v>2451.6869999999999</v>
      </c>
      <c r="H17" s="347">
        <v>2451.6869999999999</v>
      </c>
      <c r="I17" s="347">
        <v>2538.933</v>
      </c>
      <c r="J17" s="347">
        <v>2538.933</v>
      </c>
      <c r="K17" s="347">
        <v>2538.933</v>
      </c>
      <c r="L17" s="347">
        <v>2520.098</v>
      </c>
      <c r="M17" s="347">
        <v>2520.098</v>
      </c>
      <c r="N17" s="347">
        <v>2520.098</v>
      </c>
      <c r="O17" s="347">
        <v>2543.5430000000001</v>
      </c>
      <c r="P17" s="347">
        <v>2543.5430000000001</v>
      </c>
      <c r="Q17" s="347">
        <v>2543.5430000000001</v>
      </c>
      <c r="R17" s="347">
        <v>2509.2640000000001</v>
      </c>
      <c r="S17" s="347">
        <v>2509.2640000000001</v>
      </c>
      <c r="T17" s="347">
        <v>2509.2640000000001</v>
      </c>
      <c r="U17" s="347">
        <v>2536.7260000000001</v>
      </c>
      <c r="V17" s="347">
        <v>2536.7260000000001</v>
      </c>
      <c r="W17" s="347">
        <v>2536.7260000000001</v>
      </c>
      <c r="X17" s="347">
        <v>2574.6280000000002</v>
      </c>
      <c r="Y17" s="347">
        <v>2574.6280000000002</v>
      </c>
      <c r="Z17" s="347">
        <v>2574.6280000000002</v>
      </c>
      <c r="AA17" s="347">
        <v>2603.6390000000001</v>
      </c>
      <c r="AB17" s="347">
        <v>2603.6390000000001</v>
      </c>
      <c r="AC17" s="347">
        <v>2603.6390000000001</v>
      </c>
      <c r="AD17" s="347">
        <v>2607.96</v>
      </c>
      <c r="AE17" s="347">
        <v>2607.96</v>
      </c>
      <c r="AF17" s="347">
        <v>2607.96</v>
      </c>
      <c r="AG17" s="347">
        <v>2664.3380000000002</v>
      </c>
      <c r="AH17" s="347">
        <v>2664.3380000000002</v>
      </c>
      <c r="AI17" s="347">
        <v>2664.3380000000002</v>
      </c>
      <c r="AJ17" s="347">
        <v>2658.4540000000002</v>
      </c>
      <c r="AK17" s="347">
        <v>2658.4540000000002</v>
      </c>
      <c r="AL17" s="347">
        <v>2658.4540000000002</v>
      </c>
      <c r="AM17" s="347">
        <v>2659.5279999999998</v>
      </c>
      <c r="AN17" s="347">
        <v>2659.5279999999998</v>
      </c>
      <c r="AO17" s="347">
        <v>2659.5279999999998</v>
      </c>
      <c r="AP17" s="347">
        <v>2647.279</v>
      </c>
      <c r="AQ17" s="347">
        <v>2647.279</v>
      </c>
      <c r="AR17" s="347">
        <v>2647.279</v>
      </c>
      <c r="AS17" s="347">
        <v>2708.7739999999999</v>
      </c>
      <c r="AT17" s="347">
        <v>2708.7739999999999</v>
      </c>
      <c r="AU17" s="347">
        <v>2708.7739999999999</v>
      </c>
      <c r="AV17" s="347">
        <v>2686.7539999999999</v>
      </c>
      <c r="AW17" s="347">
        <v>2686.7539999999999</v>
      </c>
      <c r="AX17" s="347">
        <v>2686.7539999999999</v>
      </c>
      <c r="AY17" s="347">
        <v>2756.9830000000002</v>
      </c>
      <c r="AZ17" s="877">
        <v>2756.9830000000002</v>
      </c>
      <c r="BA17" s="877">
        <v>2756.9830000000002</v>
      </c>
      <c r="BB17" s="877">
        <v>2787.6930000000002</v>
      </c>
      <c r="BC17" s="877">
        <v>2787.6930000000002</v>
      </c>
      <c r="BD17" s="877">
        <v>2787.6930000000002</v>
      </c>
      <c r="BE17" s="877">
        <v>2759.6227410000001</v>
      </c>
      <c r="BF17" s="877">
        <v>2755.4687309999999</v>
      </c>
      <c r="BG17" s="358">
        <v>2757.2429999999999</v>
      </c>
      <c r="BH17" s="358">
        <v>2771.7280000000001</v>
      </c>
      <c r="BI17" s="358">
        <v>2780.2739999999999</v>
      </c>
      <c r="BJ17" s="358">
        <v>2789.663</v>
      </c>
      <c r="BK17" s="358">
        <v>2802.6469999999999</v>
      </c>
      <c r="BL17" s="358">
        <v>2811.6590000000001</v>
      </c>
      <c r="BM17" s="358">
        <v>2819.4490000000001</v>
      </c>
      <c r="BN17" s="358">
        <v>2823.2530000000002</v>
      </c>
      <c r="BO17" s="358">
        <v>2830.6759999999999</v>
      </c>
      <c r="BP17" s="358">
        <v>2838.9540000000002</v>
      </c>
      <c r="BQ17" s="358">
        <v>2849.3290000000002</v>
      </c>
      <c r="BR17" s="358">
        <v>2858.3809999999999</v>
      </c>
      <c r="BS17" s="358">
        <v>2867.355</v>
      </c>
      <c r="BT17" s="358">
        <v>2877.7820000000002</v>
      </c>
      <c r="BU17" s="358">
        <v>2885.4479999999999</v>
      </c>
      <c r="BV17" s="358">
        <v>2891.8850000000002</v>
      </c>
    </row>
    <row r="18" spans="1:74" ht="11.1" customHeight="1" x14ac:dyDescent="0.2">
      <c r="A18" s="76"/>
      <c r="B18" s="514" t="s">
        <v>511</v>
      </c>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871"/>
      <c r="BA18" s="871"/>
      <c r="BB18" s="871"/>
      <c r="BC18" s="871"/>
      <c r="BD18" s="871"/>
      <c r="BE18" s="871"/>
      <c r="BF18" s="871"/>
      <c r="BG18" s="352"/>
      <c r="BH18" s="352"/>
      <c r="BI18" s="352"/>
      <c r="BJ18" s="352"/>
      <c r="BK18" s="352"/>
      <c r="BL18" s="352"/>
      <c r="BM18" s="352"/>
      <c r="BN18" s="352"/>
      <c r="BO18" s="352"/>
      <c r="BP18" s="352"/>
      <c r="BQ18" s="352"/>
      <c r="BR18" s="352"/>
      <c r="BS18" s="352"/>
      <c r="BT18" s="352"/>
      <c r="BU18" s="352"/>
      <c r="BV18" s="352"/>
    </row>
    <row r="19" spans="1:74" ht="11.1" customHeight="1" x14ac:dyDescent="0.2">
      <c r="A19" s="265" t="s">
        <v>510</v>
      </c>
      <c r="B19" s="515" t="s">
        <v>805</v>
      </c>
      <c r="C19" s="347">
        <v>3484.366</v>
      </c>
      <c r="D19" s="347">
        <v>3484.366</v>
      </c>
      <c r="E19" s="347">
        <v>3484.366</v>
      </c>
      <c r="F19" s="347">
        <v>3544.7310000000002</v>
      </c>
      <c r="G19" s="347">
        <v>3544.7310000000002</v>
      </c>
      <c r="H19" s="347">
        <v>3544.7310000000002</v>
      </c>
      <c r="I19" s="347">
        <v>3492.0239999999999</v>
      </c>
      <c r="J19" s="347">
        <v>3492.0239999999999</v>
      </c>
      <c r="K19" s="347">
        <v>3492.0239999999999</v>
      </c>
      <c r="L19" s="347">
        <v>3464.6149999999998</v>
      </c>
      <c r="M19" s="347">
        <v>3464.6149999999998</v>
      </c>
      <c r="N19" s="347">
        <v>3464.6149999999998</v>
      </c>
      <c r="O19" s="347">
        <v>3455.7330000000002</v>
      </c>
      <c r="P19" s="347">
        <v>3455.7330000000002</v>
      </c>
      <c r="Q19" s="347">
        <v>3455.7330000000002</v>
      </c>
      <c r="R19" s="347">
        <v>3437.3780000000002</v>
      </c>
      <c r="S19" s="347">
        <v>3437.3780000000002</v>
      </c>
      <c r="T19" s="347">
        <v>3437.3780000000002</v>
      </c>
      <c r="U19" s="347">
        <v>3462.895</v>
      </c>
      <c r="V19" s="347">
        <v>3462.895</v>
      </c>
      <c r="W19" s="347">
        <v>3462.895</v>
      </c>
      <c r="X19" s="347">
        <v>3508.7759999999998</v>
      </c>
      <c r="Y19" s="347">
        <v>3508.7759999999998</v>
      </c>
      <c r="Z19" s="347">
        <v>3508.7759999999998</v>
      </c>
      <c r="AA19" s="347">
        <v>3567.779</v>
      </c>
      <c r="AB19" s="347">
        <v>3567.779</v>
      </c>
      <c r="AC19" s="347">
        <v>3567.779</v>
      </c>
      <c r="AD19" s="347">
        <v>3640.2060000000001</v>
      </c>
      <c r="AE19" s="347">
        <v>3640.2060000000001</v>
      </c>
      <c r="AF19" s="347">
        <v>3640.2060000000001</v>
      </c>
      <c r="AG19" s="347">
        <v>3729.2330000000002</v>
      </c>
      <c r="AH19" s="347">
        <v>3729.2330000000002</v>
      </c>
      <c r="AI19" s="347">
        <v>3729.2330000000002</v>
      </c>
      <c r="AJ19" s="347">
        <v>3727.4479999999999</v>
      </c>
      <c r="AK19" s="347">
        <v>3727.4479999999999</v>
      </c>
      <c r="AL19" s="347">
        <v>3727.4479999999999</v>
      </c>
      <c r="AM19" s="347">
        <v>4040.2460000000001</v>
      </c>
      <c r="AN19" s="347">
        <v>4040.2460000000001</v>
      </c>
      <c r="AO19" s="347">
        <v>4040.2460000000001</v>
      </c>
      <c r="AP19" s="347">
        <v>3705.3159999999998</v>
      </c>
      <c r="AQ19" s="347">
        <v>3705.3159999999998</v>
      </c>
      <c r="AR19" s="347">
        <v>3705.3159999999998</v>
      </c>
      <c r="AS19" s="347">
        <v>3664.2660000000001</v>
      </c>
      <c r="AT19" s="347">
        <v>3664.2660000000001</v>
      </c>
      <c r="AU19" s="347">
        <v>3664.2660000000001</v>
      </c>
      <c r="AV19" s="347">
        <v>3655.4110000000001</v>
      </c>
      <c r="AW19" s="347">
        <v>3655.4110000000001</v>
      </c>
      <c r="AX19" s="347">
        <v>3655.4110000000001</v>
      </c>
      <c r="AY19" s="347">
        <v>3758.8040000000001</v>
      </c>
      <c r="AZ19" s="877">
        <v>3758.8040000000001</v>
      </c>
      <c r="BA19" s="877">
        <v>3758.8040000000001</v>
      </c>
      <c r="BB19" s="877">
        <v>3862.35</v>
      </c>
      <c r="BC19" s="877">
        <v>3862.35</v>
      </c>
      <c r="BD19" s="877">
        <v>3862.35</v>
      </c>
      <c r="BE19" s="877">
        <v>3861.3593925</v>
      </c>
      <c r="BF19" s="877">
        <v>3873.5033177</v>
      </c>
      <c r="BG19" s="358">
        <v>3893.2310000000002</v>
      </c>
      <c r="BH19" s="358">
        <v>3929.7350000000001</v>
      </c>
      <c r="BI19" s="358">
        <v>3957.7350000000001</v>
      </c>
      <c r="BJ19" s="358">
        <v>3986.4229999999998</v>
      </c>
      <c r="BK19" s="358">
        <v>4021.3229999999999</v>
      </c>
      <c r="BL19" s="358">
        <v>4047.2449999999999</v>
      </c>
      <c r="BM19" s="358">
        <v>4069.712</v>
      </c>
      <c r="BN19" s="358">
        <v>4083.2420000000002</v>
      </c>
      <c r="BO19" s="358">
        <v>4102.91</v>
      </c>
      <c r="BP19" s="358">
        <v>4123.2349999999997</v>
      </c>
      <c r="BQ19" s="358">
        <v>4146.03</v>
      </c>
      <c r="BR19" s="358">
        <v>4166.3069999999998</v>
      </c>
      <c r="BS19" s="358">
        <v>4185.88</v>
      </c>
      <c r="BT19" s="358">
        <v>4207.04</v>
      </c>
      <c r="BU19" s="358">
        <v>4223.4859999999999</v>
      </c>
      <c r="BV19" s="358">
        <v>4237.509</v>
      </c>
    </row>
    <row r="20" spans="1:74" ht="11.1" customHeight="1" x14ac:dyDescent="0.2">
      <c r="A20" s="76"/>
      <c r="B20" s="366" t="s">
        <v>279</v>
      </c>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933"/>
      <c r="BA20" s="933"/>
      <c r="BB20" s="933"/>
      <c r="BC20" s="933"/>
      <c r="BD20" s="933"/>
      <c r="BE20" s="933"/>
      <c r="BF20" s="933"/>
      <c r="BG20" s="504"/>
      <c r="BH20" s="504"/>
      <c r="BI20" s="504"/>
      <c r="BJ20" s="504"/>
      <c r="BK20" s="504"/>
      <c r="BL20" s="504"/>
      <c r="BM20" s="504"/>
      <c r="BN20" s="504"/>
      <c r="BO20" s="504"/>
      <c r="BP20" s="504"/>
      <c r="BQ20" s="504"/>
      <c r="BR20" s="504"/>
      <c r="BS20" s="504"/>
      <c r="BT20" s="504"/>
      <c r="BU20" s="504"/>
      <c r="BV20" s="504"/>
    </row>
    <row r="21" spans="1:74" ht="11.1" customHeight="1" x14ac:dyDescent="0.2">
      <c r="A21" s="76" t="s">
        <v>280</v>
      </c>
      <c r="B21" s="515" t="s">
        <v>805</v>
      </c>
      <c r="C21" s="347">
        <v>16206.1</v>
      </c>
      <c r="D21" s="347">
        <v>16207.6</v>
      </c>
      <c r="E21" s="347">
        <v>16127.2</v>
      </c>
      <c r="F21" s="347">
        <v>16125.5</v>
      </c>
      <c r="G21" s="347">
        <v>16103</v>
      </c>
      <c r="H21" s="347">
        <v>16062.9</v>
      </c>
      <c r="I21" s="347">
        <v>16270.4</v>
      </c>
      <c r="J21" s="347">
        <v>16367.3</v>
      </c>
      <c r="K21" s="347">
        <v>16423.8</v>
      </c>
      <c r="L21" s="347">
        <v>16476.3</v>
      </c>
      <c r="M21" s="347">
        <v>16502.7</v>
      </c>
      <c r="N21" s="347">
        <v>16578.2</v>
      </c>
      <c r="O21" s="347">
        <v>16906.900000000001</v>
      </c>
      <c r="P21" s="347">
        <v>16998.2</v>
      </c>
      <c r="Q21" s="347">
        <v>17098.8</v>
      </c>
      <c r="R21" s="347">
        <v>17135.3</v>
      </c>
      <c r="S21" s="347">
        <v>17196.7</v>
      </c>
      <c r="T21" s="347">
        <v>17216.3</v>
      </c>
      <c r="U21" s="347">
        <v>17250.599999999999</v>
      </c>
      <c r="V21" s="347">
        <v>17275.3</v>
      </c>
      <c r="W21" s="347">
        <v>17282.2</v>
      </c>
      <c r="X21" s="347">
        <v>17341.3</v>
      </c>
      <c r="Y21" s="347">
        <v>17427.099999999999</v>
      </c>
      <c r="Z21" s="347">
        <v>17481.7</v>
      </c>
      <c r="AA21" s="347">
        <v>17575.400000000001</v>
      </c>
      <c r="AB21" s="347">
        <v>17596.2</v>
      </c>
      <c r="AC21" s="347">
        <v>17617</v>
      </c>
      <c r="AD21" s="347">
        <v>17638.599999999999</v>
      </c>
      <c r="AE21" s="347">
        <v>17713.3</v>
      </c>
      <c r="AF21" s="347">
        <v>17751.099999999999</v>
      </c>
      <c r="AG21" s="347">
        <v>17743.2</v>
      </c>
      <c r="AH21" s="347">
        <v>17752.900000000001</v>
      </c>
      <c r="AI21" s="347">
        <v>17769.900000000001</v>
      </c>
      <c r="AJ21" s="347">
        <v>17810.5</v>
      </c>
      <c r="AK21" s="347">
        <v>17851.400000000001</v>
      </c>
      <c r="AL21" s="347">
        <v>17867.900000000001</v>
      </c>
      <c r="AM21" s="347">
        <v>17889.8</v>
      </c>
      <c r="AN21" s="347">
        <v>17910.5</v>
      </c>
      <c r="AO21" s="347">
        <v>18029.099999999999</v>
      </c>
      <c r="AP21" s="347">
        <v>18132.900000000001</v>
      </c>
      <c r="AQ21" s="347">
        <v>17980.900000000001</v>
      </c>
      <c r="AR21" s="347">
        <v>17962.099999999999</v>
      </c>
      <c r="AS21" s="347">
        <v>18040.900000000001</v>
      </c>
      <c r="AT21" s="347">
        <v>18076.900000000001</v>
      </c>
      <c r="AU21" s="347">
        <v>18094.599999999999</v>
      </c>
      <c r="AV21" s="347">
        <v>18037.3</v>
      </c>
      <c r="AW21" s="347">
        <v>18035.099999999999</v>
      </c>
      <c r="AX21" s="347">
        <v>18018.5</v>
      </c>
      <c r="AY21" s="347">
        <v>18134.599999999999</v>
      </c>
      <c r="AZ21" s="877">
        <v>18051.900000000001</v>
      </c>
      <c r="BA21" s="877">
        <v>18030.5</v>
      </c>
      <c r="BB21" s="877">
        <v>17956.2</v>
      </c>
      <c r="BC21" s="877">
        <v>17999.8</v>
      </c>
      <c r="BD21" s="877">
        <v>18056.099999999999</v>
      </c>
      <c r="BE21" s="877">
        <v>18058.570812999998</v>
      </c>
      <c r="BF21" s="877">
        <v>18091.918913000001</v>
      </c>
      <c r="BG21" s="358">
        <v>18128.91</v>
      </c>
      <c r="BH21" s="358">
        <v>18162.650000000001</v>
      </c>
      <c r="BI21" s="358">
        <v>18212.12</v>
      </c>
      <c r="BJ21" s="358">
        <v>18270.419999999998</v>
      </c>
      <c r="BK21" s="358">
        <v>18351.939999999999</v>
      </c>
      <c r="BL21" s="358">
        <v>18417.09</v>
      </c>
      <c r="BM21" s="358">
        <v>18480.27</v>
      </c>
      <c r="BN21" s="358">
        <v>18538.939999999999</v>
      </c>
      <c r="BO21" s="358">
        <v>18600.080000000002</v>
      </c>
      <c r="BP21" s="358">
        <v>18661.150000000001</v>
      </c>
      <c r="BQ21" s="358">
        <v>18722.990000000002</v>
      </c>
      <c r="BR21" s="358">
        <v>18783.310000000001</v>
      </c>
      <c r="BS21" s="358">
        <v>18842.919999999998</v>
      </c>
      <c r="BT21" s="358">
        <v>18907.169999999998</v>
      </c>
      <c r="BU21" s="358">
        <v>18961.41</v>
      </c>
      <c r="BV21" s="358">
        <v>19010.96</v>
      </c>
    </row>
    <row r="22" spans="1:74" ht="11.1" customHeight="1" x14ac:dyDescent="0.2">
      <c r="A22" s="76"/>
      <c r="B22" s="509" t="s">
        <v>292</v>
      </c>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346"/>
      <c r="AM22" s="346"/>
      <c r="AN22" s="346"/>
      <c r="AO22" s="346"/>
      <c r="AP22" s="346"/>
      <c r="AQ22" s="346"/>
      <c r="AR22" s="346"/>
      <c r="AS22" s="346"/>
      <c r="AT22" s="346"/>
      <c r="AU22" s="346"/>
      <c r="AV22" s="346"/>
      <c r="AW22" s="346"/>
      <c r="AX22" s="346"/>
      <c r="AY22" s="346"/>
      <c r="AZ22" s="876"/>
      <c r="BA22" s="876"/>
      <c r="BB22" s="876"/>
      <c r="BC22" s="876"/>
      <c r="BD22" s="876"/>
      <c r="BE22" s="876"/>
      <c r="BF22" s="876"/>
      <c r="BG22" s="357"/>
      <c r="BH22" s="357"/>
      <c r="BI22" s="357"/>
      <c r="BJ22" s="357"/>
      <c r="BK22" s="357"/>
      <c r="BL22" s="357"/>
      <c r="BM22" s="357"/>
      <c r="BN22" s="357"/>
      <c r="BO22" s="357"/>
      <c r="BP22" s="357"/>
      <c r="BQ22" s="357"/>
      <c r="BR22" s="357"/>
      <c r="BS22" s="357"/>
      <c r="BT22" s="357"/>
      <c r="BU22" s="357"/>
      <c r="BV22" s="357"/>
    </row>
    <row r="23" spans="1:74" ht="11.1" customHeight="1" x14ac:dyDescent="0.2">
      <c r="A23" s="76" t="s">
        <v>293</v>
      </c>
      <c r="B23" s="510" t="s">
        <v>1051</v>
      </c>
      <c r="C23" s="343">
        <v>150.006</v>
      </c>
      <c r="D23" s="343">
        <v>150.82499999999999</v>
      </c>
      <c r="E23" s="343">
        <v>151.315</v>
      </c>
      <c r="F23" s="343">
        <v>151.62299999999999</v>
      </c>
      <c r="G23" s="343">
        <v>151.92400000000001</v>
      </c>
      <c r="H23" s="343">
        <v>152.358</v>
      </c>
      <c r="I23" s="343">
        <v>153.072</v>
      </c>
      <c r="J23" s="343">
        <v>153.36199999999999</v>
      </c>
      <c r="K23" s="343">
        <v>153.58199999999999</v>
      </c>
      <c r="L23" s="343">
        <v>153.93899999999999</v>
      </c>
      <c r="M23" s="343">
        <v>154.24199999999999</v>
      </c>
      <c r="N23" s="343">
        <v>154.34200000000001</v>
      </c>
      <c r="O23" s="343">
        <v>154.77600000000001</v>
      </c>
      <c r="P23" s="343">
        <v>155.066</v>
      </c>
      <c r="Q23" s="343">
        <v>155.13399999999999</v>
      </c>
      <c r="R23" s="343">
        <v>155.375</v>
      </c>
      <c r="S23" s="343">
        <v>155.655</v>
      </c>
      <c r="T23" s="343">
        <v>155.88</v>
      </c>
      <c r="U23" s="343">
        <v>156.04300000000001</v>
      </c>
      <c r="V23" s="343">
        <v>156.261</v>
      </c>
      <c r="W23" s="343">
        <v>156.417</v>
      </c>
      <c r="X23" s="343">
        <v>156.57599999999999</v>
      </c>
      <c r="Y23" s="343">
        <v>156.703</v>
      </c>
      <c r="Z23" s="343">
        <v>156.857</v>
      </c>
      <c r="AA23" s="343">
        <v>157.03200000000001</v>
      </c>
      <c r="AB23" s="343">
        <v>157.238</v>
      </c>
      <c r="AC23" s="343">
        <v>157.46600000000001</v>
      </c>
      <c r="AD23" s="343">
        <v>157.53</v>
      </c>
      <c r="AE23" s="343">
        <v>157.608</v>
      </c>
      <c r="AF23" s="343">
        <v>157.69499999999999</v>
      </c>
      <c r="AG23" s="343">
        <v>157.74799999999999</v>
      </c>
      <c r="AH23" s="343">
        <v>157.75700000000001</v>
      </c>
      <c r="AI23" s="343">
        <v>157.91200000000001</v>
      </c>
      <c r="AJ23" s="343">
        <v>157.94499999999999</v>
      </c>
      <c r="AK23" s="343">
        <v>158.07900000000001</v>
      </c>
      <c r="AL23" s="343">
        <v>158.316</v>
      </c>
      <c r="AM23" s="343">
        <v>158.268</v>
      </c>
      <c r="AN23" s="343">
        <v>158.31</v>
      </c>
      <c r="AO23" s="343">
        <v>158.37700000000001</v>
      </c>
      <c r="AP23" s="343">
        <v>158.48500000000001</v>
      </c>
      <c r="AQ23" s="343">
        <v>158.49799999999999</v>
      </c>
      <c r="AR23" s="343">
        <v>158.47800000000001</v>
      </c>
      <c r="AS23" s="343">
        <v>158.542</v>
      </c>
      <c r="AT23" s="343">
        <v>158.47200000000001</v>
      </c>
      <c r="AU23" s="343">
        <v>158.548</v>
      </c>
      <c r="AV23" s="343">
        <v>158.40799999999999</v>
      </c>
      <c r="AW23" s="343">
        <v>158.44900000000001</v>
      </c>
      <c r="AX23" s="343">
        <v>158.43199999999999</v>
      </c>
      <c r="AY23" s="343">
        <v>158.59200000000001</v>
      </c>
      <c r="AZ23" s="873">
        <v>158.43600000000001</v>
      </c>
      <c r="BA23" s="873">
        <v>158.65</v>
      </c>
      <c r="BB23" s="873">
        <v>158.798</v>
      </c>
      <c r="BC23" s="873">
        <v>158.86099999999999</v>
      </c>
      <c r="BD23" s="873">
        <v>158.881</v>
      </c>
      <c r="BE23" s="873">
        <v>158.858</v>
      </c>
      <c r="BF23" s="873">
        <v>159.06232222</v>
      </c>
      <c r="BG23" s="354">
        <v>159.11359999999999</v>
      </c>
      <c r="BH23" s="354">
        <v>159.15049999999999</v>
      </c>
      <c r="BI23" s="354">
        <v>159.1857</v>
      </c>
      <c r="BJ23" s="354">
        <v>159.21449999999999</v>
      </c>
      <c r="BK23" s="354">
        <v>159.22130000000001</v>
      </c>
      <c r="BL23" s="354">
        <v>159.24940000000001</v>
      </c>
      <c r="BM23" s="354">
        <v>159.28299999999999</v>
      </c>
      <c r="BN23" s="354">
        <v>159.31569999999999</v>
      </c>
      <c r="BO23" s="354">
        <v>159.36519999999999</v>
      </c>
      <c r="BP23" s="354">
        <v>159.42509999999999</v>
      </c>
      <c r="BQ23" s="354">
        <v>159.5085</v>
      </c>
      <c r="BR23" s="354">
        <v>159.5795</v>
      </c>
      <c r="BS23" s="354">
        <v>159.65100000000001</v>
      </c>
      <c r="BT23" s="354">
        <v>159.732</v>
      </c>
      <c r="BU23" s="354">
        <v>159.79820000000001</v>
      </c>
      <c r="BV23" s="354">
        <v>159.85839999999999</v>
      </c>
    </row>
    <row r="24" spans="1:74" s="78" customFormat="1" ht="11.1" customHeight="1" x14ac:dyDescent="0.2">
      <c r="A24" s="76"/>
      <c r="B24" s="509" t="s">
        <v>1589</v>
      </c>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3"/>
      <c r="AM24" s="343"/>
      <c r="AN24" s="343"/>
      <c r="AO24" s="343"/>
      <c r="AP24" s="343"/>
      <c r="AQ24" s="343"/>
      <c r="AR24" s="343"/>
      <c r="AS24" s="343"/>
      <c r="AT24" s="343"/>
      <c r="AU24" s="343"/>
      <c r="AV24" s="343"/>
      <c r="AW24" s="343"/>
      <c r="AX24" s="343"/>
      <c r="AY24" s="343"/>
      <c r="AZ24" s="873"/>
      <c r="BA24" s="873"/>
      <c r="BB24" s="873"/>
      <c r="BC24" s="873"/>
      <c r="BD24" s="873"/>
      <c r="BE24" s="873"/>
      <c r="BF24" s="873"/>
      <c r="BG24" s="354"/>
      <c r="BH24" s="354"/>
      <c r="BI24" s="354"/>
      <c r="BJ24" s="354"/>
      <c r="BK24" s="354"/>
      <c r="BL24" s="354"/>
      <c r="BM24" s="354"/>
      <c r="BN24" s="354"/>
      <c r="BO24" s="354"/>
      <c r="BP24" s="354"/>
      <c r="BQ24" s="354"/>
      <c r="BR24" s="354"/>
      <c r="BS24" s="354"/>
      <c r="BT24" s="354"/>
      <c r="BU24" s="354"/>
      <c r="BV24" s="354"/>
    </row>
    <row r="25" spans="1:74" s="78" customFormat="1" ht="11.1" customHeight="1" x14ac:dyDescent="0.2">
      <c r="A25" s="76" t="s">
        <v>485</v>
      </c>
      <c r="B25" s="510" t="s">
        <v>1052</v>
      </c>
      <c r="C25" s="343">
        <v>4</v>
      </c>
      <c r="D25" s="343">
        <v>3.9</v>
      </c>
      <c r="E25" s="343">
        <v>3.7</v>
      </c>
      <c r="F25" s="343">
        <v>3.7</v>
      </c>
      <c r="G25" s="343">
        <v>3.6</v>
      </c>
      <c r="H25" s="343">
        <v>3.6</v>
      </c>
      <c r="I25" s="343">
        <v>3.5</v>
      </c>
      <c r="J25" s="343">
        <v>3.6</v>
      </c>
      <c r="K25" s="343">
        <v>3.5</v>
      </c>
      <c r="L25" s="343">
        <v>3.6</v>
      </c>
      <c r="M25" s="343">
        <v>3.6</v>
      </c>
      <c r="N25" s="343">
        <v>3.5</v>
      </c>
      <c r="O25" s="343">
        <v>3.5</v>
      </c>
      <c r="P25" s="343">
        <v>3.6</v>
      </c>
      <c r="Q25" s="343">
        <v>3.5</v>
      </c>
      <c r="R25" s="343">
        <v>3.4</v>
      </c>
      <c r="S25" s="343">
        <v>3.6</v>
      </c>
      <c r="T25" s="343">
        <v>3.6</v>
      </c>
      <c r="U25" s="343">
        <v>3.5</v>
      </c>
      <c r="V25" s="343">
        <v>3.7</v>
      </c>
      <c r="W25" s="343">
        <v>3.7</v>
      </c>
      <c r="X25" s="343">
        <v>3.9</v>
      </c>
      <c r="Y25" s="343">
        <v>3.7</v>
      </c>
      <c r="Z25" s="343">
        <v>3.8</v>
      </c>
      <c r="AA25" s="343">
        <v>3.7</v>
      </c>
      <c r="AB25" s="343">
        <v>3.9</v>
      </c>
      <c r="AC25" s="343">
        <v>3.9</v>
      </c>
      <c r="AD25" s="343">
        <v>3.9</v>
      </c>
      <c r="AE25" s="343">
        <v>3.9</v>
      </c>
      <c r="AF25" s="343">
        <v>4.0999999999999996</v>
      </c>
      <c r="AG25" s="343">
        <v>4.2</v>
      </c>
      <c r="AH25" s="343">
        <v>4.2</v>
      </c>
      <c r="AI25" s="343">
        <v>4.0999999999999996</v>
      </c>
      <c r="AJ25" s="343">
        <v>4.0999999999999996</v>
      </c>
      <c r="AK25" s="343">
        <v>4.2</v>
      </c>
      <c r="AL25" s="343">
        <v>4.0999999999999996</v>
      </c>
      <c r="AM25" s="343">
        <v>4</v>
      </c>
      <c r="AN25" s="343">
        <v>4.2</v>
      </c>
      <c r="AO25" s="343">
        <v>4.2</v>
      </c>
      <c r="AP25" s="343">
        <v>4.2</v>
      </c>
      <c r="AQ25" s="343">
        <v>4.3</v>
      </c>
      <c r="AR25" s="343">
        <v>4.0999999999999996</v>
      </c>
      <c r="AS25" s="343">
        <v>4.3</v>
      </c>
      <c r="AT25" s="343">
        <v>4.3</v>
      </c>
      <c r="AU25" s="343">
        <v>4.4000000000000004</v>
      </c>
      <c r="AV25" s="343" t="str">
        <f>"-"</f>
        <v>-</v>
      </c>
      <c r="AW25" s="343">
        <v>4.5</v>
      </c>
      <c r="AX25" s="343">
        <v>4.4000000000000004</v>
      </c>
      <c r="AY25" s="343">
        <v>4.3</v>
      </c>
      <c r="AZ25" s="873">
        <v>4.4000000000000004</v>
      </c>
      <c r="BA25" s="873">
        <v>4.3</v>
      </c>
      <c r="BB25" s="873">
        <v>4.3</v>
      </c>
      <c r="BC25" s="873">
        <v>4.3</v>
      </c>
      <c r="BD25" s="873">
        <v>4.2</v>
      </c>
      <c r="BE25" s="873">
        <v>4.0999999999999996</v>
      </c>
      <c r="BF25" s="873">
        <v>4.2901503905</v>
      </c>
      <c r="BG25" s="354">
        <v>4.3074579999999996</v>
      </c>
      <c r="BH25" s="354">
        <v>4.3423129999999999</v>
      </c>
      <c r="BI25" s="354">
        <v>4.3588100000000001</v>
      </c>
      <c r="BJ25" s="354">
        <v>4.3700060000000001</v>
      </c>
      <c r="BK25" s="354">
        <v>4.3735160000000004</v>
      </c>
      <c r="BL25" s="354">
        <v>4.3758980000000003</v>
      </c>
      <c r="BM25" s="354">
        <v>4.3747680000000004</v>
      </c>
      <c r="BN25" s="354">
        <v>4.3699329999999996</v>
      </c>
      <c r="BO25" s="354">
        <v>4.3619240000000001</v>
      </c>
      <c r="BP25" s="354">
        <v>4.3505459999999996</v>
      </c>
      <c r="BQ25" s="354">
        <v>4.3330729999999997</v>
      </c>
      <c r="BR25" s="354">
        <v>4.3170070000000003</v>
      </c>
      <c r="BS25" s="354">
        <v>4.2996189999999999</v>
      </c>
      <c r="BT25" s="354">
        <v>4.2744049999999998</v>
      </c>
      <c r="BU25" s="354">
        <v>4.2592549999999996</v>
      </c>
      <c r="BV25" s="354">
        <v>4.2476640000000003</v>
      </c>
    </row>
    <row r="26" spans="1:74" ht="11.1" customHeight="1" x14ac:dyDescent="0.2">
      <c r="A26" s="76"/>
      <c r="B26" s="509" t="s">
        <v>486</v>
      </c>
      <c r="C26" s="500"/>
      <c r="D26" s="500"/>
      <c r="E26" s="500"/>
      <c r="F26" s="500"/>
      <c r="G26" s="500"/>
      <c r="H26" s="500"/>
      <c r="I26" s="500"/>
      <c r="J26" s="500"/>
      <c r="K26" s="500"/>
      <c r="L26" s="500"/>
      <c r="M26" s="500"/>
      <c r="N26" s="500"/>
      <c r="O26" s="500"/>
      <c r="P26" s="500"/>
      <c r="Q26" s="500"/>
      <c r="R26" s="500"/>
      <c r="S26" s="500"/>
      <c r="T26" s="500"/>
      <c r="U26" s="500"/>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934"/>
      <c r="BA26" s="934"/>
      <c r="BB26" s="934"/>
      <c r="BC26" s="934"/>
      <c r="BD26" s="934"/>
      <c r="BE26" s="934"/>
      <c r="BF26" s="934"/>
      <c r="BG26" s="505"/>
      <c r="BH26" s="505"/>
      <c r="BI26" s="505"/>
      <c r="BJ26" s="505"/>
      <c r="BK26" s="505"/>
      <c r="BL26" s="505"/>
      <c r="BM26" s="505"/>
      <c r="BN26" s="505"/>
      <c r="BO26" s="505"/>
      <c r="BP26" s="505"/>
      <c r="BQ26" s="505"/>
      <c r="BR26" s="505"/>
      <c r="BS26" s="505"/>
      <c r="BT26" s="505"/>
      <c r="BU26" s="505"/>
      <c r="BV26" s="505"/>
    </row>
    <row r="27" spans="1:74" ht="11.1" customHeight="1" x14ac:dyDescent="0.2">
      <c r="A27" s="76" t="s">
        <v>487</v>
      </c>
      <c r="B27" s="510" t="s">
        <v>1053</v>
      </c>
      <c r="C27" s="341">
        <v>1.6930000000000001</v>
      </c>
      <c r="D27" s="341">
        <v>1.73</v>
      </c>
      <c r="E27" s="341">
        <v>1.7</v>
      </c>
      <c r="F27" s="341">
        <v>1.8069999999999999</v>
      </c>
      <c r="G27" s="341">
        <v>1.546</v>
      </c>
      <c r="H27" s="341">
        <v>1.556</v>
      </c>
      <c r="I27" s="341">
        <v>1.3819999999999999</v>
      </c>
      <c r="J27" s="341">
        <v>1.532</v>
      </c>
      <c r="K27" s="341">
        <v>1.4810000000000001</v>
      </c>
      <c r="L27" s="341">
        <v>1.446</v>
      </c>
      <c r="M27" s="341">
        <v>1.4339999999999999</v>
      </c>
      <c r="N27" s="341">
        <v>1.296</v>
      </c>
      <c r="O27" s="341">
        <v>1.3580000000000001</v>
      </c>
      <c r="P27" s="341">
        <v>1.395</v>
      </c>
      <c r="Q27" s="341">
        <v>1.3660000000000001</v>
      </c>
      <c r="R27" s="341">
        <v>1.343</v>
      </c>
      <c r="S27" s="341">
        <v>1.609</v>
      </c>
      <c r="T27" s="341">
        <v>1.42</v>
      </c>
      <c r="U27" s="341">
        <v>1.464</v>
      </c>
      <c r="V27" s="341">
        <v>1.321</v>
      </c>
      <c r="W27" s="341">
        <v>1.369</v>
      </c>
      <c r="X27" s="341">
        <v>1.38</v>
      </c>
      <c r="Y27" s="341">
        <v>1.522</v>
      </c>
      <c r="Z27" s="341">
        <v>1.504</v>
      </c>
      <c r="AA27" s="341">
        <v>1.3779999999999999</v>
      </c>
      <c r="AB27" s="341">
        <v>1.5549999999999999</v>
      </c>
      <c r="AC27" s="341">
        <v>1.2969999999999999</v>
      </c>
      <c r="AD27" s="341">
        <v>1.379</v>
      </c>
      <c r="AE27" s="341">
        <v>1.329</v>
      </c>
      <c r="AF27" s="341">
        <v>1.3180000000000001</v>
      </c>
      <c r="AG27" s="341">
        <v>1.2689999999999999</v>
      </c>
      <c r="AH27" s="341">
        <v>1.3939999999999999</v>
      </c>
      <c r="AI27" s="341">
        <v>1.357</v>
      </c>
      <c r="AJ27" s="341">
        <v>1.37</v>
      </c>
      <c r="AK27" s="341">
        <v>1.3</v>
      </c>
      <c r="AL27" s="341">
        <v>1.494</v>
      </c>
      <c r="AM27" s="341">
        <v>1.353</v>
      </c>
      <c r="AN27" s="341">
        <v>1.4910000000000001</v>
      </c>
      <c r="AO27" s="341">
        <v>1.3460000000000001</v>
      </c>
      <c r="AP27" s="341">
        <v>1.4</v>
      </c>
      <c r="AQ27" s="341">
        <v>1.2889999999999999</v>
      </c>
      <c r="AR27" s="341">
        <v>1.379</v>
      </c>
      <c r="AS27" s="341">
        <v>1.4319999999999999</v>
      </c>
      <c r="AT27" s="341">
        <v>1.2909999999999999</v>
      </c>
      <c r="AU27" s="341">
        <v>1.319</v>
      </c>
      <c r="AV27" s="341">
        <v>1.2729999999999999</v>
      </c>
      <c r="AW27" s="341">
        <v>1.319</v>
      </c>
      <c r="AX27" s="341">
        <v>1.3779999999999999</v>
      </c>
      <c r="AY27" s="341">
        <v>1.385</v>
      </c>
      <c r="AZ27" s="871">
        <v>1.3460000000000001</v>
      </c>
      <c r="BA27" s="871">
        <v>1.522</v>
      </c>
      <c r="BB27" s="871">
        <v>1.4139999999999999</v>
      </c>
      <c r="BC27" s="871">
        <v>1.1819999999999999</v>
      </c>
      <c r="BD27" s="871">
        <v>1.415</v>
      </c>
      <c r="BE27" s="871">
        <v>1.2390000000000001</v>
      </c>
      <c r="BF27" s="871">
        <v>1.3920474568000001</v>
      </c>
      <c r="BG27" s="352">
        <v>1.3847389999999999</v>
      </c>
      <c r="BH27" s="352">
        <v>1.3383700000000001</v>
      </c>
      <c r="BI27" s="352">
        <v>1.3269359999999999</v>
      </c>
      <c r="BJ27" s="352">
        <v>1.323531</v>
      </c>
      <c r="BK27" s="352">
        <v>1.3383860000000001</v>
      </c>
      <c r="BL27" s="352">
        <v>1.343361</v>
      </c>
      <c r="BM27" s="352">
        <v>1.3486880000000001</v>
      </c>
      <c r="BN27" s="352">
        <v>1.355702</v>
      </c>
      <c r="BO27" s="352">
        <v>1.360735</v>
      </c>
      <c r="BP27" s="352">
        <v>1.365121</v>
      </c>
      <c r="BQ27" s="352">
        <v>1.3679669999999999</v>
      </c>
      <c r="BR27" s="352">
        <v>1.371726</v>
      </c>
      <c r="BS27" s="352">
        <v>1.375507</v>
      </c>
      <c r="BT27" s="352">
        <v>1.3845799999999999</v>
      </c>
      <c r="BU27" s="352">
        <v>1.384449</v>
      </c>
      <c r="BV27" s="352">
        <v>1.3803859999999999</v>
      </c>
    </row>
    <row r="28" spans="1:74" s="78" customFormat="1" ht="11.1" customHeight="1" x14ac:dyDescent="0.2">
      <c r="A28" s="77"/>
      <c r="B28" s="99"/>
      <c r="C28" s="343"/>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873"/>
      <c r="BA28" s="873"/>
      <c r="BB28" s="873"/>
      <c r="BC28" s="873"/>
      <c r="BD28" s="873"/>
      <c r="BE28" s="873"/>
      <c r="BF28" s="873"/>
      <c r="BG28" s="354"/>
      <c r="BH28" s="354"/>
      <c r="BI28" s="354"/>
      <c r="BJ28" s="354"/>
      <c r="BK28" s="354"/>
      <c r="BL28" s="354"/>
      <c r="BM28" s="354"/>
      <c r="BN28" s="354"/>
      <c r="BO28" s="354"/>
      <c r="BP28" s="354"/>
      <c r="BQ28" s="354"/>
      <c r="BR28" s="354"/>
      <c r="BS28" s="354"/>
      <c r="BT28" s="354"/>
      <c r="BU28" s="354"/>
      <c r="BV28" s="354"/>
    </row>
    <row r="29" spans="1:74" ht="11.1" customHeight="1" x14ac:dyDescent="0.2">
      <c r="A29" s="70"/>
      <c r="B29" s="129" t="s">
        <v>750</v>
      </c>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878"/>
      <c r="BA29" s="878"/>
      <c r="BB29" s="878"/>
      <c r="BC29" s="878"/>
      <c r="BD29" s="878"/>
      <c r="BE29" s="878"/>
      <c r="BF29" s="878"/>
      <c r="BG29" s="359"/>
      <c r="BH29" s="359"/>
      <c r="BI29" s="359"/>
      <c r="BJ29" s="359"/>
      <c r="BK29" s="359"/>
      <c r="BL29" s="359"/>
      <c r="BM29" s="359"/>
      <c r="BN29" s="359"/>
      <c r="BO29" s="359"/>
      <c r="BP29" s="359"/>
      <c r="BQ29" s="359"/>
      <c r="BR29" s="359"/>
      <c r="BS29" s="359"/>
      <c r="BT29" s="359"/>
      <c r="BU29" s="359"/>
      <c r="BV29" s="359"/>
    </row>
    <row r="30" spans="1:74" ht="11.1" customHeight="1" x14ac:dyDescent="0.2">
      <c r="A30" s="265" t="s">
        <v>295</v>
      </c>
      <c r="B30" s="511" t="s">
        <v>294</v>
      </c>
      <c r="C30" s="343">
        <v>100.18559999999999</v>
      </c>
      <c r="D30" s="343">
        <v>100.8064</v>
      </c>
      <c r="E30" s="343">
        <v>101.3907</v>
      </c>
      <c r="F30" s="343">
        <v>101.44</v>
      </c>
      <c r="G30" s="343">
        <v>101.3335</v>
      </c>
      <c r="H30" s="343">
        <v>101.018</v>
      </c>
      <c r="I30" s="343">
        <v>101.223</v>
      </c>
      <c r="J30" s="343">
        <v>101.0963</v>
      </c>
      <c r="K30" s="343">
        <v>101.29179999999999</v>
      </c>
      <c r="L30" s="343">
        <v>101.2529</v>
      </c>
      <c r="M30" s="343">
        <v>100.9552</v>
      </c>
      <c r="N30" s="343">
        <v>99.766400000000004</v>
      </c>
      <c r="O30" s="343">
        <v>100.505</v>
      </c>
      <c r="P30" s="343">
        <v>100.6416</v>
      </c>
      <c r="Q30" s="343">
        <v>101.0205</v>
      </c>
      <c r="R30" s="343">
        <v>101.253</v>
      </c>
      <c r="S30" s="343">
        <v>100.9286</v>
      </c>
      <c r="T30" s="343">
        <v>100.11960000000001</v>
      </c>
      <c r="U30" s="343">
        <v>100.9067</v>
      </c>
      <c r="V30" s="343">
        <v>100.83929999999999</v>
      </c>
      <c r="W30" s="343">
        <v>101.0211</v>
      </c>
      <c r="X30" s="343">
        <v>100.4689</v>
      </c>
      <c r="Y30" s="343">
        <v>100.8639</v>
      </c>
      <c r="Z30" s="343">
        <v>100.6031</v>
      </c>
      <c r="AA30" s="343">
        <v>99.222300000000004</v>
      </c>
      <c r="AB30" s="343">
        <v>100.285</v>
      </c>
      <c r="AC30" s="343">
        <v>100.4575</v>
      </c>
      <c r="AD30" s="343">
        <v>100.24339999999999</v>
      </c>
      <c r="AE30" s="343">
        <v>100.863</v>
      </c>
      <c r="AF30" s="343">
        <v>100.89400000000001</v>
      </c>
      <c r="AG30" s="343">
        <v>99.975700000000003</v>
      </c>
      <c r="AH30" s="343">
        <v>100.43089999999999</v>
      </c>
      <c r="AI30" s="343">
        <v>99.808400000000006</v>
      </c>
      <c r="AJ30" s="343">
        <v>99.469499999999996</v>
      </c>
      <c r="AK30" s="343">
        <v>99.292500000000004</v>
      </c>
      <c r="AL30" s="343">
        <v>100.32729999999999</v>
      </c>
      <c r="AM30" s="343">
        <v>100.0647</v>
      </c>
      <c r="AN30" s="343">
        <v>101.0993</v>
      </c>
      <c r="AO30" s="343">
        <v>101.04040000000001</v>
      </c>
      <c r="AP30" s="343">
        <v>101.1279</v>
      </c>
      <c r="AQ30" s="343">
        <v>100.96550000000001</v>
      </c>
      <c r="AR30" s="343">
        <v>101.4785</v>
      </c>
      <c r="AS30" s="343">
        <v>101.89400000000001</v>
      </c>
      <c r="AT30" s="343">
        <v>101.6247</v>
      </c>
      <c r="AU30" s="343">
        <v>101.66800000000001</v>
      </c>
      <c r="AV30" s="343">
        <v>101.2195</v>
      </c>
      <c r="AW30" s="343">
        <v>101.03440000000001</v>
      </c>
      <c r="AX30" s="343">
        <v>101.4941</v>
      </c>
      <c r="AY30" s="343">
        <v>101.03879999999999</v>
      </c>
      <c r="AZ30" s="873">
        <v>101.9053</v>
      </c>
      <c r="BA30" s="873">
        <v>101.7543</v>
      </c>
      <c r="BB30" s="873">
        <v>102.5198</v>
      </c>
      <c r="BC30" s="873">
        <v>102.5099</v>
      </c>
      <c r="BD30" s="873">
        <v>102.7868</v>
      </c>
      <c r="BE30" s="873">
        <v>102.9939</v>
      </c>
      <c r="BF30" s="873">
        <v>102.81937037</v>
      </c>
      <c r="BG30" s="354">
        <v>102.8775</v>
      </c>
      <c r="BH30" s="354">
        <v>102.9639</v>
      </c>
      <c r="BI30" s="354">
        <v>102.98390000000001</v>
      </c>
      <c r="BJ30" s="354">
        <v>102.97190000000001</v>
      </c>
      <c r="BK30" s="354">
        <v>102.8044</v>
      </c>
      <c r="BL30" s="354">
        <v>102.821</v>
      </c>
      <c r="BM30" s="354">
        <v>102.89830000000001</v>
      </c>
      <c r="BN30" s="354">
        <v>103.1122</v>
      </c>
      <c r="BO30" s="354">
        <v>103.25369999999999</v>
      </c>
      <c r="BP30" s="354">
        <v>103.39879999999999</v>
      </c>
      <c r="BQ30" s="354">
        <v>103.5624</v>
      </c>
      <c r="BR30" s="354">
        <v>103.7034</v>
      </c>
      <c r="BS30" s="354">
        <v>103.8366</v>
      </c>
      <c r="BT30" s="354">
        <v>103.9708</v>
      </c>
      <c r="BU30" s="354">
        <v>104.0823</v>
      </c>
      <c r="BV30" s="354">
        <v>104.1797</v>
      </c>
    </row>
    <row r="31" spans="1:74" ht="11.1" customHeight="1" x14ac:dyDescent="0.2">
      <c r="A31" s="130" t="s">
        <v>281</v>
      </c>
      <c r="B31" s="515" t="s">
        <v>1054</v>
      </c>
      <c r="C31" s="343">
        <v>97.953500000000005</v>
      </c>
      <c r="D31" s="343">
        <v>98.522300000000001</v>
      </c>
      <c r="E31" s="343">
        <v>98.970399999999998</v>
      </c>
      <c r="F31" s="343">
        <v>98.920400000000001</v>
      </c>
      <c r="G31" s="343">
        <v>98.479900000000001</v>
      </c>
      <c r="H31" s="343">
        <v>97.938299999999998</v>
      </c>
      <c r="I31" s="343">
        <v>98.0214</v>
      </c>
      <c r="J31" s="343">
        <v>98.001900000000006</v>
      </c>
      <c r="K31" s="343">
        <v>97.993600000000001</v>
      </c>
      <c r="L31" s="343">
        <v>98.239000000000004</v>
      </c>
      <c r="M31" s="343">
        <v>97.455500000000001</v>
      </c>
      <c r="N31" s="343">
        <v>95.754499999999993</v>
      </c>
      <c r="O31" s="343">
        <v>97.433199999999999</v>
      </c>
      <c r="P31" s="343">
        <v>97.482100000000003</v>
      </c>
      <c r="Q31" s="343">
        <v>96.855199999999996</v>
      </c>
      <c r="R31" s="343">
        <v>97.773799999999994</v>
      </c>
      <c r="S31" s="343">
        <v>97.595600000000005</v>
      </c>
      <c r="T31" s="343">
        <v>96.921700000000001</v>
      </c>
      <c r="U31" s="343">
        <v>97.307500000000005</v>
      </c>
      <c r="V31" s="343">
        <v>97.2654</v>
      </c>
      <c r="W31" s="343">
        <v>97.303700000000006</v>
      </c>
      <c r="X31" s="343">
        <v>96.786000000000001</v>
      </c>
      <c r="Y31" s="343">
        <v>97.2483</v>
      </c>
      <c r="Z31" s="343">
        <v>97.244500000000002</v>
      </c>
      <c r="AA31" s="343">
        <v>95.745699999999999</v>
      </c>
      <c r="AB31" s="343">
        <v>96.955299999999994</v>
      </c>
      <c r="AC31" s="343">
        <v>97.089600000000004</v>
      </c>
      <c r="AD31" s="343">
        <v>96.563999999999993</v>
      </c>
      <c r="AE31" s="343">
        <v>97.104600000000005</v>
      </c>
      <c r="AF31" s="343">
        <v>96.926400000000001</v>
      </c>
      <c r="AG31" s="343">
        <v>96.166300000000007</v>
      </c>
      <c r="AH31" s="343">
        <v>96.624399999999994</v>
      </c>
      <c r="AI31" s="343">
        <v>96.086399999999998</v>
      </c>
      <c r="AJ31" s="343">
        <v>95.444900000000004</v>
      </c>
      <c r="AK31" s="343">
        <v>95.724599999999995</v>
      </c>
      <c r="AL31" s="343">
        <v>96.1524</v>
      </c>
      <c r="AM31" s="343">
        <v>95.767300000000006</v>
      </c>
      <c r="AN31" s="343">
        <v>96.955399999999997</v>
      </c>
      <c r="AO31" s="343">
        <v>97.389799999999994</v>
      </c>
      <c r="AP31" s="343">
        <v>97.331400000000002</v>
      </c>
      <c r="AQ31" s="343">
        <v>97.248199999999997</v>
      </c>
      <c r="AR31" s="343">
        <v>97.579400000000007</v>
      </c>
      <c r="AS31" s="343">
        <v>98.069299999999998</v>
      </c>
      <c r="AT31" s="343">
        <v>98.084000000000003</v>
      </c>
      <c r="AU31" s="343">
        <v>98.047300000000007</v>
      </c>
      <c r="AV31" s="343">
        <v>97.212800000000001</v>
      </c>
      <c r="AW31" s="343">
        <v>97.129900000000006</v>
      </c>
      <c r="AX31" s="343">
        <v>96.985699999999994</v>
      </c>
      <c r="AY31" s="343">
        <v>97.078599999999994</v>
      </c>
      <c r="AZ31" s="873">
        <v>97.733000000000004</v>
      </c>
      <c r="BA31" s="873">
        <v>98.067800000000005</v>
      </c>
      <c r="BB31" s="873">
        <v>98.761799999999994</v>
      </c>
      <c r="BC31" s="873">
        <v>98.811899999999994</v>
      </c>
      <c r="BD31" s="873">
        <v>99.1524</v>
      </c>
      <c r="BE31" s="873">
        <v>99.313999999999993</v>
      </c>
      <c r="BF31" s="873">
        <v>99.069244815000005</v>
      </c>
      <c r="BG31" s="354">
        <v>99.130390000000006</v>
      </c>
      <c r="BH31" s="354">
        <v>99.187039999999996</v>
      </c>
      <c r="BI31" s="354">
        <v>99.261510000000001</v>
      </c>
      <c r="BJ31" s="354">
        <v>99.345669999999998</v>
      </c>
      <c r="BK31" s="354">
        <v>99.36618</v>
      </c>
      <c r="BL31" s="354">
        <v>99.524749999999997</v>
      </c>
      <c r="BM31" s="354">
        <v>99.74803</v>
      </c>
      <c r="BN31" s="354">
        <v>100.1251</v>
      </c>
      <c r="BO31" s="354">
        <v>100.411</v>
      </c>
      <c r="BP31" s="354">
        <v>100.6949</v>
      </c>
      <c r="BQ31" s="354">
        <v>101.0106</v>
      </c>
      <c r="BR31" s="354">
        <v>101.2649</v>
      </c>
      <c r="BS31" s="354">
        <v>101.49160000000001</v>
      </c>
      <c r="BT31" s="354">
        <v>101.69970000000001</v>
      </c>
      <c r="BU31" s="354">
        <v>101.86490000000001</v>
      </c>
      <c r="BV31" s="354">
        <v>101.99590000000001</v>
      </c>
    </row>
    <row r="32" spans="1:74" ht="11.1" customHeight="1" x14ac:dyDescent="0.2">
      <c r="A32" s="266" t="s">
        <v>499</v>
      </c>
      <c r="B32" s="516" t="s">
        <v>1048</v>
      </c>
      <c r="C32" s="343">
        <v>103.7313</v>
      </c>
      <c r="D32" s="343">
        <v>105.01179999999999</v>
      </c>
      <c r="E32" s="343">
        <v>105.01179999999999</v>
      </c>
      <c r="F32" s="343">
        <v>104.9546</v>
      </c>
      <c r="G32" s="343">
        <v>104.6437</v>
      </c>
      <c r="H32" s="343">
        <v>104.5685</v>
      </c>
      <c r="I32" s="343">
        <v>104.2671</v>
      </c>
      <c r="J32" s="343">
        <v>104.3343</v>
      </c>
      <c r="K32" s="343">
        <v>104.46729999999999</v>
      </c>
      <c r="L32" s="343">
        <v>104.64490000000001</v>
      </c>
      <c r="M32" s="343">
        <v>104.29219999999999</v>
      </c>
      <c r="N32" s="343">
        <v>102.6683</v>
      </c>
      <c r="O32" s="343">
        <v>104.67400000000001</v>
      </c>
      <c r="P32" s="343">
        <v>104.36239999999999</v>
      </c>
      <c r="Q32" s="343">
        <v>103.0971</v>
      </c>
      <c r="R32" s="343">
        <v>103.3466</v>
      </c>
      <c r="S32" s="343">
        <v>103.6722</v>
      </c>
      <c r="T32" s="343">
        <v>102.03</v>
      </c>
      <c r="U32" s="343">
        <v>101.3032</v>
      </c>
      <c r="V32" s="343">
        <v>102.5175</v>
      </c>
      <c r="W32" s="343">
        <v>102.29649999999999</v>
      </c>
      <c r="X32" s="343">
        <v>103.1369</v>
      </c>
      <c r="Y32" s="343">
        <v>103.03749999999999</v>
      </c>
      <c r="Z32" s="343">
        <v>102.7332</v>
      </c>
      <c r="AA32" s="343">
        <v>102.1968</v>
      </c>
      <c r="AB32" s="343">
        <v>103.0378</v>
      </c>
      <c r="AC32" s="343">
        <v>102.6746</v>
      </c>
      <c r="AD32" s="343">
        <v>102.6621</v>
      </c>
      <c r="AE32" s="343">
        <v>103.5547</v>
      </c>
      <c r="AF32" s="343">
        <v>102.7512</v>
      </c>
      <c r="AG32" s="343">
        <v>103.12560000000001</v>
      </c>
      <c r="AH32" s="343">
        <v>102.1906</v>
      </c>
      <c r="AI32" s="343">
        <v>103.057</v>
      </c>
      <c r="AJ32" s="343">
        <v>102.9605</v>
      </c>
      <c r="AK32" s="343">
        <v>103.1661</v>
      </c>
      <c r="AL32" s="343">
        <v>104.07899999999999</v>
      </c>
      <c r="AM32" s="343">
        <v>104.37430000000001</v>
      </c>
      <c r="AN32" s="343">
        <v>103.72629999999999</v>
      </c>
      <c r="AO32" s="343">
        <v>103.9919</v>
      </c>
      <c r="AP32" s="343">
        <v>104.163</v>
      </c>
      <c r="AQ32" s="343">
        <v>104.1373</v>
      </c>
      <c r="AR32" s="343">
        <v>104.0003</v>
      </c>
      <c r="AS32" s="343">
        <v>104.46720000000001</v>
      </c>
      <c r="AT32" s="343">
        <v>104.4696</v>
      </c>
      <c r="AU32" s="343">
        <v>104.8514</v>
      </c>
      <c r="AV32" s="343">
        <v>104.0197</v>
      </c>
      <c r="AW32" s="343">
        <v>105.0642</v>
      </c>
      <c r="AX32" s="343">
        <v>104.98650000000001</v>
      </c>
      <c r="AY32" s="343">
        <v>103.86499999999999</v>
      </c>
      <c r="AZ32" s="873">
        <v>103.628</v>
      </c>
      <c r="BA32" s="873">
        <v>104.0363</v>
      </c>
      <c r="BB32" s="873">
        <v>105.64749999999999</v>
      </c>
      <c r="BC32" s="873">
        <v>104.22110000000001</v>
      </c>
      <c r="BD32" s="873">
        <v>105.03360000000001</v>
      </c>
      <c r="BE32" s="873">
        <v>103.99939999999999</v>
      </c>
      <c r="BF32" s="873">
        <v>105.39093951</v>
      </c>
      <c r="BG32" s="354">
        <v>105.5234</v>
      </c>
      <c r="BH32" s="354">
        <v>105.6417</v>
      </c>
      <c r="BI32" s="354">
        <v>105.7735</v>
      </c>
      <c r="BJ32" s="354">
        <v>105.9088</v>
      </c>
      <c r="BK32" s="354">
        <v>106.0421</v>
      </c>
      <c r="BL32" s="354">
        <v>106.1884</v>
      </c>
      <c r="BM32" s="354">
        <v>106.34229999999999</v>
      </c>
      <c r="BN32" s="354">
        <v>106.5172</v>
      </c>
      <c r="BO32" s="354">
        <v>106.67619999999999</v>
      </c>
      <c r="BP32" s="354">
        <v>106.8327</v>
      </c>
      <c r="BQ32" s="354">
        <v>106.9915</v>
      </c>
      <c r="BR32" s="354">
        <v>107.1396</v>
      </c>
      <c r="BS32" s="354">
        <v>107.2816</v>
      </c>
      <c r="BT32" s="354">
        <v>107.4248</v>
      </c>
      <c r="BU32" s="354">
        <v>107.54940000000001</v>
      </c>
      <c r="BV32" s="354">
        <v>107.6626</v>
      </c>
    </row>
    <row r="33" spans="1:74" ht="11.1" customHeight="1" x14ac:dyDescent="0.2">
      <c r="A33" s="266" t="s">
        <v>500</v>
      </c>
      <c r="B33" s="516" t="s">
        <v>1049</v>
      </c>
      <c r="C33" s="343">
        <v>94.238699999999994</v>
      </c>
      <c r="D33" s="343">
        <v>94.963899999999995</v>
      </c>
      <c r="E33" s="343">
        <v>94.856399999999994</v>
      </c>
      <c r="F33" s="343">
        <v>94.293400000000005</v>
      </c>
      <c r="G33" s="343">
        <v>93.782499999999999</v>
      </c>
      <c r="H33" s="343">
        <v>93.053899999999999</v>
      </c>
      <c r="I33" s="343">
        <v>91.597399999999993</v>
      </c>
      <c r="J33" s="343">
        <v>89.057299999999998</v>
      </c>
      <c r="K33" s="343">
        <v>88.313900000000004</v>
      </c>
      <c r="L33" s="343">
        <v>86.169799999999995</v>
      </c>
      <c r="M33" s="343">
        <v>87.654499999999999</v>
      </c>
      <c r="N33" s="343">
        <v>83.128100000000003</v>
      </c>
      <c r="O33" s="343">
        <v>84.742599999999996</v>
      </c>
      <c r="P33" s="343">
        <v>83.123400000000004</v>
      </c>
      <c r="Q33" s="343">
        <v>83.297600000000003</v>
      </c>
      <c r="R33" s="343">
        <v>81.486900000000006</v>
      </c>
      <c r="S33" s="343">
        <v>82.660700000000006</v>
      </c>
      <c r="T33" s="343">
        <v>81.959800000000001</v>
      </c>
      <c r="U33" s="343">
        <v>80.427700000000002</v>
      </c>
      <c r="V33" s="343">
        <v>81.671700000000001</v>
      </c>
      <c r="W33" s="343">
        <v>83.310599999999994</v>
      </c>
      <c r="X33" s="343">
        <v>82.829800000000006</v>
      </c>
      <c r="Y33" s="343">
        <v>83.365399999999994</v>
      </c>
      <c r="Z33" s="343">
        <v>83.217299999999994</v>
      </c>
      <c r="AA33" s="343">
        <v>82.416200000000003</v>
      </c>
      <c r="AB33" s="343">
        <v>83.743099999999998</v>
      </c>
      <c r="AC33" s="343">
        <v>83.626599999999996</v>
      </c>
      <c r="AD33" s="343">
        <v>83.556100000000001</v>
      </c>
      <c r="AE33" s="343">
        <v>83.537700000000001</v>
      </c>
      <c r="AF33" s="343">
        <v>83.454899999999995</v>
      </c>
      <c r="AG33" s="343">
        <v>83.615399999999994</v>
      </c>
      <c r="AH33" s="343">
        <v>83.599199999999996</v>
      </c>
      <c r="AI33" s="343">
        <v>83.825000000000003</v>
      </c>
      <c r="AJ33" s="343">
        <v>83.016099999999994</v>
      </c>
      <c r="AK33" s="343">
        <v>83.752499999999998</v>
      </c>
      <c r="AL33" s="343">
        <v>82.94</v>
      </c>
      <c r="AM33" s="343">
        <v>83.386700000000005</v>
      </c>
      <c r="AN33" s="343">
        <v>82.347899999999996</v>
      </c>
      <c r="AO33" s="343">
        <v>81.627700000000004</v>
      </c>
      <c r="AP33" s="343">
        <v>81.084699999999998</v>
      </c>
      <c r="AQ33" s="343">
        <v>80.858599999999996</v>
      </c>
      <c r="AR33" s="343">
        <v>82.142499999999998</v>
      </c>
      <c r="AS33" s="343">
        <v>82.004000000000005</v>
      </c>
      <c r="AT33" s="343">
        <v>81.481800000000007</v>
      </c>
      <c r="AU33" s="343">
        <v>80.908100000000005</v>
      </c>
      <c r="AV33" s="343">
        <v>78.973699999999994</v>
      </c>
      <c r="AW33" s="343">
        <v>80.3142</v>
      </c>
      <c r="AX33" s="343">
        <v>79.094700000000003</v>
      </c>
      <c r="AY33" s="343">
        <v>78.402000000000001</v>
      </c>
      <c r="AZ33" s="873">
        <v>79.267399999999995</v>
      </c>
      <c r="BA33" s="873">
        <v>79.862099999999998</v>
      </c>
      <c r="BB33" s="873">
        <v>79.830500000000001</v>
      </c>
      <c r="BC33" s="873">
        <v>79.996600000000001</v>
      </c>
      <c r="BD33" s="873">
        <v>79.696299999999994</v>
      </c>
      <c r="BE33" s="873">
        <v>79.136899999999997</v>
      </c>
      <c r="BF33" s="873">
        <v>79.760706173000003</v>
      </c>
      <c r="BG33" s="354">
        <v>79.717200000000005</v>
      </c>
      <c r="BH33" s="354">
        <v>79.632739999999998</v>
      </c>
      <c r="BI33" s="354">
        <v>79.598200000000006</v>
      </c>
      <c r="BJ33" s="354">
        <v>79.580550000000002</v>
      </c>
      <c r="BK33" s="354">
        <v>79.548379999999995</v>
      </c>
      <c r="BL33" s="354">
        <v>79.588030000000003</v>
      </c>
      <c r="BM33" s="354">
        <v>79.668090000000007</v>
      </c>
      <c r="BN33" s="354">
        <v>79.864580000000004</v>
      </c>
      <c r="BO33" s="354">
        <v>79.968469999999996</v>
      </c>
      <c r="BP33" s="354">
        <v>80.055769999999995</v>
      </c>
      <c r="BQ33" s="354">
        <v>80.141149999999996</v>
      </c>
      <c r="BR33" s="354">
        <v>80.184290000000004</v>
      </c>
      <c r="BS33" s="354">
        <v>80.199830000000006</v>
      </c>
      <c r="BT33" s="354">
        <v>80.192229999999995</v>
      </c>
      <c r="BU33" s="354">
        <v>80.149270000000001</v>
      </c>
      <c r="BV33" s="354">
        <v>80.075410000000005</v>
      </c>
    </row>
    <row r="34" spans="1:74" ht="11.1" customHeight="1" x14ac:dyDescent="0.2">
      <c r="A34" s="266" t="s">
        <v>501</v>
      </c>
      <c r="B34" s="516" t="s">
        <v>1392</v>
      </c>
      <c r="C34" s="343">
        <v>88.280299999999997</v>
      </c>
      <c r="D34" s="343">
        <v>88.807100000000005</v>
      </c>
      <c r="E34" s="343">
        <v>88.896100000000004</v>
      </c>
      <c r="F34" s="343">
        <v>87.941100000000006</v>
      </c>
      <c r="G34" s="343">
        <v>88.004000000000005</v>
      </c>
      <c r="H34" s="343">
        <v>86.307299999999998</v>
      </c>
      <c r="I34" s="343">
        <v>85.333799999999997</v>
      </c>
      <c r="J34" s="343">
        <v>86.333500000000001</v>
      </c>
      <c r="K34" s="343">
        <v>87.780199999999994</v>
      </c>
      <c r="L34" s="343">
        <v>86.438000000000002</v>
      </c>
      <c r="M34" s="343">
        <v>86.890100000000004</v>
      </c>
      <c r="N34" s="343">
        <v>83.498400000000004</v>
      </c>
      <c r="O34" s="343">
        <v>85.645799999999994</v>
      </c>
      <c r="P34" s="343">
        <v>84.978099999999998</v>
      </c>
      <c r="Q34" s="343">
        <v>86.0137</v>
      </c>
      <c r="R34" s="343">
        <v>87.468400000000003</v>
      </c>
      <c r="S34" s="343">
        <v>86.851200000000006</v>
      </c>
      <c r="T34" s="343">
        <v>86.467600000000004</v>
      </c>
      <c r="U34" s="343">
        <v>87.424400000000006</v>
      </c>
      <c r="V34" s="343">
        <v>88.073800000000006</v>
      </c>
      <c r="W34" s="343">
        <v>88.807100000000005</v>
      </c>
      <c r="X34" s="343">
        <v>88.510900000000007</v>
      </c>
      <c r="Y34" s="343">
        <v>89.6845</v>
      </c>
      <c r="Z34" s="343">
        <v>90.448899999999995</v>
      </c>
      <c r="AA34" s="343">
        <v>88.223299999999995</v>
      </c>
      <c r="AB34" s="343">
        <v>88.867400000000004</v>
      </c>
      <c r="AC34" s="343">
        <v>90.633600000000001</v>
      </c>
      <c r="AD34" s="343">
        <v>88.069100000000006</v>
      </c>
      <c r="AE34" s="343">
        <v>89.586100000000002</v>
      </c>
      <c r="AF34" s="343">
        <v>89.162000000000006</v>
      </c>
      <c r="AG34" s="343">
        <v>89.4495</v>
      </c>
      <c r="AH34" s="343">
        <v>90.076300000000003</v>
      </c>
      <c r="AI34" s="343">
        <v>89.998099999999994</v>
      </c>
      <c r="AJ34" s="343">
        <v>91.560400000000001</v>
      </c>
      <c r="AK34" s="343">
        <v>89.436599999999999</v>
      </c>
      <c r="AL34" s="343">
        <v>91.352000000000004</v>
      </c>
      <c r="AM34" s="343">
        <v>90.312299999999993</v>
      </c>
      <c r="AN34" s="343">
        <v>89.996700000000004</v>
      </c>
      <c r="AO34" s="343">
        <v>89.3596</v>
      </c>
      <c r="AP34" s="343">
        <v>88.966499999999996</v>
      </c>
      <c r="AQ34" s="343">
        <v>89.856399999999994</v>
      </c>
      <c r="AR34" s="343">
        <v>91.156800000000004</v>
      </c>
      <c r="AS34" s="343">
        <v>89.754599999999996</v>
      </c>
      <c r="AT34" s="343">
        <v>89.489900000000006</v>
      </c>
      <c r="AU34" s="343">
        <v>89.802800000000005</v>
      </c>
      <c r="AV34" s="343">
        <v>88.462699999999998</v>
      </c>
      <c r="AW34" s="343">
        <v>89.643000000000001</v>
      </c>
      <c r="AX34" s="343">
        <v>90.512699999999995</v>
      </c>
      <c r="AY34" s="343">
        <v>89.674999999999997</v>
      </c>
      <c r="AZ34" s="873">
        <v>89.835800000000006</v>
      </c>
      <c r="BA34" s="873">
        <v>90.709400000000002</v>
      </c>
      <c r="BB34" s="873">
        <v>89.787899999999993</v>
      </c>
      <c r="BC34" s="873">
        <v>87.068399999999997</v>
      </c>
      <c r="BD34" s="873">
        <v>89.833600000000004</v>
      </c>
      <c r="BE34" s="873">
        <v>90.055599999999998</v>
      </c>
      <c r="BF34" s="873">
        <v>89.629737284000001</v>
      </c>
      <c r="BG34" s="354">
        <v>89.881219999999999</v>
      </c>
      <c r="BH34" s="354">
        <v>90.146010000000004</v>
      </c>
      <c r="BI34" s="354">
        <v>90.39676</v>
      </c>
      <c r="BJ34" s="354">
        <v>90.643429999999995</v>
      </c>
      <c r="BK34" s="354">
        <v>90.889539999999997</v>
      </c>
      <c r="BL34" s="354">
        <v>91.125389999999996</v>
      </c>
      <c r="BM34" s="354">
        <v>91.354489999999998</v>
      </c>
      <c r="BN34" s="354">
        <v>91.657539999999997</v>
      </c>
      <c r="BO34" s="354">
        <v>91.812669999999997</v>
      </c>
      <c r="BP34" s="354">
        <v>91.900570000000002</v>
      </c>
      <c r="BQ34" s="354">
        <v>91.873999999999995</v>
      </c>
      <c r="BR34" s="354">
        <v>91.862840000000006</v>
      </c>
      <c r="BS34" s="354">
        <v>91.819850000000002</v>
      </c>
      <c r="BT34" s="354">
        <v>91.753380000000007</v>
      </c>
      <c r="BU34" s="354">
        <v>91.640479999999997</v>
      </c>
      <c r="BV34" s="354">
        <v>91.489509999999996</v>
      </c>
    </row>
    <row r="35" spans="1:74" ht="11.1" customHeight="1" x14ac:dyDescent="0.2">
      <c r="A35" s="266" t="s">
        <v>502</v>
      </c>
      <c r="B35" s="516" t="s">
        <v>1050</v>
      </c>
      <c r="C35" s="343">
        <v>99.037800000000004</v>
      </c>
      <c r="D35" s="343">
        <v>98.632099999999994</v>
      </c>
      <c r="E35" s="343">
        <v>98.581699999999998</v>
      </c>
      <c r="F35" s="343">
        <v>97.468100000000007</v>
      </c>
      <c r="G35" s="343">
        <v>97.407499999999999</v>
      </c>
      <c r="H35" s="343">
        <v>96.602699999999999</v>
      </c>
      <c r="I35" s="343">
        <v>96.249499999999998</v>
      </c>
      <c r="J35" s="343">
        <v>95.993899999999996</v>
      </c>
      <c r="K35" s="343">
        <v>95.400400000000005</v>
      </c>
      <c r="L35" s="343">
        <v>95.289900000000003</v>
      </c>
      <c r="M35" s="343">
        <v>95.007300000000001</v>
      </c>
      <c r="N35" s="343">
        <v>91.928600000000003</v>
      </c>
      <c r="O35" s="343">
        <v>95.431700000000006</v>
      </c>
      <c r="P35" s="343">
        <v>97.400599999999997</v>
      </c>
      <c r="Q35" s="343">
        <v>97.317400000000006</v>
      </c>
      <c r="R35" s="343">
        <v>98.195999999999998</v>
      </c>
      <c r="S35" s="343">
        <v>97.174899999999994</v>
      </c>
      <c r="T35" s="343">
        <v>97.443799999999996</v>
      </c>
      <c r="U35" s="343">
        <v>97.269800000000004</v>
      </c>
      <c r="V35" s="343">
        <v>97.811700000000002</v>
      </c>
      <c r="W35" s="343">
        <v>98.473799999999997</v>
      </c>
      <c r="X35" s="343">
        <v>97.901700000000005</v>
      </c>
      <c r="Y35" s="343">
        <v>97.812200000000004</v>
      </c>
      <c r="Z35" s="343">
        <v>98.427199999999999</v>
      </c>
      <c r="AA35" s="343">
        <v>96.384200000000007</v>
      </c>
      <c r="AB35" s="343">
        <v>98.414400000000001</v>
      </c>
      <c r="AC35" s="343">
        <v>98.308800000000005</v>
      </c>
      <c r="AD35" s="343">
        <v>98.474100000000007</v>
      </c>
      <c r="AE35" s="343">
        <v>99.533000000000001</v>
      </c>
      <c r="AF35" s="343">
        <v>99.940600000000003</v>
      </c>
      <c r="AG35" s="343">
        <v>99.907499999999999</v>
      </c>
      <c r="AH35" s="343">
        <v>99.979399999999998</v>
      </c>
      <c r="AI35" s="343">
        <v>100.2517</v>
      </c>
      <c r="AJ35" s="343">
        <v>100.92959999999999</v>
      </c>
      <c r="AK35" s="343">
        <v>101.89879999999999</v>
      </c>
      <c r="AL35" s="343">
        <v>102.09990000000001</v>
      </c>
      <c r="AM35" s="343">
        <v>100.90819999999999</v>
      </c>
      <c r="AN35" s="343">
        <v>102.3781</v>
      </c>
      <c r="AO35" s="343">
        <v>103.33199999999999</v>
      </c>
      <c r="AP35" s="343">
        <v>103.012</v>
      </c>
      <c r="AQ35" s="343">
        <v>101.6048</v>
      </c>
      <c r="AR35" s="343">
        <v>102.9333</v>
      </c>
      <c r="AS35" s="343">
        <v>104.258</v>
      </c>
      <c r="AT35" s="343">
        <v>104.2533</v>
      </c>
      <c r="AU35" s="343">
        <v>104.0752</v>
      </c>
      <c r="AV35" s="343">
        <v>103.1979</v>
      </c>
      <c r="AW35" s="343">
        <v>102.4229</v>
      </c>
      <c r="AX35" s="343">
        <v>101.48480000000001</v>
      </c>
      <c r="AY35" s="343">
        <v>101.57340000000001</v>
      </c>
      <c r="AZ35" s="873">
        <v>102.1641</v>
      </c>
      <c r="BA35" s="873">
        <v>102.7989</v>
      </c>
      <c r="BB35" s="873">
        <v>102.2184</v>
      </c>
      <c r="BC35" s="873">
        <v>100.7105</v>
      </c>
      <c r="BD35" s="873">
        <v>101.3754</v>
      </c>
      <c r="BE35" s="873">
        <v>101.1831</v>
      </c>
      <c r="BF35" s="873">
        <v>102.34258395000001</v>
      </c>
      <c r="BG35" s="354">
        <v>102.59099999999999</v>
      </c>
      <c r="BH35" s="354">
        <v>102.7508</v>
      </c>
      <c r="BI35" s="354">
        <v>102.9952</v>
      </c>
      <c r="BJ35" s="354">
        <v>103.2612</v>
      </c>
      <c r="BK35" s="354">
        <v>103.50149999999999</v>
      </c>
      <c r="BL35" s="354">
        <v>103.84610000000001</v>
      </c>
      <c r="BM35" s="354">
        <v>104.2478</v>
      </c>
      <c r="BN35" s="354">
        <v>104.8399</v>
      </c>
      <c r="BO35" s="354">
        <v>105.25579999999999</v>
      </c>
      <c r="BP35" s="354">
        <v>105.6288</v>
      </c>
      <c r="BQ35" s="354">
        <v>105.9402</v>
      </c>
      <c r="BR35" s="354">
        <v>106.2414</v>
      </c>
      <c r="BS35" s="354">
        <v>106.5136</v>
      </c>
      <c r="BT35" s="354">
        <v>106.7178</v>
      </c>
      <c r="BU35" s="354">
        <v>106.96169999999999</v>
      </c>
      <c r="BV35" s="354">
        <v>107.20610000000001</v>
      </c>
    </row>
    <row r="36" spans="1:74" ht="11.1" customHeight="1" x14ac:dyDescent="0.2">
      <c r="A36" s="266" t="s">
        <v>503</v>
      </c>
      <c r="B36" s="516" t="s">
        <v>1393</v>
      </c>
      <c r="C36" s="343">
        <v>102.03440000000001</v>
      </c>
      <c r="D36" s="343">
        <v>105.1039</v>
      </c>
      <c r="E36" s="343">
        <v>104.05500000000001</v>
      </c>
      <c r="F36" s="343">
        <v>102.4603</v>
      </c>
      <c r="G36" s="343">
        <v>102.9983</v>
      </c>
      <c r="H36" s="343">
        <v>102.78489999999999</v>
      </c>
      <c r="I36" s="343">
        <v>102.33150000000001</v>
      </c>
      <c r="J36" s="343">
        <v>102.0997</v>
      </c>
      <c r="K36" s="343">
        <v>103.72490000000001</v>
      </c>
      <c r="L36" s="343">
        <v>102.4933</v>
      </c>
      <c r="M36" s="343">
        <v>101.5911</v>
      </c>
      <c r="N36" s="343">
        <v>101.01860000000001</v>
      </c>
      <c r="O36" s="343">
        <v>103.8104</v>
      </c>
      <c r="P36" s="343">
        <v>104.4945</v>
      </c>
      <c r="Q36" s="343">
        <v>101.4502</v>
      </c>
      <c r="R36" s="343">
        <v>101.16889999999999</v>
      </c>
      <c r="S36" s="343">
        <v>101.66</v>
      </c>
      <c r="T36" s="343">
        <v>100.2747</v>
      </c>
      <c r="U36" s="343">
        <v>100.0594</v>
      </c>
      <c r="V36" s="343">
        <v>100.3053</v>
      </c>
      <c r="W36" s="343">
        <v>99.960700000000003</v>
      </c>
      <c r="X36" s="343">
        <v>100.6812</v>
      </c>
      <c r="Y36" s="343">
        <v>98.576300000000003</v>
      </c>
      <c r="Z36" s="343">
        <v>98.233500000000006</v>
      </c>
      <c r="AA36" s="343">
        <v>94.960300000000004</v>
      </c>
      <c r="AB36" s="343">
        <v>95.788499999999999</v>
      </c>
      <c r="AC36" s="343">
        <v>94.3005</v>
      </c>
      <c r="AD36" s="343">
        <v>94.249300000000005</v>
      </c>
      <c r="AE36" s="343">
        <v>93.525599999999997</v>
      </c>
      <c r="AF36" s="343">
        <v>94.192400000000006</v>
      </c>
      <c r="AG36" s="343">
        <v>94.320800000000006</v>
      </c>
      <c r="AH36" s="343">
        <v>93.617699999999999</v>
      </c>
      <c r="AI36" s="343">
        <v>94.0488</v>
      </c>
      <c r="AJ36" s="343">
        <v>95.449200000000005</v>
      </c>
      <c r="AK36" s="343">
        <v>95.638000000000005</v>
      </c>
      <c r="AL36" s="343">
        <v>95.443899999999999</v>
      </c>
      <c r="AM36" s="343">
        <v>96.927199999999999</v>
      </c>
      <c r="AN36" s="343">
        <v>97.972300000000004</v>
      </c>
      <c r="AO36" s="343">
        <v>99.110100000000003</v>
      </c>
      <c r="AP36" s="343">
        <v>97.438699999999997</v>
      </c>
      <c r="AQ36" s="343">
        <v>96.075400000000002</v>
      </c>
      <c r="AR36" s="343">
        <v>94.9619</v>
      </c>
      <c r="AS36" s="343">
        <v>95.442899999999995</v>
      </c>
      <c r="AT36" s="343">
        <v>96.223399999999998</v>
      </c>
      <c r="AU36" s="343">
        <v>96.325100000000006</v>
      </c>
      <c r="AV36" s="343">
        <v>94.985399999999998</v>
      </c>
      <c r="AW36" s="343">
        <v>94.772800000000004</v>
      </c>
      <c r="AX36" s="343">
        <v>93.5518</v>
      </c>
      <c r="AY36" s="343">
        <v>96.761300000000006</v>
      </c>
      <c r="AZ36" s="873">
        <v>96.536900000000003</v>
      </c>
      <c r="BA36" s="873">
        <v>96.582599999999999</v>
      </c>
      <c r="BB36" s="873">
        <v>96.775899999999993</v>
      </c>
      <c r="BC36" s="873">
        <v>98.008099999999999</v>
      </c>
      <c r="BD36" s="873">
        <v>99.237799999999993</v>
      </c>
      <c r="BE36" s="873">
        <v>99.059299999999993</v>
      </c>
      <c r="BF36" s="873">
        <v>97.758623456999999</v>
      </c>
      <c r="BG36" s="354">
        <v>97.657229999999998</v>
      </c>
      <c r="BH36" s="354">
        <v>97.512469999999993</v>
      </c>
      <c r="BI36" s="354">
        <v>97.419470000000004</v>
      </c>
      <c r="BJ36" s="354">
        <v>97.34366</v>
      </c>
      <c r="BK36" s="354">
        <v>97.267809999999997</v>
      </c>
      <c r="BL36" s="354">
        <v>97.239249999999998</v>
      </c>
      <c r="BM36" s="354">
        <v>97.240780000000001</v>
      </c>
      <c r="BN36" s="354">
        <v>97.283500000000004</v>
      </c>
      <c r="BO36" s="354">
        <v>97.336870000000005</v>
      </c>
      <c r="BP36" s="354">
        <v>97.411990000000003</v>
      </c>
      <c r="BQ36" s="354">
        <v>97.515550000000005</v>
      </c>
      <c r="BR36" s="354">
        <v>97.629180000000005</v>
      </c>
      <c r="BS36" s="354">
        <v>97.759550000000004</v>
      </c>
      <c r="BT36" s="354">
        <v>97.924620000000004</v>
      </c>
      <c r="BU36" s="354">
        <v>98.075040000000001</v>
      </c>
      <c r="BV36" s="354">
        <v>98.228759999999994</v>
      </c>
    </row>
    <row r="37" spans="1:74" ht="11.1" customHeight="1" x14ac:dyDescent="0.2">
      <c r="A37" s="266" t="s">
        <v>504</v>
      </c>
      <c r="B37" s="516" t="s">
        <v>1394</v>
      </c>
      <c r="C37" s="343">
        <v>97.553600000000003</v>
      </c>
      <c r="D37" s="343">
        <v>99.630300000000005</v>
      </c>
      <c r="E37" s="343">
        <v>98.923000000000002</v>
      </c>
      <c r="F37" s="343">
        <v>100.9004</v>
      </c>
      <c r="G37" s="343">
        <v>102.4335</v>
      </c>
      <c r="H37" s="343">
        <v>101.78060000000001</v>
      </c>
      <c r="I37" s="343">
        <v>103.50230000000001</v>
      </c>
      <c r="J37" s="343">
        <v>101.6293</v>
      </c>
      <c r="K37" s="343">
        <v>100.87309999999999</v>
      </c>
      <c r="L37" s="343">
        <v>102.4325</v>
      </c>
      <c r="M37" s="343">
        <v>98.889799999999994</v>
      </c>
      <c r="N37" s="343">
        <v>96.715000000000003</v>
      </c>
      <c r="O37" s="343">
        <v>99.881299999999996</v>
      </c>
      <c r="P37" s="343">
        <v>101.14360000000001</v>
      </c>
      <c r="Q37" s="343">
        <v>100.6956</v>
      </c>
      <c r="R37" s="343">
        <v>101.5003</v>
      </c>
      <c r="S37" s="343">
        <v>100.26819999999999</v>
      </c>
      <c r="T37" s="343">
        <v>100.5034</v>
      </c>
      <c r="U37" s="343">
        <v>98.985699999999994</v>
      </c>
      <c r="V37" s="343">
        <v>98.741299999999995</v>
      </c>
      <c r="W37" s="343">
        <v>99.916399999999996</v>
      </c>
      <c r="X37" s="343">
        <v>97.805000000000007</v>
      </c>
      <c r="Y37" s="343">
        <v>99.019300000000001</v>
      </c>
      <c r="Z37" s="343">
        <v>98.835999999999999</v>
      </c>
      <c r="AA37" s="343">
        <v>96.600700000000003</v>
      </c>
      <c r="AB37" s="343">
        <v>97.252499999999998</v>
      </c>
      <c r="AC37" s="343">
        <v>97.724699999999999</v>
      </c>
      <c r="AD37" s="343">
        <v>96.107900000000001</v>
      </c>
      <c r="AE37" s="343">
        <v>99.359300000000005</v>
      </c>
      <c r="AF37" s="343">
        <v>95.201499999999996</v>
      </c>
      <c r="AG37" s="343">
        <v>96.196600000000004</v>
      </c>
      <c r="AH37" s="343">
        <v>98.498099999999994</v>
      </c>
      <c r="AI37" s="343">
        <v>97.349699999999999</v>
      </c>
      <c r="AJ37" s="343">
        <v>95.825800000000001</v>
      </c>
      <c r="AK37" s="343">
        <v>94.938100000000006</v>
      </c>
      <c r="AL37" s="343">
        <v>96.624600000000001</v>
      </c>
      <c r="AM37" s="343">
        <v>97.111999999999995</v>
      </c>
      <c r="AN37" s="343">
        <v>96.340999999999994</v>
      </c>
      <c r="AO37" s="343">
        <v>97.440399999999997</v>
      </c>
      <c r="AP37" s="343">
        <v>97.875200000000007</v>
      </c>
      <c r="AQ37" s="343">
        <v>96.476699999999994</v>
      </c>
      <c r="AR37" s="343">
        <v>99.347099999999998</v>
      </c>
      <c r="AS37" s="343">
        <v>99.287800000000004</v>
      </c>
      <c r="AT37" s="343">
        <v>100.2534</v>
      </c>
      <c r="AU37" s="343">
        <v>100.6604</v>
      </c>
      <c r="AV37" s="343">
        <v>100.2324</v>
      </c>
      <c r="AW37" s="343">
        <v>98.308899999999994</v>
      </c>
      <c r="AX37" s="343">
        <v>99.046099999999996</v>
      </c>
      <c r="AY37" s="343">
        <v>98.533799999999999</v>
      </c>
      <c r="AZ37" s="873">
        <v>97.554599999999994</v>
      </c>
      <c r="BA37" s="873">
        <v>102.3954</v>
      </c>
      <c r="BB37" s="873">
        <v>100.005</v>
      </c>
      <c r="BC37" s="873">
        <v>101.37909999999999</v>
      </c>
      <c r="BD37" s="873">
        <v>99.457999999999998</v>
      </c>
      <c r="BE37" s="873">
        <v>100.8853</v>
      </c>
      <c r="BF37" s="873">
        <v>101.82999506</v>
      </c>
      <c r="BG37" s="354">
        <v>102.00230000000001</v>
      </c>
      <c r="BH37" s="354">
        <v>101.7627</v>
      </c>
      <c r="BI37" s="354">
        <v>101.7958</v>
      </c>
      <c r="BJ37" s="354">
        <v>101.8528</v>
      </c>
      <c r="BK37" s="354">
        <v>101.7711</v>
      </c>
      <c r="BL37" s="354">
        <v>101.9975</v>
      </c>
      <c r="BM37" s="354">
        <v>102.36960000000001</v>
      </c>
      <c r="BN37" s="354">
        <v>103.1733</v>
      </c>
      <c r="BO37" s="354">
        <v>103.6224</v>
      </c>
      <c r="BP37" s="354">
        <v>104.0027</v>
      </c>
      <c r="BQ37" s="354">
        <v>104.3689</v>
      </c>
      <c r="BR37" s="354">
        <v>104.57089999999999</v>
      </c>
      <c r="BS37" s="354">
        <v>104.66330000000001</v>
      </c>
      <c r="BT37" s="354">
        <v>104.5998</v>
      </c>
      <c r="BU37" s="354">
        <v>104.5076</v>
      </c>
      <c r="BV37" s="354">
        <v>104.3403</v>
      </c>
    </row>
    <row r="38" spans="1:74" ht="11.1" customHeight="1" x14ac:dyDescent="0.2">
      <c r="A38" s="130" t="s">
        <v>495</v>
      </c>
      <c r="B38" s="757" t="s">
        <v>1584</v>
      </c>
      <c r="C38" s="343">
        <v>97.123720685999999</v>
      </c>
      <c r="D38" s="343">
        <v>98.255037916000006</v>
      </c>
      <c r="E38" s="343">
        <v>97.710881345999994</v>
      </c>
      <c r="F38" s="343">
        <v>97.160615711999995</v>
      </c>
      <c r="G38" s="343">
        <v>97.409098053999998</v>
      </c>
      <c r="H38" s="343">
        <v>96.727220930000001</v>
      </c>
      <c r="I38" s="343">
        <v>96.482470512000006</v>
      </c>
      <c r="J38" s="343">
        <v>96.013559036000004</v>
      </c>
      <c r="K38" s="343">
        <v>96.355270016000006</v>
      </c>
      <c r="L38" s="343">
        <v>95.970421787999996</v>
      </c>
      <c r="M38" s="343">
        <v>94.923040404000005</v>
      </c>
      <c r="N38" s="343">
        <v>91.995206506000002</v>
      </c>
      <c r="O38" s="343">
        <v>95.384510700000007</v>
      </c>
      <c r="P38" s="343">
        <v>96.429028107999997</v>
      </c>
      <c r="Q38" s="343">
        <v>95.391565752000005</v>
      </c>
      <c r="R38" s="343">
        <v>95.974236751999996</v>
      </c>
      <c r="S38" s="343">
        <v>95.519387444000003</v>
      </c>
      <c r="T38" s="343">
        <v>95.215430010000006</v>
      </c>
      <c r="U38" s="343">
        <v>94.821917924000005</v>
      </c>
      <c r="V38" s="343">
        <v>95.327000650000002</v>
      </c>
      <c r="W38" s="343">
        <v>95.439732930000005</v>
      </c>
      <c r="X38" s="343">
        <v>95.042359628</v>
      </c>
      <c r="Y38" s="343">
        <v>94.997710490000003</v>
      </c>
      <c r="Z38" s="343">
        <v>95.529087833999995</v>
      </c>
      <c r="AA38" s="343">
        <v>92.462634226000006</v>
      </c>
      <c r="AB38" s="343">
        <v>93.613393615999996</v>
      </c>
      <c r="AC38" s="343">
        <v>94.143150301999995</v>
      </c>
      <c r="AD38" s="343">
        <v>93.108388312000002</v>
      </c>
      <c r="AE38" s="343">
        <v>94.479830813999996</v>
      </c>
      <c r="AF38" s="343">
        <v>93.733592834000007</v>
      </c>
      <c r="AG38" s="343">
        <v>93.725611592000007</v>
      </c>
      <c r="AH38" s="343">
        <v>93.526922102</v>
      </c>
      <c r="AI38" s="343">
        <v>94.102134190000001</v>
      </c>
      <c r="AJ38" s="343">
        <v>94.050184360000003</v>
      </c>
      <c r="AK38" s="343">
        <v>93.887548711999997</v>
      </c>
      <c r="AL38" s="343">
        <v>95.238791699999993</v>
      </c>
      <c r="AM38" s="343">
        <v>95.125268696000006</v>
      </c>
      <c r="AN38" s="343">
        <v>95.035037475999999</v>
      </c>
      <c r="AO38" s="343">
        <v>95.575993178000004</v>
      </c>
      <c r="AP38" s="343">
        <v>95.288919269999994</v>
      </c>
      <c r="AQ38" s="343">
        <v>94.755750926000005</v>
      </c>
      <c r="AR38" s="343">
        <v>95.377937235999994</v>
      </c>
      <c r="AS38" s="343">
        <v>95.550374024000007</v>
      </c>
      <c r="AT38" s="343">
        <v>96.287817462000007</v>
      </c>
      <c r="AU38" s="343">
        <v>96.748428598000004</v>
      </c>
      <c r="AV38" s="343">
        <v>94.998786883999998</v>
      </c>
      <c r="AW38" s="343">
        <v>94.875114044</v>
      </c>
      <c r="AX38" s="343">
        <v>95.184660260000001</v>
      </c>
      <c r="AY38" s="343">
        <v>95.310276049999999</v>
      </c>
      <c r="AZ38" s="873">
        <v>95.336268509999996</v>
      </c>
      <c r="BA38" s="873">
        <v>96.671381126</v>
      </c>
      <c r="BB38" s="873">
        <v>95.77261584</v>
      </c>
      <c r="BC38" s="873">
        <v>95.568699101999997</v>
      </c>
      <c r="BD38" s="873">
        <v>96.005641281999999</v>
      </c>
      <c r="BE38" s="873">
        <v>96.293190397999993</v>
      </c>
      <c r="BF38" s="873">
        <v>96.630589989000001</v>
      </c>
      <c r="BG38" s="354">
        <v>96.796369999999996</v>
      </c>
      <c r="BH38" s="354">
        <v>96.828000000000003</v>
      </c>
      <c r="BI38" s="354">
        <v>96.942019999999999</v>
      </c>
      <c r="BJ38" s="354">
        <v>97.059700000000007</v>
      </c>
      <c r="BK38" s="354">
        <v>97.107919999999993</v>
      </c>
      <c r="BL38" s="354">
        <v>97.287750000000003</v>
      </c>
      <c r="BM38" s="354">
        <v>97.526060000000001</v>
      </c>
      <c r="BN38" s="354">
        <v>97.965310000000002</v>
      </c>
      <c r="BO38" s="354">
        <v>98.213790000000003</v>
      </c>
      <c r="BP38" s="354">
        <v>98.413929999999993</v>
      </c>
      <c r="BQ38" s="354">
        <v>98.561530000000005</v>
      </c>
      <c r="BR38" s="354">
        <v>98.66816</v>
      </c>
      <c r="BS38" s="354">
        <v>98.729609999999994</v>
      </c>
      <c r="BT38" s="354">
        <v>98.720209999999994</v>
      </c>
      <c r="BU38" s="354">
        <v>98.710570000000004</v>
      </c>
      <c r="BV38" s="354">
        <v>98.674989999999994</v>
      </c>
    </row>
    <row r="39" spans="1:74" ht="11.1" customHeight="1" x14ac:dyDescent="0.2">
      <c r="A39" s="130" t="s">
        <v>496</v>
      </c>
      <c r="B39" s="757" t="s">
        <v>1585</v>
      </c>
      <c r="C39" s="343">
        <v>99.597210230000002</v>
      </c>
      <c r="D39" s="343">
        <v>100.97587034999999</v>
      </c>
      <c r="E39" s="343">
        <v>100.77843781999999</v>
      </c>
      <c r="F39" s="343">
        <v>100.27435258</v>
      </c>
      <c r="G39" s="343">
        <v>100.20855432</v>
      </c>
      <c r="H39" s="343">
        <v>99.737013770000004</v>
      </c>
      <c r="I39" s="343">
        <v>99.309679029999998</v>
      </c>
      <c r="J39" s="343">
        <v>98.920338079999993</v>
      </c>
      <c r="K39" s="343">
        <v>98.982854860000003</v>
      </c>
      <c r="L39" s="343">
        <v>98.545304689999995</v>
      </c>
      <c r="M39" s="343">
        <v>97.87204199</v>
      </c>
      <c r="N39" s="343">
        <v>95.776016229999996</v>
      </c>
      <c r="O39" s="343">
        <v>98.247460590000003</v>
      </c>
      <c r="P39" s="343">
        <v>98.306986199999997</v>
      </c>
      <c r="Q39" s="343">
        <v>97.071412050000006</v>
      </c>
      <c r="R39" s="343">
        <v>97.373527769999995</v>
      </c>
      <c r="S39" s="343">
        <v>97.300757529999998</v>
      </c>
      <c r="T39" s="343">
        <v>96.579075709999998</v>
      </c>
      <c r="U39" s="343">
        <v>96.081330690000001</v>
      </c>
      <c r="V39" s="343">
        <v>96.789233999999993</v>
      </c>
      <c r="W39" s="343">
        <v>96.735827499999999</v>
      </c>
      <c r="X39" s="343">
        <v>96.558744169999997</v>
      </c>
      <c r="Y39" s="343">
        <v>96.467818519999994</v>
      </c>
      <c r="Z39" s="343">
        <v>96.320410510000002</v>
      </c>
      <c r="AA39" s="343">
        <v>94.224012329999994</v>
      </c>
      <c r="AB39" s="343">
        <v>95.603391520000002</v>
      </c>
      <c r="AC39" s="343">
        <v>95.528455109999996</v>
      </c>
      <c r="AD39" s="343">
        <v>94.818012170000003</v>
      </c>
      <c r="AE39" s="343">
        <v>95.537163320000005</v>
      </c>
      <c r="AF39" s="343">
        <v>95.265772420000005</v>
      </c>
      <c r="AG39" s="343">
        <v>95.264204570000004</v>
      </c>
      <c r="AH39" s="343">
        <v>94.860580499999998</v>
      </c>
      <c r="AI39" s="343">
        <v>95.375997630000001</v>
      </c>
      <c r="AJ39" s="343">
        <v>95.367391580000003</v>
      </c>
      <c r="AK39" s="343">
        <v>95.635446119999997</v>
      </c>
      <c r="AL39" s="343">
        <v>96.087497949999999</v>
      </c>
      <c r="AM39" s="343">
        <v>96.464710460000006</v>
      </c>
      <c r="AN39" s="343">
        <v>96.773742659999996</v>
      </c>
      <c r="AO39" s="343">
        <v>97.180419819999997</v>
      </c>
      <c r="AP39" s="343">
        <v>96.873703379999995</v>
      </c>
      <c r="AQ39" s="343">
        <v>96.678019599999999</v>
      </c>
      <c r="AR39" s="343">
        <v>96.615941160000006</v>
      </c>
      <c r="AS39" s="343">
        <v>96.869234680000005</v>
      </c>
      <c r="AT39" s="343">
        <v>97.308334500000001</v>
      </c>
      <c r="AU39" s="343">
        <v>97.385083469999998</v>
      </c>
      <c r="AV39" s="343">
        <v>95.912639659999996</v>
      </c>
      <c r="AW39" s="343">
        <v>96.543278749999999</v>
      </c>
      <c r="AX39" s="343">
        <v>95.953666459999994</v>
      </c>
      <c r="AY39" s="343">
        <v>96.128667820000004</v>
      </c>
      <c r="AZ39" s="873">
        <v>96.458123229999998</v>
      </c>
      <c r="BA39" s="873">
        <v>96.838431060000005</v>
      </c>
      <c r="BB39" s="873">
        <v>97.284450289999995</v>
      </c>
      <c r="BC39" s="873">
        <v>97.221888960000001</v>
      </c>
      <c r="BD39" s="873">
        <v>97.787563300000002</v>
      </c>
      <c r="BE39" s="873">
        <v>98.096311900000003</v>
      </c>
      <c r="BF39" s="873">
        <v>97.842707141000005</v>
      </c>
      <c r="BG39" s="354">
        <v>97.929460000000006</v>
      </c>
      <c r="BH39" s="354">
        <v>97.953450000000004</v>
      </c>
      <c r="BI39" s="354">
        <v>98.021659999999997</v>
      </c>
      <c r="BJ39" s="354">
        <v>98.095179999999999</v>
      </c>
      <c r="BK39" s="354">
        <v>98.124459999999999</v>
      </c>
      <c r="BL39" s="354">
        <v>98.245779999999996</v>
      </c>
      <c r="BM39" s="354">
        <v>98.409570000000002</v>
      </c>
      <c r="BN39" s="354">
        <v>98.684780000000003</v>
      </c>
      <c r="BO39" s="354">
        <v>98.881829999999994</v>
      </c>
      <c r="BP39" s="354">
        <v>99.069659999999999</v>
      </c>
      <c r="BQ39" s="354">
        <v>99.266249999999999</v>
      </c>
      <c r="BR39" s="354">
        <v>99.422139999999999</v>
      </c>
      <c r="BS39" s="354">
        <v>99.555329999999998</v>
      </c>
      <c r="BT39" s="354">
        <v>99.667010000000005</v>
      </c>
      <c r="BU39" s="354">
        <v>99.753879999999995</v>
      </c>
      <c r="BV39" s="354">
        <v>99.817139999999995</v>
      </c>
    </row>
    <row r="40" spans="1:74" ht="11.1" customHeight="1" x14ac:dyDescent="0.2">
      <c r="A40" s="130" t="s">
        <v>497</v>
      </c>
      <c r="B40" s="757" t="s">
        <v>1586</v>
      </c>
      <c r="C40" s="343">
        <v>98.029447540000007</v>
      </c>
      <c r="D40" s="343">
        <v>99.009015739999995</v>
      </c>
      <c r="E40" s="343">
        <v>99.097167249999998</v>
      </c>
      <c r="F40" s="343">
        <v>98.895035489999998</v>
      </c>
      <c r="G40" s="343">
        <v>98.7072632</v>
      </c>
      <c r="H40" s="343">
        <v>98.226718090000006</v>
      </c>
      <c r="I40" s="343">
        <v>98.469100609999998</v>
      </c>
      <c r="J40" s="343">
        <v>97.946039749999997</v>
      </c>
      <c r="K40" s="343">
        <v>97.712029659999999</v>
      </c>
      <c r="L40" s="343">
        <v>97.597861409999993</v>
      </c>
      <c r="M40" s="343">
        <v>96.380721469999997</v>
      </c>
      <c r="N40" s="343">
        <v>93.987192300000004</v>
      </c>
      <c r="O40" s="343">
        <v>96.639402540000006</v>
      </c>
      <c r="P40" s="343">
        <v>97.226353230000001</v>
      </c>
      <c r="Q40" s="343">
        <v>96.822450360000005</v>
      </c>
      <c r="R40" s="343">
        <v>97.357369079999998</v>
      </c>
      <c r="S40" s="343">
        <v>97.055642390000003</v>
      </c>
      <c r="T40" s="343">
        <v>96.472561510000006</v>
      </c>
      <c r="U40" s="343">
        <v>96.726388540000002</v>
      </c>
      <c r="V40" s="343">
        <v>96.68610339</v>
      </c>
      <c r="W40" s="343">
        <v>97.366091549999993</v>
      </c>
      <c r="X40" s="343">
        <v>96.570758819999995</v>
      </c>
      <c r="Y40" s="343">
        <v>96.866807039999998</v>
      </c>
      <c r="Z40" s="343">
        <v>96.995232419999994</v>
      </c>
      <c r="AA40" s="343">
        <v>95.027530819999996</v>
      </c>
      <c r="AB40" s="343">
        <v>96.045998080000004</v>
      </c>
      <c r="AC40" s="343">
        <v>96.288366479999993</v>
      </c>
      <c r="AD40" s="343">
        <v>95.656661150000005</v>
      </c>
      <c r="AE40" s="343">
        <v>96.590657770000007</v>
      </c>
      <c r="AF40" s="343">
        <v>95.970117220000006</v>
      </c>
      <c r="AG40" s="343">
        <v>95.245583969999998</v>
      </c>
      <c r="AH40" s="343">
        <v>95.781607510000001</v>
      </c>
      <c r="AI40" s="343">
        <v>95.682066059999997</v>
      </c>
      <c r="AJ40" s="343">
        <v>95.349436519999998</v>
      </c>
      <c r="AK40" s="343">
        <v>95.684490389999993</v>
      </c>
      <c r="AL40" s="343">
        <v>96.509641060000007</v>
      </c>
      <c r="AM40" s="343">
        <v>95.626070150000004</v>
      </c>
      <c r="AN40" s="343">
        <v>96.0503085</v>
      </c>
      <c r="AO40" s="343">
        <v>96.451099450000001</v>
      </c>
      <c r="AP40" s="343">
        <v>96.386852279999999</v>
      </c>
      <c r="AQ40" s="343">
        <v>96.151280459999995</v>
      </c>
      <c r="AR40" s="343">
        <v>96.786985670000007</v>
      </c>
      <c r="AS40" s="343">
        <v>97.354540560000004</v>
      </c>
      <c r="AT40" s="343">
        <v>97.695315410000006</v>
      </c>
      <c r="AU40" s="343">
        <v>97.408969060000004</v>
      </c>
      <c r="AV40" s="343">
        <v>96.414054300000004</v>
      </c>
      <c r="AW40" s="343">
        <v>96.369451330000004</v>
      </c>
      <c r="AX40" s="343">
        <v>95.932998229999995</v>
      </c>
      <c r="AY40" s="343">
        <v>96.308161709999993</v>
      </c>
      <c r="AZ40" s="873">
        <v>96.556818789999994</v>
      </c>
      <c r="BA40" s="873">
        <v>97.764780470000005</v>
      </c>
      <c r="BB40" s="873">
        <v>97.678744449999996</v>
      </c>
      <c r="BC40" s="873">
        <v>97.96110865</v>
      </c>
      <c r="BD40" s="873">
        <v>97.764121459999998</v>
      </c>
      <c r="BE40" s="873">
        <v>97.799895100000001</v>
      </c>
      <c r="BF40" s="873">
        <v>98.569958146999994</v>
      </c>
      <c r="BG40" s="354">
        <v>98.746870000000001</v>
      </c>
      <c r="BH40" s="354">
        <v>98.818579999999997</v>
      </c>
      <c r="BI40" s="354">
        <v>98.971109999999996</v>
      </c>
      <c r="BJ40" s="354">
        <v>99.13682</v>
      </c>
      <c r="BK40" s="354">
        <v>99.252179999999996</v>
      </c>
      <c r="BL40" s="354">
        <v>99.491870000000006</v>
      </c>
      <c r="BM40" s="354">
        <v>99.792379999999994</v>
      </c>
      <c r="BN40" s="354">
        <v>100.29349999999999</v>
      </c>
      <c r="BO40" s="354">
        <v>100.6108</v>
      </c>
      <c r="BP40" s="354">
        <v>100.884</v>
      </c>
      <c r="BQ40" s="354">
        <v>101.1176</v>
      </c>
      <c r="BR40" s="354">
        <v>101.2993</v>
      </c>
      <c r="BS40" s="354">
        <v>101.4337</v>
      </c>
      <c r="BT40" s="354">
        <v>101.4945</v>
      </c>
      <c r="BU40" s="354">
        <v>101.5538</v>
      </c>
      <c r="BV40" s="354">
        <v>101.5856</v>
      </c>
    </row>
    <row r="41" spans="1:74" ht="11.1" customHeight="1" x14ac:dyDescent="0.2">
      <c r="A41" s="130" t="s">
        <v>498</v>
      </c>
      <c r="B41" s="757" t="s">
        <v>1587</v>
      </c>
      <c r="C41" s="343">
        <v>96.259143499999993</v>
      </c>
      <c r="D41" s="343">
        <v>96.825802920000001</v>
      </c>
      <c r="E41" s="343">
        <v>96.800725869999994</v>
      </c>
      <c r="F41" s="343">
        <v>96.207816980000004</v>
      </c>
      <c r="G41" s="343">
        <v>96.039619549999998</v>
      </c>
      <c r="H41" s="343">
        <v>95.356235369999993</v>
      </c>
      <c r="I41" s="343">
        <v>95.245010250000007</v>
      </c>
      <c r="J41" s="343">
        <v>94.708107420000005</v>
      </c>
      <c r="K41" s="343">
        <v>94.484186120000004</v>
      </c>
      <c r="L41" s="343">
        <v>93.811613640000004</v>
      </c>
      <c r="M41" s="343">
        <v>92.886937270000004</v>
      </c>
      <c r="N41" s="343">
        <v>89.171185219999998</v>
      </c>
      <c r="O41" s="343">
        <v>93.269405329999998</v>
      </c>
      <c r="P41" s="343">
        <v>94.404947210000003</v>
      </c>
      <c r="Q41" s="343">
        <v>94.136667700000004</v>
      </c>
      <c r="R41" s="343">
        <v>94.394529890000001</v>
      </c>
      <c r="S41" s="343">
        <v>93.627260930000006</v>
      </c>
      <c r="T41" s="343">
        <v>93.345129749999998</v>
      </c>
      <c r="U41" s="343">
        <v>93.659883870000002</v>
      </c>
      <c r="V41" s="343">
        <v>93.952757700000006</v>
      </c>
      <c r="W41" s="343">
        <v>94.582603390000003</v>
      </c>
      <c r="X41" s="343">
        <v>93.980829830000005</v>
      </c>
      <c r="Y41" s="343">
        <v>94.109646650000002</v>
      </c>
      <c r="Z41" s="343">
        <v>94.630619409999994</v>
      </c>
      <c r="AA41" s="343">
        <v>91.79147639</v>
      </c>
      <c r="AB41" s="343">
        <v>93.368859920000006</v>
      </c>
      <c r="AC41" s="343">
        <v>93.973832869999995</v>
      </c>
      <c r="AD41" s="343">
        <v>93.064797900000002</v>
      </c>
      <c r="AE41" s="343">
        <v>94.314022260000002</v>
      </c>
      <c r="AF41" s="343">
        <v>94.040910389999993</v>
      </c>
      <c r="AG41" s="343">
        <v>93.058927060000002</v>
      </c>
      <c r="AH41" s="343">
        <v>93.423979099999997</v>
      </c>
      <c r="AI41" s="343">
        <v>94.00316977</v>
      </c>
      <c r="AJ41" s="343">
        <v>94.04325704</v>
      </c>
      <c r="AK41" s="343">
        <v>94.643474190000006</v>
      </c>
      <c r="AL41" s="343">
        <v>95.646929080000007</v>
      </c>
      <c r="AM41" s="343">
        <v>93.878217759999998</v>
      </c>
      <c r="AN41" s="343">
        <v>94.102132749999996</v>
      </c>
      <c r="AO41" s="343">
        <v>94.275703429999993</v>
      </c>
      <c r="AP41" s="343">
        <v>94.141536840000001</v>
      </c>
      <c r="AQ41" s="343">
        <v>93.764827150000002</v>
      </c>
      <c r="AR41" s="343">
        <v>94.866571739999998</v>
      </c>
      <c r="AS41" s="343">
        <v>95.497382560000005</v>
      </c>
      <c r="AT41" s="343">
        <v>95.883016729999994</v>
      </c>
      <c r="AU41" s="343">
        <v>95.779496429999995</v>
      </c>
      <c r="AV41" s="343">
        <v>94.154137800000001</v>
      </c>
      <c r="AW41" s="343">
        <v>94.356328520000005</v>
      </c>
      <c r="AX41" s="343">
        <v>94.067564250000004</v>
      </c>
      <c r="AY41" s="343">
        <v>94.044924629999997</v>
      </c>
      <c r="AZ41" s="873">
        <v>94.377793600000004</v>
      </c>
      <c r="BA41" s="873">
        <v>95.552328619999997</v>
      </c>
      <c r="BB41" s="873">
        <v>95.110867470000002</v>
      </c>
      <c r="BC41" s="873">
        <v>94.685816840000001</v>
      </c>
      <c r="BD41" s="873">
        <v>94.683848209999994</v>
      </c>
      <c r="BE41" s="873">
        <v>94.373899859999995</v>
      </c>
      <c r="BF41" s="873">
        <v>95.672579983000006</v>
      </c>
      <c r="BG41" s="354">
        <v>95.873220000000003</v>
      </c>
      <c r="BH41" s="354">
        <v>95.979709999999997</v>
      </c>
      <c r="BI41" s="354">
        <v>96.145079999999993</v>
      </c>
      <c r="BJ41" s="354">
        <v>96.313699999999997</v>
      </c>
      <c r="BK41" s="354">
        <v>96.402069999999995</v>
      </c>
      <c r="BL41" s="354">
        <v>96.639790000000005</v>
      </c>
      <c r="BM41" s="354">
        <v>96.943359999999998</v>
      </c>
      <c r="BN41" s="354">
        <v>97.489750000000001</v>
      </c>
      <c r="BO41" s="354">
        <v>97.792310000000001</v>
      </c>
      <c r="BP41" s="354">
        <v>98.028009999999995</v>
      </c>
      <c r="BQ41" s="354">
        <v>98.175579999999997</v>
      </c>
      <c r="BR41" s="354">
        <v>98.293509999999998</v>
      </c>
      <c r="BS41" s="354">
        <v>98.360529999999997</v>
      </c>
      <c r="BT41" s="354">
        <v>98.331109999999995</v>
      </c>
      <c r="BU41" s="354">
        <v>98.330449999999999</v>
      </c>
      <c r="BV41" s="354">
        <v>98.313019999999995</v>
      </c>
    </row>
    <row r="42" spans="1:74" ht="11.1" customHeight="1" x14ac:dyDescent="0.2">
      <c r="A42" s="17"/>
      <c r="B42" s="19"/>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873"/>
      <c r="BA42" s="873"/>
      <c r="BB42" s="873"/>
      <c r="BC42" s="873"/>
      <c r="BD42" s="873"/>
      <c r="BE42" s="873"/>
      <c r="BF42" s="873"/>
      <c r="BG42" s="354"/>
      <c r="BH42" s="354"/>
      <c r="BI42" s="354"/>
      <c r="BJ42" s="354"/>
      <c r="BK42" s="354"/>
      <c r="BL42" s="354"/>
      <c r="BM42" s="354"/>
      <c r="BN42" s="354"/>
      <c r="BO42" s="354"/>
      <c r="BP42" s="354"/>
      <c r="BQ42" s="354"/>
      <c r="BR42" s="354"/>
      <c r="BS42" s="354"/>
      <c r="BT42" s="354"/>
      <c r="BU42" s="354"/>
      <c r="BV42" s="354"/>
    </row>
    <row r="43" spans="1:74" ht="11.1" customHeight="1" x14ac:dyDescent="0.2">
      <c r="A43" s="76"/>
      <c r="B43" s="72" t="s">
        <v>8</v>
      </c>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3"/>
      <c r="AU43" s="343"/>
      <c r="AV43" s="343"/>
      <c r="AW43" s="343"/>
      <c r="AX43" s="343"/>
      <c r="AY43" s="343"/>
      <c r="AZ43" s="873"/>
      <c r="BA43" s="873"/>
      <c r="BB43" s="873"/>
      <c r="BC43" s="873"/>
      <c r="BD43" s="873"/>
      <c r="BE43" s="873"/>
      <c r="BF43" s="873"/>
      <c r="BG43" s="354"/>
      <c r="BH43" s="354"/>
      <c r="BI43" s="354"/>
      <c r="BJ43" s="354"/>
      <c r="BK43" s="354"/>
      <c r="BL43" s="354"/>
      <c r="BM43" s="354"/>
      <c r="BN43" s="354"/>
      <c r="BO43" s="354"/>
      <c r="BP43" s="354"/>
      <c r="BQ43" s="354"/>
      <c r="BR43" s="354"/>
      <c r="BS43" s="354"/>
      <c r="BT43" s="354"/>
      <c r="BU43" s="354"/>
      <c r="BV43" s="354"/>
    </row>
    <row r="44" spans="1:74" ht="11.1" customHeight="1" x14ac:dyDescent="0.2">
      <c r="A44" s="70"/>
      <c r="B44" s="509" t="s">
        <v>1590</v>
      </c>
      <c r="C44" s="501"/>
      <c r="D44" s="501"/>
      <c r="E44" s="501"/>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01"/>
      <c r="AE44" s="501"/>
      <c r="AF44" s="501"/>
      <c r="AG44" s="501"/>
      <c r="AH44" s="501"/>
      <c r="AI44" s="501"/>
      <c r="AJ44" s="501"/>
      <c r="AK44" s="501"/>
      <c r="AL44" s="501"/>
      <c r="AM44" s="501"/>
      <c r="AN44" s="501"/>
      <c r="AO44" s="501"/>
      <c r="AP44" s="501"/>
      <c r="AQ44" s="501"/>
      <c r="AR44" s="501"/>
      <c r="AS44" s="501"/>
      <c r="AT44" s="501"/>
      <c r="AU44" s="501"/>
      <c r="AV44" s="501"/>
      <c r="AW44" s="501"/>
      <c r="AX44" s="501"/>
      <c r="AY44" s="501"/>
      <c r="AZ44" s="935"/>
      <c r="BA44" s="935"/>
      <c r="BB44" s="935"/>
      <c r="BC44" s="935"/>
      <c r="BD44" s="935"/>
      <c r="BE44" s="935"/>
      <c r="BF44" s="935"/>
      <c r="BG44" s="506"/>
      <c r="BH44" s="506"/>
      <c r="BI44" s="506"/>
      <c r="BJ44" s="506"/>
      <c r="BK44" s="506"/>
      <c r="BL44" s="506"/>
      <c r="BM44" s="506"/>
      <c r="BN44" s="506"/>
      <c r="BO44" s="506"/>
      <c r="BP44" s="506"/>
      <c r="BQ44" s="506"/>
      <c r="BR44" s="506"/>
      <c r="BS44" s="506"/>
      <c r="BT44" s="506"/>
      <c r="BU44" s="506"/>
      <c r="BV44" s="506"/>
    </row>
    <row r="45" spans="1:74" ht="11.1" customHeight="1" x14ac:dyDescent="0.2">
      <c r="A45" s="76" t="s">
        <v>290</v>
      </c>
      <c r="B45" s="510" t="s">
        <v>1055</v>
      </c>
      <c r="C45" s="429">
        <v>2.8254299999999999</v>
      </c>
      <c r="D45" s="429">
        <v>2.8450000000000002</v>
      </c>
      <c r="E45" s="429">
        <v>2.8767399999999999</v>
      </c>
      <c r="F45" s="429">
        <v>2.8856099999999998</v>
      </c>
      <c r="G45" s="429">
        <v>2.9129800000000001</v>
      </c>
      <c r="H45" s="429">
        <v>2.94957</v>
      </c>
      <c r="I45" s="429">
        <v>2.9491299999999998</v>
      </c>
      <c r="J45" s="429">
        <v>2.9509699999999999</v>
      </c>
      <c r="K45" s="429">
        <v>2.9634900000000002</v>
      </c>
      <c r="L45" s="429">
        <v>2.98007</v>
      </c>
      <c r="M45" s="429">
        <v>2.98786</v>
      </c>
      <c r="N45" s="429">
        <v>2.9883199999999999</v>
      </c>
      <c r="O45" s="429">
        <v>3.0042</v>
      </c>
      <c r="P45" s="429">
        <v>3.0145</v>
      </c>
      <c r="Q45" s="429">
        <v>3.0182099999999998</v>
      </c>
      <c r="R45" s="429">
        <v>3.0284499999999999</v>
      </c>
      <c r="S45" s="429">
        <v>3.0333399999999999</v>
      </c>
      <c r="T45" s="429">
        <v>3.0401400000000001</v>
      </c>
      <c r="U45" s="429">
        <v>3.04609</v>
      </c>
      <c r="V45" s="429">
        <v>3.0608200000000001</v>
      </c>
      <c r="W45" s="429">
        <v>3.0727600000000002</v>
      </c>
      <c r="X45" s="429">
        <v>3.0769600000000001</v>
      </c>
      <c r="Y45" s="429">
        <v>3.08148</v>
      </c>
      <c r="Z45" s="429">
        <v>3.0874100000000002</v>
      </c>
      <c r="AA45" s="429">
        <v>3.0969799999999998</v>
      </c>
      <c r="AB45" s="429">
        <v>3.1096699999999999</v>
      </c>
      <c r="AC45" s="429">
        <v>3.1234500000000001</v>
      </c>
      <c r="AD45" s="429">
        <v>3.1302300000000001</v>
      </c>
      <c r="AE45" s="429">
        <v>3.1317499999999998</v>
      </c>
      <c r="AF45" s="429">
        <v>3.1304400000000001</v>
      </c>
      <c r="AG45" s="429">
        <v>3.1356899999999999</v>
      </c>
      <c r="AH45" s="429">
        <v>3.1406200000000002</v>
      </c>
      <c r="AI45" s="429">
        <v>3.1473200000000001</v>
      </c>
      <c r="AJ45" s="429">
        <v>3.1563099999999999</v>
      </c>
      <c r="AK45" s="429">
        <v>3.1652800000000001</v>
      </c>
      <c r="AL45" s="429">
        <v>3.17604</v>
      </c>
      <c r="AM45" s="429">
        <v>3.1896100000000001</v>
      </c>
      <c r="AN45" s="429">
        <v>3.19679</v>
      </c>
      <c r="AO45" s="429">
        <v>3.1978499999999999</v>
      </c>
      <c r="AP45" s="429">
        <v>3.20302</v>
      </c>
      <c r="AQ45" s="429">
        <v>3.2061999999999999</v>
      </c>
      <c r="AR45" s="429">
        <v>3.21435</v>
      </c>
      <c r="AS45" s="429">
        <v>3.2216900000000002</v>
      </c>
      <c r="AT45" s="429">
        <v>3.23291</v>
      </c>
      <c r="AU45" s="429">
        <v>3.2424499999999998</v>
      </c>
      <c r="AV45" s="343" t="str">
        <f>"-"</f>
        <v>-</v>
      </c>
      <c r="AW45" s="429">
        <v>3.2506300000000001</v>
      </c>
      <c r="AX45" s="429">
        <v>3.26031</v>
      </c>
      <c r="AY45" s="429">
        <v>3.2658800000000001</v>
      </c>
      <c r="AZ45" s="871">
        <v>3.2746</v>
      </c>
      <c r="BA45" s="871">
        <v>3.3029299999999999</v>
      </c>
      <c r="BB45" s="871">
        <v>3.3240699999999999</v>
      </c>
      <c r="BC45" s="871">
        <v>3.3397899999999998</v>
      </c>
      <c r="BD45" s="871">
        <v>3.3256800000000002</v>
      </c>
      <c r="BE45" s="871">
        <v>3.3281299999999998</v>
      </c>
      <c r="BF45" s="871">
        <v>3.3299382346000002</v>
      </c>
      <c r="BG45" s="352">
        <v>3.3318099999999999</v>
      </c>
      <c r="BH45" s="352">
        <v>3.3366400000000001</v>
      </c>
      <c r="BI45" s="352">
        <v>3.3386930000000001</v>
      </c>
      <c r="BJ45" s="352">
        <v>3.3400530000000002</v>
      </c>
      <c r="BK45" s="352">
        <v>3.3387869999999999</v>
      </c>
      <c r="BL45" s="352">
        <v>3.3402150000000002</v>
      </c>
      <c r="BM45" s="352">
        <v>3.3424019999999999</v>
      </c>
      <c r="BN45" s="352">
        <v>3.345545</v>
      </c>
      <c r="BO45" s="352">
        <v>3.3491050000000002</v>
      </c>
      <c r="BP45" s="352">
        <v>3.3532769999999998</v>
      </c>
      <c r="BQ45" s="352">
        <v>3.3585780000000001</v>
      </c>
      <c r="BR45" s="352">
        <v>3.3635890000000002</v>
      </c>
      <c r="BS45" s="352">
        <v>3.3688259999999999</v>
      </c>
      <c r="BT45" s="352">
        <v>3.3731420000000001</v>
      </c>
      <c r="BU45" s="352">
        <v>3.3796919999999999</v>
      </c>
      <c r="BV45" s="352">
        <v>3.3873289999999998</v>
      </c>
    </row>
    <row r="46" spans="1:74" ht="11.1" customHeight="1" x14ac:dyDescent="0.2">
      <c r="A46" s="79"/>
      <c r="B46" s="509" t="s">
        <v>9</v>
      </c>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c r="AK46" s="346"/>
      <c r="AL46" s="346"/>
      <c r="AM46" s="346"/>
      <c r="AN46" s="346"/>
      <c r="AO46" s="346"/>
      <c r="AP46" s="346"/>
      <c r="AQ46" s="346"/>
      <c r="AR46" s="346"/>
      <c r="AS46" s="346"/>
      <c r="AT46" s="346"/>
      <c r="AU46" s="346"/>
      <c r="AV46" s="346"/>
      <c r="AW46" s="346"/>
      <c r="AX46" s="346"/>
      <c r="AY46" s="346"/>
      <c r="AZ46" s="876"/>
      <c r="BA46" s="876"/>
      <c r="BB46" s="876"/>
      <c r="BC46" s="876"/>
      <c r="BD46" s="876"/>
      <c r="BE46" s="876"/>
      <c r="BF46" s="876"/>
      <c r="BG46" s="357"/>
      <c r="BH46" s="357"/>
      <c r="BI46" s="357"/>
      <c r="BJ46" s="357"/>
      <c r="BK46" s="357"/>
      <c r="BL46" s="357"/>
      <c r="BM46" s="357"/>
      <c r="BN46" s="357"/>
      <c r="BO46" s="357"/>
      <c r="BP46" s="357"/>
      <c r="BQ46" s="357"/>
      <c r="BR46" s="357"/>
      <c r="BS46" s="357"/>
      <c r="BT46" s="357"/>
      <c r="BU46" s="357"/>
      <c r="BV46" s="357"/>
    </row>
    <row r="47" spans="1:74" ht="11.1" customHeight="1" x14ac:dyDescent="0.2">
      <c r="A47" s="76" t="s">
        <v>289</v>
      </c>
      <c r="B47" s="510" t="s">
        <v>1056</v>
      </c>
      <c r="C47" s="429">
        <v>2.4913696747</v>
      </c>
      <c r="D47" s="429">
        <v>2.5345079306999998</v>
      </c>
      <c r="E47" s="429">
        <v>2.5858996633000002</v>
      </c>
      <c r="F47" s="429">
        <v>2.6875786669999999</v>
      </c>
      <c r="G47" s="429">
        <v>2.7239520070999999</v>
      </c>
      <c r="H47" s="429">
        <v>2.7370534781</v>
      </c>
      <c r="I47" s="429">
        <v>2.6980710799000001</v>
      </c>
      <c r="J47" s="429">
        <v>2.6862378125999999</v>
      </c>
      <c r="K47" s="429">
        <v>2.6727416760999998</v>
      </c>
      <c r="L47" s="429">
        <v>2.6555969753999999</v>
      </c>
      <c r="M47" s="429">
        <v>2.6402643720999999</v>
      </c>
      <c r="N47" s="429">
        <v>2.6247581709999999</v>
      </c>
      <c r="O47" s="429">
        <v>2.6104534986000001</v>
      </c>
      <c r="P47" s="429">
        <v>2.5935687570999999</v>
      </c>
      <c r="Q47" s="429">
        <v>2.5754790729999999</v>
      </c>
      <c r="R47" s="429">
        <v>2.5431326270999999</v>
      </c>
      <c r="S47" s="429">
        <v>2.5324219219000002</v>
      </c>
      <c r="T47" s="429">
        <v>2.5302951383000001</v>
      </c>
      <c r="U47" s="429">
        <v>2.5521365774000002</v>
      </c>
      <c r="V47" s="429">
        <v>2.5556394112</v>
      </c>
      <c r="W47" s="429">
        <v>2.5561879409000001</v>
      </c>
      <c r="X47" s="429">
        <v>2.5494332529000001</v>
      </c>
      <c r="Y47" s="429">
        <v>2.5473348592999998</v>
      </c>
      <c r="Z47" s="429">
        <v>2.5455438466000002</v>
      </c>
      <c r="AA47" s="429">
        <v>2.5430583644000002</v>
      </c>
      <c r="AB47" s="429">
        <v>2.5426335014000001</v>
      </c>
      <c r="AC47" s="429">
        <v>2.5432674072000001</v>
      </c>
      <c r="AD47" s="429">
        <v>2.5486497393</v>
      </c>
      <c r="AE47" s="429">
        <v>2.5486339394000002</v>
      </c>
      <c r="AF47" s="429">
        <v>2.5469096649999998</v>
      </c>
      <c r="AG47" s="429">
        <v>2.5372772574</v>
      </c>
      <c r="AH47" s="429">
        <v>2.5367857781000001</v>
      </c>
      <c r="AI47" s="429">
        <v>2.5392355684000001</v>
      </c>
      <c r="AJ47" s="429">
        <v>2.5457116243</v>
      </c>
      <c r="AK47" s="429">
        <v>2.5532302068999999</v>
      </c>
      <c r="AL47" s="429">
        <v>2.5628763120000002</v>
      </c>
      <c r="AM47" s="429">
        <v>2.5841080088999999</v>
      </c>
      <c r="AN47" s="429">
        <v>2.5909156073999999</v>
      </c>
      <c r="AO47" s="429">
        <v>2.5927571767000002</v>
      </c>
      <c r="AP47" s="429">
        <v>2.5775732563</v>
      </c>
      <c r="AQ47" s="429">
        <v>2.5785273623</v>
      </c>
      <c r="AR47" s="429">
        <v>2.5835600342</v>
      </c>
      <c r="AS47" s="429">
        <v>2.5980357212</v>
      </c>
      <c r="AT47" s="429">
        <v>2.6072021883000001</v>
      </c>
      <c r="AU47" s="429">
        <v>2.6164238846000001</v>
      </c>
      <c r="AV47" s="429">
        <v>2.6200466239</v>
      </c>
      <c r="AW47" s="429">
        <v>2.6336194179999999</v>
      </c>
      <c r="AX47" s="429">
        <v>2.6514880807000001</v>
      </c>
      <c r="AY47" s="429">
        <v>2.6666142807000002</v>
      </c>
      <c r="AZ47" s="871">
        <v>2.6983534294</v>
      </c>
      <c r="BA47" s="871">
        <v>2.7396671955</v>
      </c>
      <c r="BB47" s="871">
        <v>2.8346493307</v>
      </c>
      <c r="BC47" s="871">
        <v>2.8620420175999999</v>
      </c>
      <c r="BD47" s="871">
        <v>2.8659390078999998</v>
      </c>
      <c r="BE47" s="871">
        <v>2.8056460219999999</v>
      </c>
      <c r="BF47" s="871">
        <v>2.7930723289000001</v>
      </c>
      <c r="BG47" s="352">
        <v>2.7875239999999999</v>
      </c>
      <c r="BH47" s="352">
        <v>2.8038759999999998</v>
      </c>
      <c r="BI47" s="352">
        <v>2.8012199999999998</v>
      </c>
      <c r="BJ47" s="352">
        <v>2.794432</v>
      </c>
      <c r="BK47" s="352">
        <v>2.7770160000000002</v>
      </c>
      <c r="BL47" s="352">
        <v>2.7668349999999999</v>
      </c>
      <c r="BM47" s="352">
        <v>2.7573949999999998</v>
      </c>
      <c r="BN47" s="352">
        <v>2.744739</v>
      </c>
      <c r="BO47" s="352">
        <v>2.7397450000000001</v>
      </c>
      <c r="BP47" s="352">
        <v>2.7384569999999999</v>
      </c>
      <c r="BQ47" s="352">
        <v>2.7455989999999999</v>
      </c>
      <c r="BR47" s="352">
        <v>2.7481810000000002</v>
      </c>
      <c r="BS47" s="352">
        <v>2.7509250000000001</v>
      </c>
      <c r="BT47" s="352">
        <v>2.7532540000000001</v>
      </c>
      <c r="BU47" s="352">
        <v>2.756758</v>
      </c>
      <c r="BV47" s="352">
        <v>2.7608579999999998</v>
      </c>
    </row>
    <row r="48" spans="1:74" ht="11.1" customHeight="1" x14ac:dyDescent="0.2">
      <c r="A48" s="70"/>
      <c r="B48" s="509" t="s">
        <v>381</v>
      </c>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1"/>
      <c r="AH48" s="501"/>
      <c r="AI48" s="501"/>
      <c r="AJ48" s="501"/>
      <c r="AK48" s="501"/>
      <c r="AL48" s="501"/>
      <c r="AM48" s="501"/>
      <c r="AN48" s="501"/>
      <c r="AO48" s="501"/>
      <c r="AP48" s="501"/>
      <c r="AQ48" s="501"/>
      <c r="AR48" s="501"/>
      <c r="AS48" s="501"/>
      <c r="AT48" s="501"/>
      <c r="AU48" s="501"/>
      <c r="AV48" s="501"/>
      <c r="AW48" s="501"/>
      <c r="AX48" s="501"/>
      <c r="AY48" s="501"/>
      <c r="AZ48" s="935"/>
      <c r="BA48" s="935"/>
      <c r="BB48" s="935"/>
      <c r="BC48" s="935"/>
      <c r="BD48" s="935"/>
      <c r="BE48" s="935"/>
      <c r="BF48" s="935"/>
      <c r="BG48" s="506"/>
      <c r="BH48" s="506"/>
      <c r="BI48" s="506"/>
      <c r="BJ48" s="506"/>
      <c r="BK48" s="506"/>
      <c r="BL48" s="506"/>
      <c r="BM48" s="506"/>
      <c r="BN48" s="506"/>
      <c r="BO48" s="506"/>
      <c r="BP48" s="506"/>
      <c r="BQ48" s="506"/>
      <c r="BR48" s="506"/>
      <c r="BS48" s="506"/>
      <c r="BT48" s="506"/>
      <c r="BU48" s="506"/>
      <c r="BV48" s="506"/>
    </row>
    <row r="49" spans="1:74" ht="11.1" customHeight="1" x14ac:dyDescent="0.2">
      <c r="A49" s="76" t="s">
        <v>291</v>
      </c>
      <c r="B49" s="510" t="s">
        <v>1056</v>
      </c>
      <c r="C49" s="429">
        <v>2.75116</v>
      </c>
      <c r="D49" s="429">
        <v>3.0775700000000001</v>
      </c>
      <c r="E49" s="429">
        <v>3.6466500000000002</v>
      </c>
      <c r="F49" s="429">
        <v>3.7610899999999998</v>
      </c>
      <c r="G49" s="429">
        <v>4.1862000000000004</v>
      </c>
      <c r="H49" s="429">
        <v>4.6679899999999996</v>
      </c>
      <c r="I49" s="429">
        <v>4.0640099999999997</v>
      </c>
      <c r="J49" s="429">
        <v>3.54467</v>
      </c>
      <c r="K49" s="429">
        <v>3.6070099999999998</v>
      </c>
      <c r="L49" s="429">
        <v>3.8117299999999998</v>
      </c>
      <c r="M49" s="429">
        <v>3.61972</v>
      </c>
      <c r="N49" s="429">
        <v>2.8886400000000001</v>
      </c>
      <c r="O49" s="429">
        <v>3.1082100000000001</v>
      </c>
      <c r="P49" s="429">
        <v>3.11816</v>
      </c>
      <c r="Q49" s="429">
        <v>3.0461200000000002</v>
      </c>
      <c r="R49" s="429">
        <v>3.0583100000000001</v>
      </c>
      <c r="S49" s="429">
        <v>2.8531599999999999</v>
      </c>
      <c r="T49" s="429">
        <v>2.8186599999999999</v>
      </c>
      <c r="U49" s="429">
        <v>2.8149799999999998</v>
      </c>
      <c r="V49" s="429">
        <v>3.3052899999999998</v>
      </c>
      <c r="W49" s="429">
        <v>3.3782800000000002</v>
      </c>
      <c r="X49" s="429">
        <v>3.04867</v>
      </c>
      <c r="Y49" s="429">
        <v>2.8495900000000001</v>
      </c>
      <c r="Z49" s="429">
        <v>2.5603400000000001</v>
      </c>
      <c r="AA49" s="429">
        <v>2.5624400000000001</v>
      </c>
      <c r="AB49" s="429">
        <v>2.8697900000000001</v>
      </c>
      <c r="AC49" s="429">
        <v>2.9390999999999998</v>
      </c>
      <c r="AD49" s="429">
        <v>3.0528</v>
      </c>
      <c r="AE49" s="429">
        <v>2.7921399999999998</v>
      </c>
      <c r="AF49" s="429">
        <v>2.6645799999999999</v>
      </c>
      <c r="AG49" s="429">
        <v>2.8302200000000002</v>
      </c>
      <c r="AH49" s="429">
        <v>2.7318500000000001</v>
      </c>
      <c r="AI49" s="429">
        <v>2.45045</v>
      </c>
      <c r="AJ49" s="429">
        <v>2.5176099999999999</v>
      </c>
      <c r="AK49" s="429">
        <v>2.42571</v>
      </c>
      <c r="AL49" s="429">
        <v>2.3556699999999999</v>
      </c>
      <c r="AM49" s="429">
        <v>2.4725700000000002</v>
      </c>
      <c r="AN49" s="429">
        <v>2.5272899999999998</v>
      </c>
      <c r="AO49" s="429">
        <v>2.4178899999999999</v>
      </c>
      <c r="AP49" s="429">
        <v>2.4224100000000002</v>
      </c>
      <c r="AQ49" s="429">
        <v>2.4055300000000002</v>
      </c>
      <c r="AR49" s="429">
        <v>2.4067500000000002</v>
      </c>
      <c r="AS49" s="429">
        <v>2.51939</v>
      </c>
      <c r="AT49" s="429">
        <v>2.4692400000000001</v>
      </c>
      <c r="AU49" s="429">
        <v>2.4882300000000002</v>
      </c>
      <c r="AV49" s="429">
        <v>2.34714</v>
      </c>
      <c r="AW49" s="429">
        <v>2.45078</v>
      </c>
      <c r="AX49" s="429">
        <v>2.1776300000000002</v>
      </c>
      <c r="AY49" s="429">
        <v>2.1507499999999999</v>
      </c>
      <c r="AZ49" s="871">
        <v>2.3924699999999999</v>
      </c>
      <c r="BA49" s="871">
        <v>3.1148500000000001</v>
      </c>
      <c r="BB49" s="871">
        <v>3.6850700000000001</v>
      </c>
      <c r="BC49" s="871">
        <v>4.2413499999999997</v>
      </c>
      <c r="BD49" s="871">
        <v>3.6627900000000002</v>
      </c>
      <c r="BE49" s="871">
        <v>3.49288</v>
      </c>
      <c r="BF49" s="871">
        <v>3.8596370000000002</v>
      </c>
      <c r="BG49" s="352">
        <v>4.1505850000000004</v>
      </c>
      <c r="BH49" s="352">
        <v>4.3382379999999996</v>
      </c>
      <c r="BI49" s="352">
        <v>4.0128370000000002</v>
      </c>
      <c r="BJ49" s="352">
        <v>3.2818139999999998</v>
      </c>
      <c r="BK49" s="352">
        <v>3.2727909999999998</v>
      </c>
      <c r="BL49" s="352">
        <v>3.1266769999999999</v>
      </c>
      <c r="BM49" s="352">
        <v>3.3163469999999999</v>
      </c>
      <c r="BN49" s="352">
        <v>3.1439840000000001</v>
      </c>
      <c r="BO49" s="352">
        <v>2.7926030000000002</v>
      </c>
      <c r="BP49" s="352">
        <v>2.7785850000000001</v>
      </c>
      <c r="BQ49" s="352">
        <v>2.689174</v>
      </c>
      <c r="BR49" s="352">
        <v>2.804214</v>
      </c>
      <c r="BS49" s="352">
        <v>2.6995100000000001</v>
      </c>
      <c r="BT49" s="352">
        <v>2.4490050000000001</v>
      </c>
      <c r="BU49" s="352">
        <v>2.4402910000000002</v>
      </c>
      <c r="BV49" s="352">
        <v>2.2896679999999998</v>
      </c>
    </row>
    <row r="50" spans="1:74" ht="11.1" customHeight="1" x14ac:dyDescent="0.2">
      <c r="A50" s="76"/>
      <c r="B50" s="509" t="s">
        <v>277</v>
      </c>
      <c r="C50" s="343"/>
      <c r="D50" s="343"/>
      <c r="E50" s="343"/>
      <c r="F50" s="343"/>
      <c r="G50" s="343"/>
      <c r="H50" s="343"/>
      <c r="I50" s="343"/>
      <c r="J50" s="343"/>
      <c r="K50" s="343"/>
      <c r="L50" s="343"/>
      <c r="M50" s="343"/>
      <c r="N50" s="343"/>
      <c r="O50" s="343"/>
      <c r="P50" s="343"/>
      <c r="Q50" s="343"/>
      <c r="R50" s="343"/>
      <c r="S50" s="343"/>
      <c r="T50" s="343"/>
      <c r="U50" s="343"/>
      <c r="V50" s="343"/>
      <c r="W50" s="343"/>
      <c r="X50" s="343"/>
      <c r="Y50" s="343"/>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873"/>
      <c r="BA50" s="873"/>
      <c r="BB50" s="873"/>
      <c r="BC50" s="873"/>
      <c r="BD50" s="873"/>
      <c r="BE50" s="873"/>
      <c r="BF50" s="873"/>
      <c r="BG50" s="354"/>
      <c r="BH50" s="354"/>
      <c r="BI50" s="354"/>
      <c r="BJ50" s="354"/>
      <c r="BK50" s="354"/>
      <c r="BL50" s="354"/>
      <c r="BM50" s="354"/>
      <c r="BN50" s="354"/>
      <c r="BO50" s="354"/>
      <c r="BP50" s="354"/>
      <c r="BQ50" s="354"/>
      <c r="BR50" s="354"/>
      <c r="BS50" s="354"/>
      <c r="BT50" s="354"/>
      <c r="BU50" s="354"/>
      <c r="BV50" s="354"/>
    </row>
    <row r="51" spans="1:74" ht="11.1" customHeight="1" x14ac:dyDescent="0.2">
      <c r="A51" s="17" t="s">
        <v>278</v>
      </c>
      <c r="B51" s="512" t="s">
        <v>1057</v>
      </c>
      <c r="C51" s="343">
        <v>115.16200000000001</v>
      </c>
      <c r="D51" s="343">
        <v>115.16200000000001</v>
      </c>
      <c r="E51" s="343">
        <v>115.16200000000001</v>
      </c>
      <c r="F51" s="343">
        <v>117.76</v>
      </c>
      <c r="G51" s="343">
        <v>117.76</v>
      </c>
      <c r="H51" s="343">
        <v>117.76</v>
      </c>
      <c r="I51" s="343">
        <v>119.042</v>
      </c>
      <c r="J51" s="343">
        <v>119.042</v>
      </c>
      <c r="K51" s="343">
        <v>119.042</v>
      </c>
      <c r="L51" s="343">
        <v>120.175</v>
      </c>
      <c r="M51" s="343">
        <v>120.175</v>
      </c>
      <c r="N51" s="343">
        <v>120.175</v>
      </c>
      <c r="O51" s="343">
        <v>121.291</v>
      </c>
      <c r="P51" s="343">
        <v>121.291</v>
      </c>
      <c r="Q51" s="343">
        <v>121.291</v>
      </c>
      <c r="R51" s="343">
        <v>121.93300000000001</v>
      </c>
      <c r="S51" s="343">
        <v>121.93300000000001</v>
      </c>
      <c r="T51" s="343">
        <v>121.93300000000001</v>
      </c>
      <c r="U51" s="343">
        <v>122.923</v>
      </c>
      <c r="V51" s="343">
        <v>122.923</v>
      </c>
      <c r="W51" s="343">
        <v>122.923</v>
      </c>
      <c r="X51" s="343">
        <v>123.40900000000001</v>
      </c>
      <c r="Y51" s="343">
        <v>123.40900000000001</v>
      </c>
      <c r="Z51" s="343">
        <v>123.40900000000001</v>
      </c>
      <c r="AA51" s="343">
        <v>124.366</v>
      </c>
      <c r="AB51" s="343">
        <v>124.366</v>
      </c>
      <c r="AC51" s="343">
        <v>124.366</v>
      </c>
      <c r="AD51" s="343">
        <v>125.167</v>
      </c>
      <c r="AE51" s="343">
        <v>125.167</v>
      </c>
      <c r="AF51" s="343">
        <v>125.167</v>
      </c>
      <c r="AG51" s="343">
        <v>125.715</v>
      </c>
      <c r="AH51" s="343">
        <v>125.715</v>
      </c>
      <c r="AI51" s="343">
        <v>125.715</v>
      </c>
      <c r="AJ51" s="343">
        <v>126.474</v>
      </c>
      <c r="AK51" s="343">
        <v>126.474</v>
      </c>
      <c r="AL51" s="343">
        <v>126.474</v>
      </c>
      <c r="AM51" s="343">
        <v>127.59699999999999</v>
      </c>
      <c r="AN51" s="343">
        <v>127.59699999999999</v>
      </c>
      <c r="AO51" s="343">
        <v>127.59699999999999</v>
      </c>
      <c r="AP51" s="343">
        <v>128.26599999999999</v>
      </c>
      <c r="AQ51" s="343">
        <v>128.26599999999999</v>
      </c>
      <c r="AR51" s="343">
        <v>128.26599999999999</v>
      </c>
      <c r="AS51" s="343">
        <v>129.45699999999999</v>
      </c>
      <c r="AT51" s="343">
        <v>129.45699999999999</v>
      </c>
      <c r="AU51" s="343">
        <v>129.45699999999999</v>
      </c>
      <c r="AV51" s="343">
        <v>130.636</v>
      </c>
      <c r="AW51" s="343">
        <v>130.636</v>
      </c>
      <c r="AX51" s="343">
        <v>130.636</v>
      </c>
      <c r="AY51" s="343">
        <v>131.797</v>
      </c>
      <c r="AZ51" s="873">
        <v>131.797</v>
      </c>
      <c r="BA51" s="873">
        <v>131.797</v>
      </c>
      <c r="BB51" s="873">
        <v>133.809</v>
      </c>
      <c r="BC51" s="873">
        <v>133.809</v>
      </c>
      <c r="BD51" s="873">
        <v>133.809</v>
      </c>
      <c r="BE51" s="873">
        <v>134.02801765999999</v>
      </c>
      <c r="BF51" s="873">
        <v>134.22161338000001</v>
      </c>
      <c r="BG51" s="354">
        <v>134.4657</v>
      </c>
      <c r="BH51" s="354">
        <v>134.88929999999999</v>
      </c>
      <c r="BI51" s="354">
        <v>135.13740000000001</v>
      </c>
      <c r="BJ51" s="354">
        <v>135.3391</v>
      </c>
      <c r="BK51" s="354">
        <v>135.4066</v>
      </c>
      <c r="BL51" s="354">
        <v>135.5813</v>
      </c>
      <c r="BM51" s="354">
        <v>135.77529999999999</v>
      </c>
      <c r="BN51" s="354">
        <v>136.0172</v>
      </c>
      <c r="BO51" s="354">
        <v>136.22890000000001</v>
      </c>
      <c r="BP51" s="354">
        <v>136.43860000000001</v>
      </c>
      <c r="BQ51" s="354">
        <v>136.6266</v>
      </c>
      <c r="BR51" s="354">
        <v>136.8476</v>
      </c>
      <c r="BS51" s="354">
        <v>137.08160000000001</v>
      </c>
      <c r="BT51" s="354">
        <v>137.3237</v>
      </c>
      <c r="BU51" s="354">
        <v>137.58760000000001</v>
      </c>
      <c r="BV51" s="354">
        <v>137.8683</v>
      </c>
    </row>
    <row r="52" spans="1:74" ht="11.1" customHeight="1" x14ac:dyDescent="0.2">
      <c r="A52" s="70"/>
      <c r="B52" s="75" t="s">
        <v>235</v>
      </c>
      <c r="C52" s="346"/>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46"/>
      <c r="AP52" s="346"/>
      <c r="AQ52" s="346"/>
      <c r="AR52" s="346"/>
      <c r="AS52" s="346"/>
      <c r="AT52" s="346"/>
      <c r="AU52" s="346"/>
      <c r="AV52" s="346"/>
      <c r="AW52" s="346"/>
      <c r="AX52" s="346"/>
      <c r="AY52" s="346"/>
      <c r="AZ52" s="876"/>
      <c r="BA52" s="876"/>
      <c r="BB52" s="876"/>
      <c r="BC52" s="876"/>
      <c r="BD52" s="876"/>
      <c r="BE52" s="876"/>
      <c r="BF52" s="876"/>
      <c r="BG52" s="357"/>
      <c r="BH52" s="357"/>
      <c r="BI52" s="357"/>
      <c r="BJ52" s="357"/>
      <c r="BK52" s="357"/>
      <c r="BL52" s="357"/>
      <c r="BM52" s="357"/>
      <c r="BN52" s="357"/>
      <c r="BO52" s="357"/>
      <c r="BP52" s="357"/>
      <c r="BQ52" s="357"/>
      <c r="BR52" s="357"/>
      <c r="BS52" s="357"/>
      <c r="BT52" s="357"/>
      <c r="BU52" s="357"/>
      <c r="BV52" s="357"/>
    </row>
    <row r="53" spans="1:74" ht="11.1" customHeight="1" x14ac:dyDescent="0.2">
      <c r="A53" s="70"/>
      <c r="B53" s="72" t="s">
        <v>296</v>
      </c>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876"/>
      <c r="BA53" s="876"/>
      <c r="BB53" s="876"/>
      <c r="BC53" s="876"/>
      <c r="BD53" s="876"/>
      <c r="BE53" s="876"/>
      <c r="BF53" s="876"/>
      <c r="BG53" s="357"/>
      <c r="BH53" s="357"/>
      <c r="BI53" s="357"/>
      <c r="BJ53" s="357"/>
      <c r="BK53" s="357"/>
      <c r="BL53" s="357"/>
      <c r="BM53" s="357"/>
      <c r="BN53" s="357"/>
      <c r="BO53" s="357"/>
      <c r="BP53" s="357"/>
      <c r="BQ53" s="357"/>
      <c r="BR53" s="357"/>
      <c r="BS53" s="357"/>
      <c r="BT53" s="357"/>
      <c r="BU53" s="357"/>
      <c r="BV53" s="357"/>
    </row>
    <row r="54" spans="1:74" ht="11.1" customHeight="1" x14ac:dyDescent="0.2">
      <c r="A54" s="70"/>
      <c r="B54" s="509" t="s">
        <v>1588</v>
      </c>
      <c r="C54" s="346"/>
      <c r="D54" s="346"/>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c r="AG54" s="346"/>
      <c r="AH54" s="346"/>
      <c r="AI54" s="346"/>
      <c r="AJ54" s="346"/>
      <c r="AK54" s="346"/>
      <c r="AL54" s="346"/>
      <c r="AM54" s="346"/>
      <c r="AN54" s="346"/>
      <c r="AO54" s="346"/>
      <c r="AP54" s="346"/>
      <c r="AQ54" s="346"/>
      <c r="AR54" s="346"/>
      <c r="AS54" s="346"/>
      <c r="AT54" s="346"/>
      <c r="AU54" s="346"/>
      <c r="AV54" s="346"/>
      <c r="AW54" s="346"/>
      <c r="AX54" s="346"/>
      <c r="AY54" s="346"/>
      <c r="AZ54" s="876"/>
      <c r="BA54" s="876"/>
      <c r="BB54" s="876"/>
      <c r="BC54" s="876"/>
      <c r="BD54" s="876"/>
      <c r="BE54" s="876"/>
      <c r="BF54" s="876"/>
      <c r="BG54" s="357"/>
      <c r="BH54" s="357"/>
      <c r="BI54" s="357"/>
      <c r="BJ54" s="357"/>
      <c r="BK54" s="357"/>
      <c r="BL54" s="357"/>
      <c r="BM54" s="357"/>
      <c r="BN54" s="357"/>
      <c r="BO54" s="357"/>
      <c r="BP54" s="357"/>
      <c r="BQ54" s="357"/>
      <c r="BR54" s="357"/>
      <c r="BS54" s="357"/>
      <c r="BT54" s="357"/>
      <c r="BU54" s="357"/>
      <c r="BV54" s="357"/>
    </row>
    <row r="55" spans="1:74" ht="11.1" customHeight="1" x14ac:dyDescent="0.2">
      <c r="A55" s="80" t="s">
        <v>297</v>
      </c>
      <c r="B55" s="510" t="s">
        <v>1058</v>
      </c>
      <c r="C55" s="347">
        <v>7614.6774194</v>
      </c>
      <c r="D55" s="347">
        <v>8254.8928570999997</v>
      </c>
      <c r="E55" s="347">
        <v>8769.9677419</v>
      </c>
      <c r="F55" s="347">
        <v>8600.0333332999999</v>
      </c>
      <c r="G55" s="347">
        <v>9118.6451613000008</v>
      </c>
      <c r="H55" s="347">
        <v>9235.2999999999993</v>
      </c>
      <c r="I55" s="347">
        <v>9096</v>
      </c>
      <c r="J55" s="347">
        <v>9172.4838710000004</v>
      </c>
      <c r="K55" s="347">
        <v>9187.9333332999995</v>
      </c>
      <c r="L55" s="347">
        <v>9053.9677419</v>
      </c>
      <c r="M55" s="347">
        <v>8624.2666666999994</v>
      </c>
      <c r="N55" s="347">
        <v>8323.5483870999997</v>
      </c>
      <c r="O55" s="347">
        <v>8023.1612902999996</v>
      </c>
      <c r="P55" s="347">
        <v>8434.6428570999997</v>
      </c>
      <c r="Q55" s="347">
        <v>8798.6451613000008</v>
      </c>
      <c r="R55" s="347">
        <v>8910.2666666999994</v>
      </c>
      <c r="S55" s="347">
        <v>9311.6451613000008</v>
      </c>
      <c r="T55" s="347">
        <v>9470.7666666999994</v>
      </c>
      <c r="U55" s="347">
        <v>9276.8709677000006</v>
      </c>
      <c r="V55" s="347">
        <v>9317.7096774000001</v>
      </c>
      <c r="W55" s="347">
        <v>9104.1666667000009</v>
      </c>
      <c r="X55" s="347">
        <v>9049.9677419</v>
      </c>
      <c r="Y55" s="347">
        <v>8676.4</v>
      </c>
      <c r="Z55" s="347">
        <v>8344.5161289999996</v>
      </c>
      <c r="AA55" s="347">
        <v>7989.6129031999999</v>
      </c>
      <c r="AB55" s="347">
        <v>8354.7241379000006</v>
      </c>
      <c r="AC55" s="347">
        <v>8896.8709677000006</v>
      </c>
      <c r="AD55" s="347">
        <v>9149</v>
      </c>
      <c r="AE55" s="347">
        <v>9475.9354839000007</v>
      </c>
      <c r="AF55" s="347">
        <v>9475</v>
      </c>
      <c r="AG55" s="347">
        <v>9427.9354839000007</v>
      </c>
      <c r="AH55" s="347">
        <v>9462.3225805999991</v>
      </c>
      <c r="AI55" s="347">
        <v>9138.1333333000002</v>
      </c>
      <c r="AJ55" s="347">
        <v>9337.9677419</v>
      </c>
      <c r="AK55" s="347">
        <v>8745.1333333000002</v>
      </c>
      <c r="AL55" s="347">
        <v>8523.0967741999993</v>
      </c>
      <c r="AM55" s="347">
        <v>8143.6774194</v>
      </c>
      <c r="AN55" s="347">
        <v>8526</v>
      </c>
      <c r="AO55" s="347">
        <v>8993.1290322999994</v>
      </c>
      <c r="AP55" s="347">
        <v>9287.7000000000007</v>
      </c>
      <c r="AQ55" s="347">
        <v>9523.0322581</v>
      </c>
      <c r="AR55" s="347">
        <v>9562.4</v>
      </c>
      <c r="AS55" s="347">
        <v>9585.8387096999995</v>
      </c>
      <c r="AT55" s="347">
        <v>9546.0645160999993</v>
      </c>
      <c r="AU55" s="347">
        <v>9320.3666666999998</v>
      </c>
      <c r="AV55" s="347">
        <v>9404.5161289999996</v>
      </c>
      <c r="AW55" s="347">
        <v>8771.2666666999994</v>
      </c>
      <c r="AX55" s="347">
        <v>8575.9677419</v>
      </c>
      <c r="AY55" s="347">
        <v>8155</v>
      </c>
      <c r="AZ55" s="877">
        <v>8747.6428570999997</v>
      </c>
      <c r="BA55" s="877">
        <v>9136.9354839000007</v>
      </c>
      <c r="BB55" s="877">
        <v>9337.1666667000009</v>
      </c>
      <c r="BC55" s="877">
        <v>9453.1935484000005</v>
      </c>
      <c r="BD55" s="877">
        <v>9648.2666666999994</v>
      </c>
      <c r="BE55" s="877">
        <v>9522.0660000000007</v>
      </c>
      <c r="BF55" s="877">
        <v>9554.4750000000004</v>
      </c>
      <c r="BG55" s="358">
        <v>9220.8449999999993</v>
      </c>
      <c r="BH55" s="358">
        <v>9248.3809999999994</v>
      </c>
      <c r="BI55" s="358">
        <v>8707.4719999999998</v>
      </c>
      <c r="BJ55" s="358">
        <v>8533.4650000000001</v>
      </c>
      <c r="BK55" s="358">
        <v>8155.4260000000004</v>
      </c>
      <c r="BL55" s="358">
        <v>8599.9</v>
      </c>
      <c r="BM55" s="358">
        <v>9004.6859999999997</v>
      </c>
      <c r="BN55" s="358">
        <v>9394.5609999999997</v>
      </c>
      <c r="BO55" s="358">
        <v>9552.8510000000006</v>
      </c>
      <c r="BP55" s="358">
        <v>9690.8140000000003</v>
      </c>
      <c r="BQ55" s="358">
        <v>9621.1740000000009</v>
      </c>
      <c r="BR55" s="358">
        <v>9658.5499999999993</v>
      </c>
      <c r="BS55" s="358">
        <v>9277.3439999999991</v>
      </c>
      <c r="BT55" s="358">
        <v>9319.8870000000006</v>
      </c>
      <c r="BU55" s="358">
        <v>8777.8860000000004</v>
      </c>
      <c r="BV55" s="358">
        <v>8598.7289999999994</v>
      </c>
    </row>
    <row r="56" spans="1:74" ht="11.1" customHeight="1" x14ac:dyDescent="0.2">
      <c r="A56" s="70"/>
      <c r="B56" s="509" t="s">
        <v>298</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878"/>
      <c r="BA56" s="878"/>
      <c r="BB56" s="878"/>
      <c r="BC56" s="878"/>
      <c r="BD56" s="878"/>
      <c r="BE56" s="878"/>
      <c r="BF56" s="878"/>
      <c r="BG56" s="359"/>
      <c r="BH56" s="359"/>
      <c r="BI56" s="359"/>
      <c r="BJ56" s="359"/>
      <c r="BK56" s="359"/>
      <c r="BL56" s="359"/>
      <c r="BM56" s="359"/>
      <c r="BN56" s="359"/>
      <c r="BO56" s="359"/>
      <c r="BP56" s="359"/>
      <c r="BQ56" s="359"/>
      <c r="BR56" s="359"/>
      <c r="BS56" s="359"/>
      <c r="BT56" s="359"/>
      <c r="BU56" s="359"/>
      <c r="BV56" s="359"/>
    </row>
    <row r="57" spans="1:74" ht="11.1" customHeight="1" x14ac:dyDescent="0.2">
      <c r="A57" s="76" t="s">
        <v>299</v>
      </c>
      <c r="B57" s="510" t="s">
        <v>1059</v>
      </c>
      <c r="C57" s="430">
        <v>8.01</v>
      </c>
      <c r="D57" s="430">
        <v>7.0554285714000002</v>
      </c>
      <c r="E57" s="430">
        <v>7.6950000000000003</v>
      </c>
      <c r="F57" s="430">
        <v>7.5535714285999997</v>
      </c>
      <c r="G57" s="430">
        <v>7.9122857143000003</v>
      </c>
      <c r="H57" s="430">
        <v>7.5718571428999999</v>
      </c>
      <c r="I57" s="430">
        <v>7.718</v>
      </c>
      <c r="J57" s="430">
        <v>7.7018571428999998</v>
      </c>
      <c r="K57" s="430">
        <v>7.2921428571</v>
      </c>
      <c r="L57" s="430">
        <v>7.4114285714000001</v>
      </c>
      <c r="M57" s="430">
        <v>6.7658571428999998</v>
      </c>
      <c r="N57" s="430">
        <v>7.1765714286</v>
      </c>
      <c r="O57" s="430">
        <v>7.1617142856999996</v>
      </c>
      <c r="P57" s="430">
        <v>6.6514285714000003</v>
      </c>
      <c r="Q57" s="430">
        <v>7.4139999999999997</v>
      </c>
      <c r="R57" s="430">
        <v>7.0225714286000001</v>
      </c>
      <c r="S57" s="430">
        <v>7.6597142856999998</v>
      </c>
      <c r="T57" s="430">
        <v>7.4831428570999998</v>
      </c>
      <c r="U57" s="430">
        <v>7.4104285713999998</v>
      </c>
      <c r="V57" s="430">
        <v>7.6945714285999998</v>
      </c>
      <c r="W57" s="430">
        <v>7.4050000000000002</v>
      </c>
      <c r="X57" s="430">
        <v>7.5311428570999999</v>
      </c>
      <c r="Y57" s="430">
        <v>7.2525714285999996</v>
      </c>
      <c r="Z57" s="430">
        <v>7.5141428571000004</v>
      </c>
      <c r="AA57" s="430">
        <v>7.4967142857000004</v>
      </c>
      <c r="AB57" s="430">
        <v>7.1101428570999996</v>
      </c>
      <c r="AC57" s="430">
        <v>7.6087285714000004</v>
      </c>
      <c r="AD57" s="430">
        <v>7.3711428570999997</v>
      </c>
      <c r="AE57" s="430">
        <v>7.6485714286000004</v>
      </c>
      <c r="AF57" s="430">
        <v>7.3421428570999998</v>
      </c>
      <c r="AG57" s="430">
        <v>7.6138032786999998</v>
      </c>
      <c r="AH57" s="430">
        <v>7.7690000000000001</v>
      </c>
      <c r="AI57" s="430">
        <v>7.3328571429</v>
      </c>
      <c r="AJ57" s="430">
        <v>7.2217142857000001</v>
      </c>
      <c r="AK57" s="430">
        <v>7.0304285713999999</v>
      </c>
      <c r="AL57" s="430">
        <v>7.3677142857</v>
      </c>
      <c r="AM57" s="430">
        <v>7.2977142856999997</v>
      </c>
      <c r="AN57" s="430">
        <v>6.6471428571000004</v>
      </c>
      <c r="AO57" s="430">
        <v>7.3965714285999997</v>
      </c>
      <c r="AP57" s="430">
        <v>7.2455714285999999</v>
      </c>
      <c r="AQ57" s="430">
        <v>7.7002857142999996</v>
      </c>
      <c r="AR57" s="430">
        <v>7.6398571429000004</v>
      </c>
      <c r="AS57" s="430">
        <v>7.8730000000000002</v>
      </c>
      <c r="AT57" s="430">
        <v>7.8885714285999997</v>
      </c>
      <c r="AU57" s="430">
        <v>7.5761428570999998</v>
      </c>
      <c r="AV57" s="430">
        <v>7.7038571428999996</v>
      </c>
      <c r="AW57" s="430">
        <v>7.4976354680000004</v>
      </c>
      <c r="AX57" s="430">
        <v>7.633</v>
      </c>
      <c r="AY57" s="430">
        <v>7.7742857143000004</v>
      </c>
      <c r="AZ57" s="926">
        <v>7.2110000000000003</v>
      </c>
      <c r="BA57" s="926">
        <v>7.9337142856999998</v>
      </c>
      <c r="BB57" s="926">
        <v>7.8929999999999998</v>
      </c>
      <c r="BC57" s="926">
        <v>8.0566995073999994</v>
      </c>
      <c r="BD57" s="926">
        <v>7.9512857143</v>
      </c>
      <c r="BE57" s="926">
        <v>8.1914285713999995</v>
      </c>
      <c r="BF57" s="926">
        <v>8.1093251231999997</v>
      </c>
      <c r="BG57" s="435">
        <v>7.8420820000000004</v>
      </c>
      <c r="BH57" s="435">
        <v>7.8495299999999997</v>
      </c>
      <c r="BI57" s="435">
        <v>7.6931979999999998</v>
      </c>
      <c r="BJ57" s="435">
        <v>7.8843189999999996</v>
      </c>
      <c r="BK57" s="435">
        <v>7.8984249999999996</v>
      </c>
      <c r="BL57" s="435">
        <v>7.3450290000000003</v>
      </c>
      <c r="BM57" s="435">
        <v>8.0319789999999998</v>
      </c>
      <c r="BN57" s="435">
        <v>7.9826290000000002</v>
      </c>
      <c r="BO57" s="435">
        <v>8.2478549999999995</v>
      </c>
      <c r="BP57" s="435">
        <v>8.1858240000000002</v>
      </c>
      <c r="BQ57" s="435">
        <v>8.4149770000000004</v>
      </c>
      <c r="BR57" s="435">
        <v>8.501322</v>
      </c>
      <c r="BS57" s="435">
        <v>8.2006440000000005</v>
      </c>
      <c r="BT57" s="435">
        <v>8.20472</v>
      </c>
      <c r="BU57" s="435">
        <v>8.0207770000000007</v>
      </c>
      <c r="BV57" s="435">
        <v>8.1939989999999998</v>
      </c>
    </row>
    <row r="58" spans="1:74" ht="11.1" customHeight="1" x14ac:dyDescent="0.2">
      <c r="A58" s="76"/>
      <c r="B58" s="99"/>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T58" s="430"/>
      <c r="AU58" s="430"/>
      <c r="AV58" s="430"/>
      <c r="AW58" s="430"/>
      <c r="AX58" s="430"/>
      <c r="AY58" s="430"/>
      <c r="AZ58" s="926"/>
      <c r="BA58" s="926"/>
      <c r="BB58" s="926"/>
      <c r="BC58" s="926"/>
      <c r="BD58" s="926"/>
      <c r="BE58" s="926"/>
      <c r="BF58" s="926"/>
      <c r="BG58" s="435"/>
      <c r="BH58" s="435"/>
      <c r="BI58" s="435"/>
      <c r="BJ58" s="435"/>
      <c r="BK58" s="435"/>
      <c r="BL58" s="435"/>
      <c r="BM58" s="435"/>
      <c r="BN58" s="435"/>
      <c r="BO58" s="435"/>
      <c r="BP58" s="435"/>
      <c r="BQ58" s="435"/>
      <c r="BR58" s="435"/>
      <c r="BS58" s="435"/>
      <c r="BT58" s="435"/>
      <c r="BU58" s="435"/>
      <c r="BV58" s="435"/>
    </row>
    <row r="59" spans="1:74" ht="11.1" customHeight="1" x14ac:dyDescent="0.25">
      <c r="A59" s="76"/>
      <c r="B59" s="287" t="s">
        <v>1390</v>
      </c>
      <c r="C59" s="430"/>
      <c r="D59" s="430"/>
      <c r="E59" s="430"/>
      <c r="F59" s="430"/>
      <c r="G59" s="430"/>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430"/>
      <c r="AN59" s="430"/>
      <c r="AO59" s="430"/>
      <c r="AP59" s="430"/>
      <c r="AQ59" s="430"/>
      <c r="AR59" s="430"/>
      <c r="AS59" s="430"/>
      <c r="AT59" s="430"/>
      <c r="AU59" s="430"/>
      <c r="AV59" s="430"/>
      <c r="AW59" s="430"/>
      <c r="AX59" s="430"/>
      <c r="AY59" s="430"/>
      <c r="AZ59" s="926"/>
      <c r="BA59" s="926"/>
      <c r="BB59" s="926"/>
      <c r="BC59" s="926"/>
      <c r="BD59" s="926"/>
      <c r="BE59" s="926"/>
      <c r="BF59" s="926"/>
      <c r="BG59" s="435"/>
      <c r="BH59" s="435"/>
      <c r="BI59" s="435"/>
      <c r="BJ59" s="435"/>
      <c r="BK59" s="435"/>
      <c r="BL59" s="435"/>
      <c r="BM59" s="435"/>
      <c r="BN59" s="435"/>
      <c r="BO59" s="435"/>
      <c r="BP59" s="435"/>
      <c r="BQ59" s="435"/>
      <c r="BR59" s="435"/>
      <c r="BS59" s="435"/>
      <c r="BT59" s="435"/>
      <c r="BU59" s="435"/>
      <c r="BV59" s="435"/>
    </row>
    <row r="60" spans="1:74" s="287" customFormat="1" ht="11.1" customHeight="1" x14ac:dyDescent="0.2">
      <c r="A60" s="508" t="s">
        <v>536</v>
      </c>
      <c r="B60" s="755" t="s">
        <v>1583</v>
      </c>
      <c r="C60" s="34">
        <v>476.32474439999999</v>
      </c>
      <c r="D60" s="34">
        <v>421.18068060000002</v>
      </c>
      <c r="E60" s="34">
        <v>417.34028949999998</v>
      </c>
      <c r="F60" s="34">
        <v>373.53078099999999</v>
      </c>
      <c r="G60" s="34">
        <v>381.7368338</v>
      </c>
      <c r="H60" s="34">
        <v>395.70390639999999</v>
      </c>
      <c r="I60" s="34">
        <v>425.51886280000002</v>
      </c>
      <c r="J60" s="34">
        <v>428.26049219999999</v>
      </c>
      <c r="K60" s="34">
        <v>385.86300269999998</v>
      </c>
      <c r="L60" s="34">
        <v>382.62816290000001</v>
      </c>
      <c r="M60" s="34">
        <v>404.23143069999998</v>
      </c>
      <c r="N60" s="34">
        <v>452.89406860000003</v>
      </c>
      <c r="O60" s="34">
        <v>434.9533386</v>
      </c>
      <c r="P60" s="34">
        <v>388.89298259999998</v>
      </c>
      <c r="Q60" s="34">
        <v>418.4224739</v>
      </c>
      <c r="R60" s="34">
        <v>362.89176709999998</v>
      </c>
      <c r="S60" s="34">
        <v>368.23567659999998</v>
      </c>
      <c r="T60" s="34">
        <v>384.37870450000003</v>
      </c>
      <c r="U60" s="34">
        <v>416.56186630000002</v>
      </c>
      <c r="V60" s="34">
        <v>428.04898170000001</v>
      </c>
      <c r="W60" s="34">
        <v>381.52422139999999</v>
      </c>
      <c r="X60" s="34">
        <v>386.53891390000001</v>
      </c>
      <c r="Y60" s="34">
        <v>403.6239046</v>
      </c>
      <c r="Z60" s="34">
        <v>424.5275446</v>
      </c>
      <c r="AA60" s="34">
        <v>471.5044977</v>
      </c>
      <c r="AB60" s="34">
        <v>388.84771139999998</v>
      </c>
      <c r="AC60" s="34">
        <v>386.08952599999998</v>
      </c>
      <c r="AD60" s="34">
        <v>359.43065840000003</v>
      </c>
      <c r="AE60" s="34">
        <v>375.88355610000002</v>
      </c>
      <c r="AF60" s="34">
        <v>384.17285679999998</v>
      </c>
      <c r="AG60" s="34">
        <v>422.40255660000003</v>
      </c>
      <c r="AH60" s="34">
        <v>419.293048</v>
      </c>
      <c r="AI60" s="34">
        <v>374.0375434</v>
      </c>
      <c r="AJ60" s="34">
        <v>382.71401079999998</v>
      </c>
      <c r="AK60" s="34">
        <v>382.61272939999998</v>
      </c>
      <c r="AL60" s="34">
        <v>442.10513559999998</v>
      </c>
      <c r="AM60" s="34">
        <v>497.27224610000002</v>
      </c>
      <c r="AN60" s="34">
        <v>415.89490919999997</v>
      </c>
      <c r="AO60" s="34">
        <v>394.49507870000002</v>
      </c>
      <c r="AP60" s="34">
        <v>366.09657299999998</v>
      </c>
      <c r="AQ60" s="34">
        <v>372.57703279999998</v>
      </c>
      <c r="AR60" s="34">
        <v>393.07938100000001</v>
      </c>
      <c r="AS60" s="34">
        <v>430.01496889999999</v>
      </c>
      <c r="AT60" s="34">
        <v>414.24917679999999</v>
      </c>
      <c r="AU60" s="34">
        <v>382.3636004</v>
      </c>
      <c r="AV60" s="34">
        <v>387.80023490000002</v>
      </c>
      <c r="AW60" s="34">
        <v>394.05504059999998</v>
      </c>
      <c r="AX60" s="34">
        <v>456.45085210000002</v>
      </c>
      <c r="AY60" s="34">
        <v>475.50173339999998</v>
      </c>
      <c r="AZ60" s="895">
        <v>409.1280931</v>
      </c>
      <c r="BA60" s="895">
        <v>392.6299793</v>
      </c>
      <c r="BB60" s="895">
        <v>363.03582770000003</v>
      </c>
      <c r="BC60" s="895">
        <v>363.81840390000002</v>
      </c>
      <c r="BD60" s="895">
        <v>376.9597</v>
      </c>
      <c r="BE60" s="895">
        <v>421.0641</v>
      </c>
      <c r="BF60" s="895">
        <v>421.22840000000002</v>
      </c>
      <c r="BG60" s="437">
        <v>380.50009999999997</v>
      </c>
      <c r="BH60" s="437">
        <v>382.58170000000001</v>
      </c>
      <c r="BI60" s="437">
        <v>392.46379999999999</v>
      </c>
      <c r="BJ60" s="437">
        <v>442.0308</v>
      </c>
      <c r="BK60" s="437">
        <v>453.78899999999999</v>
      </c>
      <c r="BL60" s="437">
        <v>395.70370000000003</v>
      </c>
      <c r="BM60" s="437">
        <v>400.57049999999998</v>
      </c>
      <c r="BN60" s="437">
        <v>361.89429999999999</v>
      </c>
      <c r="BO60" s="437">
        <v>366.70249999999999</v>
      </c>
      <c r="BP60" s="437">
        <v>384.16950000000003</v>
      </c>
      <c r="BQ60" s="437">
        <v>418.9991</v>
      </c>
      <c r="BR60" s="437">
        <v>424.34769999999997</v>
      </c>
      <c r="BS60" s="437">
        <v>382.56009999999998</v>
      </c>
      <c r="BT60" s="437">
        <v>385.83609999999999</v>
      </c>
      <c r="BU60" s="437">
        <v>396.28059999999999</v>
      </c>
      <c r="BV60" s="437">
        <v>444.80919999999998</v>
      </c>
    </row>
    <row r="61" spans="1:74" ht="11.1" customHeight="1" x14ac:dyDescent="0.2">
      <c r="A61" s="76" t="s">
        <v>461</v>
      </c>
      <c r="B61" s="512" t="s">
        <v>312</v>
      </c>
      <c r="C61" s="343">
        <v>185.84264110000001</v>
      </c>
      <c r="D61" s="343">
        <v>175.29754109999999</v>
      </c>
      <c r="E61" s="343">
        <v>196.39844980000001</v>
      </c>
      <c r="F61" s="343">
        <v>182.46784769999999</v>
      </c>
      <c r="G61" s="343">
        <v>189.8713813</v>
      </c>
      <c r="H61" s="343">
        <v>187.2844939</v>
      </c>
      <c r="I61" s="343">
        <v>188.37853179999999</v>
      </c>
      <c r="J61" s="343">
        <v>194.36103610000001</v>
      </c>
      <c r="K61" s="343">
        <v>186.9942791</v>
      </c>
      <c r="L61" s="343">
        <v>190.16073</v>
      </c>
      <c r="M61" s="343">
        <v>187.88469979999999</v>
      </c>
      <c r="N61" s="343">
        <v>186.46701490000001</v>
      </c>
      <c r="O61" s="343">
        <v>183.28278349999999</v>
      </c>
      <c r="P61" s="343">
        <v>172.4658795</v>
      </c>
      <c r="Q61" s="343">
        <v>194.56207689999999</v>
      </c>
      <c r="R61" s="343">
        <v>183.62284840000001</v>
      </c>
      <c r="S61" s="343">
        <v>190.33467390000001</v>
      </c>
      <c r="T61" s="343">
        <v>188.9462121</v>
      </c>
      <c r="U61" s="343">
        <v>185.07614029999999</v>
      </c>
      <c r="V61" s="343">
        <v>196.83632779999999</v>
      </c>
      <c r="W61" s="343">
        <v>184.1285724</v>
      </c>
      <c r="X61" s="343">
        <v>194.14970510000001</v>
      </c>
      <c r="Y61" s="343">
        <v>190.0885294</v>
      </c>
      <c r="Z61" s="343">
        <v>187.5221488</v>
      </c>
      <c r="AA61" s="343">
        <v>184.94476230000001</v>
      </c>
      <c r="AB61" s="343">
        <v>173.72883849999999</v>
      </c>
      <c r="AC61" s="343">
        <v>186.79233379999999</v>
      </c>
      <c r="AD61" s="343">
        <v>184.6683377</v>
      </c>
      <c r="AE61" s="343">
        <v>195.2452237</v>
      </c>
      <c r="AF61" s="343">
        <v>183.9695337</v>
      </c>
      <c r="AG61" s="343">
        <v>193.64906780000001</v>
      </c>
      <c r="AH61" s="343">
        <v>193.9243084</v>
      </c>
      <c r="AI61" s="343">
        <v>179.82832859999999</v>
      </c>
      <c r="AJ61" s="343">
        <v>194.75016719999999</v>
      </c>
      <c r="AK61" s="343">
        <v>181.04778880000001</v>
      </c>
      <c r="AL61" s="343">
        <v>188.37074799999999</v>
      </c>
      <c r="AM61" s="343">
        <v>194.69980530000001</v>
      </c>
      <c r="AN61" s="343">
        <v>170.43981629999999</v>
      </c>
      <c r="AO61" s="343">
        <v>188.00119090000001</v>
      </c>
      <c r="AP61" s="343">
        <v>184.7123531</v>
      </c>
      <c r="AQ61" s="343">
        <v>191.1010307</v>
      </c>
      <c r="AR61" s="343">
        <v>190.02690609999999</v>
      </c>
      <c r="AS61" s="343">
        <v>194.73826360000001</v>
      </c>
      <c r="AT61" s="343">
        <v>193.0815001</v>
      </c>
      <c r="AU61" s="343">
        <v>184.32027189999999</v>
      </c>
      <c r="AV61" s="343">
        <v>192.78407799999999</v>
      </c>
      <c r="AW61" s="343">
        <v>180.61427879999999</v>
      </c>
      <c r="AX61" s="343">
        <v>192.90178510000001</v>
      </c>
      <c r="AY61" s="343">
        <v>191.39288550000001</v>
      </c>
      <c r="AZ61" s="873">
        <v>177.77925959999999</v>
      </c>
      <c r="BA61" s="873">
        <v>190.17749760000001</v>
      </c>
      <c r="BB61" s="873">
        <v>187.49549329999999</v>
      </c>
      <c r="BC61" s="873">
        <v>184.2418844</v>
      </c>
      <c r="BD61" s="873">
        <v>183.04910000000001</v>
      </c>
      <c r="BE61" s="873">
        <v>190.37700000000001</v>
      </c>
      <c r="BF61" s="873">
        <v>192.0504</v>
      </c>
      <c r="BG61" s="354">
        <v>180.7705</v>
      </c>
      <c r="BH61" s="354">
        <v>189.9794</v>
      </c>
      <c r="BI61" s="354">
        <v>180.11060000000001</v>
      </c>
      <c r="BJ61" s="354">
        <v>188.0993</v>
      </c>
      <c r="BK61" s="354">
        <v>186.9572</v>
      </c>
      <c r="BL61" s="354">
        <v>168.6283</v>
      </c>
      <c r="BM61" s="354">
        <v>187.3185</v>
      </c>
      <c r="BN61" s="354">
        <v>183.56209999999999</v>
      </c>
      <c r="BO61" s="354">
        <v>188.42689999999999</v>
      </c>
      <c r="BP61" s="354">
        <v>185.94470000000001</v>
      </c>
      <c r="BQ61" s="354">
        <v>190.9751</v>
      </c>
      <c r="BR61" s="354">
        <v>193.7398</v>
      </c>
      <c r="BS61" s="354">
        <v>181.99019999999999</v>
      </c>
      <c r="BT61" s="354">
        <v>191.80690000000001</v>
      </c>
      <c r="BU61" s="354">
        <v>182.46430000000001</v>
      </c>
      <c r="BV61" s="354">
        <v>190.55459999999999</v>
      </c>
    </row>
    <row r="62" spans="1:74" ht="11.1" customHeight="1" x14ac:dyDescent="0.2">
      <c r="A62" s="76" t="s">
        <v>462</v>
      </c>
      <c r="B62" s="512" t="s">
        <v>1018</v>
      </c>
      <c r="C62" s="343">
        <v>194.37334530000001</v>
      </c>
      <c r="D62" s="343">
        <v>165.55643219999999</v>
      </c>
      <c r="E62" s="343">
        <v>150.59946959999999</v>
      </c>
      <c r="F62" s="343">
        <v>127.474582</v>
      </c>
      <c r="G62" s="343">
        <v>120.99995319999999</v>
      </c>
      <c r="H62" s="343">
        <v>125.249616</v>
      </c>
      <c r="I62" s="343">
        <v>140.13078970000001</v>
      </c>
      <c r="J62" s="343">
        <v>138.84926770000001</v>
      </c>
      <c r="K62" s="343">
        <v>123.9522877</v>
      </c>
      <c r="L62" s="343">
        <v>127.6759145</v>
      </c>
      <c r="M62" s="343">
        <v>149.93676629999999</v>
      </c>
      <c r="N62" s="343">
        <v>183.33512920000001</v>
      </c>
      <c r="O62" s="343">
        <v>179.86934360000001</v>
      </c>
      <c r="P62" s="343">
        <v>160.328564</v>
      </c>
      <c r="Q62" s="343">
        <v>164.02932759999999</v>
      </c>
      <c r="R62" s="343">
        <v>130.7704363</v>
      </c>
      <c r="S62" s="343">
        <v>124.7881007</v>
      </c>
      <c r="T62" s="343">
        <v>127.8827521</v>
      </c>
      <c r="U62" s="343">
        <v>144.57078139999999</v>
      </c>
      <c r="V62" s="343">
        <v>145.12849829999999</v>
      </c>
      <c r="W62" s="343">
        <v>128.9450832</v>
      </c>
      <c r="X62" s="343">
        <v>131.9738619</v>
      </c>
      <c r="Y62" s="343">
        <v>152.9645591</v>
      </c>
      <c r="Z62" s="343">
        <v>172.4103604</v>
      </c>
      <c r="AA62" s="343">
        <v>202.59270570000001</v>
      </c>
      <c r="AB62" s="343">
        <v>160.9033896</v>
      </c>
      <c r="AC62" s="343">
        <v>151.6745391</v>
      </c>
      <c r="AD62" s="343">
        <v>129.7625401</v>
      </c>
      <c r="AE62" s="343">
        <v>126.3907244</v>
      </c>
      <c r="AF62" s="343">
        <v>131.48899610000001</v>
      </c>
      <c r="AG62" s="343">
        <v>148.68601899999999</v>
      </c>
      <c r="AH62" s="343">
        <v>147.44485969999999</v>
      </c>
      <c r="AI62" s="343">
        <v>130.67486410000001</v>
      </c>
      <c r="AJ62" s="343">
        <v>131.42770569999999</v>
      </c>
      <c r="AK62" s="343">
        <v>146.702879</v>
      </c>
      <c r="AL62" s="343">
        <v>182.3722334</v>
      </c>
      <c r="AM62" s="343">
        <v>212.6208772</v>
      </c>
      <c r="AN62" s="343">
        <v>175.14255220000001</v>
      </c>
      <c r="AO62" s="343">
        <v>148.74845830000001</v>
      </c>
      <c r="AP62" s="343">
        <v>128.39587330000001</v>
      </c>
      <c r="AQ62" s="343">
        <v>124.6484335</v>
      </c>
      <c r="AR62" s="343">
        <v>130.6626478</v>
      </c>
      <c r="AS62" s="343">
        <v>147.3440616</v>
      </c>
      <c r="AT62" s="343">
        <v>142.89816680000001</v>
      </c>
      <c r="AU62" s="343">
        <v>131.12843129999999</v>
      </c>
      <c r="AV62" s="343">
        <v>132.06107209999999</v>
      </c>
      <c r="AW62" s="343">
        <v>150.50764169999999</v>
      </c>
      <c r="AX62" s="343">
        <v>189.5367013</v>
      </c>
      <c r="AY62" s="343">
        <v>205.47273379999999</v>
      </c>
      <c r="AZ62" s="873">
        <v>168.63718399999999</v>
      </c>
      <c r="BA62" s="873">
        <v>150.300354</v>
      </c>
      <c r="BB62" s="873">
        <v>129.00383009999999</v>
      </c>
      <c r="BC62" s="873">
        <v>127.0143051</v>
      </c>
      <c r="BD62" s="873">
        <v>130.12889999999999</v>
      </c>
      <c r="BE62" s="873">
        <v>147.45079999999999</v>
      </c>
      <c r="BF62" s="873">
        <v>149.11840000000001</v>
      </c>
      <c r="BG62" s="354">
        <v>134.0505</v>
      </c>
      <c r="BH62" s="354">
        <v>135.5598</v>
      </c>
      <c r="BI62" s="354">
        <v>153.6061</v>
      </c>
      <c r="BJ62" s="354">
        <v>187.49780000000001</v>
      </c>
      <c r="BK62" s="354">
        <v>201.2303</v>
      </c>
      <c r="BL62" s="354">
        <v>170.2577</v>
      </c>
      <c r="BM62" s="354">
        <v>160.61519999999999</v>
      </c>
      <c r="BN62" s="354">
        <v>134.19479999999999</v>
      </c>
      <c r="BO62" s="354">
        <v>128.0943</v>
      </c>
      <c r="BP62" s="354">
        <v>134.6371</v>
      </c>
      <c r="BQ62" s="354">
        <v>152.59280000000001</v>
      </c>
      <c r="BR62" s="354">
        <v>153.15430000000001</v>
      </c>
      <c r="BS62" s="354">
        <v>137.96549999999999</v>
      </c>
      <c r="BT62" s="354">
        <v>138.94800000000001</v>
      </c>
      <c r="BU62" s="354">
        <v>157.56049999999999</v>
      </c>
      <c r="BV62" s="354">
        <v>190.91800000000001</v>
      </c>
    </row>
    <row r="63" spans="1:74" s="754" customFormat="1" ht="11.1" customHeight="1" x14ac:dyDescent="0.2">
      <c r="A63" s="265" t="s">
        <v>159</v>
      </c>
      <c r="B63" s="756" t="s">
        <v>472</v>
      </c>
      <c r="C63" s="753">
        <v>95.474996809999993</v>
      </c>
      <c r="D63" s="753">
        <v>79.754277819999999</v>
      </c>
      <c r="E63" s="753">
        <v>69.708608900000002</v>
      </c>
      <c r="F63" s="753">
        <v>62.975033979999999</v>
      </c>
      <c r="G63" s="753">
        <v>70.231738129999997</v>
      </c>
      <c r="H63" s="753">
        <v>82.556479210000006</v>
      </c>
      <c r="I63" s="753">
        <v>96.375780109999994</v>
      </c>
      <c r="J63" s="753">
        <v>94.416427170000006</v>
      </c>
      <c r="K63" s="753">
        <v>74.303118580000003</v>
      </c>
      <c r="L63" s="753">
        <v>64.157757230000001</v>
      </c>
      <c r="M63" s="753">
        <v>65.796647320000005</v>
      </c>
      <c r="N63" s="753">
        <v>82.458163260000006</v>
      </c>
      <c r="O63" s="753">
        <v>71.168222290000003</v>
      </c>
      <c r="P63" s="753">
        <v>55.526806919999999</v>
      </c>
      <c r="Q63" s="753">
        <v>59.198080269999998</v>
      </c>
      <c r="R63" s="753">
        <v>47.885912269999999</v>
      </c>
      <c r="S63" s="753">
        <v>52.479912919999997</v>
      </c>
      <c r="T63" s="753">
        <v>66.937170030000004</v>
      </c>
      <c r="U63" s="753">
        <v>86.281955420000003</v>
      </c>
      <c r="V63" s="753">
        <v>85.451166409999999</v>
      </c>
      <c r="W63" s="753">
        <v>67.83799569</v>
      </c>
      <c r="X63" s="753">
        <v>59.782357750000003</v>
      </c>
      <c r="Y63" s="753">
        <v>59.958245849999997</v>
      </c>
      <c r="Z63" s="753">
        <v>63.962046260000001</v>
      </c>
      <c r="AA63" s="753">
        <v>83.389077510000007</v>
      </c>
      <c r="AB63" s="753">
        <v>53.674818369999997</v>
      </c>
      <c r="AC63" s="753">
        <v>47.044700910000003</v>
      </c>
      <c r="AD63" s="753">
        <v>44.440472059999998</v>
      </c>
      <c r="AE63" s="753">
        <v>53.669655779999999</v>
      </c>
      <c r="AF63" s="753">
        <v>68.155018380000001</v>
      </c>
      <c r="AG63" s="753">
        <v>79.489517640000003</v>
      </c>
      <c r="AH63" s="753">
        <v>77.345927840000002</v>
      </c>
      <c r="AI63" s="753">
        <v>62.975042070000001</v>
      </c>
      <c r="AJ63" s="753">
        <v>55.958185720000003</v>
      </c>
      <c r="AK63" s="753">
        <v>54.302753000000003</v>
      </c>
      <c r="AL63" s="753">
        <v>70.784202100000002</v>
      </c>
      <c r="AM63" s="753">
        <v>89.372027970000005</v>
      </c>
      <c r="AN63" s="753">
        <v>69.789089200000006</v>
      </c>
      <c r="AO63" s="753">
        <v>57.16589389</v>
      </c>
      <c r="AP63" s="753">
        <v>52.427505760000003</v>
      </c>
      <c r="AQ63" s="753">
        <v>56.248033</v>
      </c>
      <c r="AR63" s="753">
        <v>71.82898625</v>
      </c>
      <c r="AS63" s="753">
        <v>87.353108180000007</v>
      </c>
      <c r="AT63" s="753">
        <v>77.689974320000005</v>
      </c>
      <c r="AU63" s="753">
        <v>66.354056349999993</v>
      </c>
      <c r="AV63" s="753">
        <v>62.375549239999998</v>
      </c>
      <c r="AW63" s="753">
        <v>62.37227927</v>
      </c>
      <c r="AX63" s="753">
        <v>73.432830199999998</v>
      </c>
      <c r="AY63" s="753">
        <v>78.056578590000001</v>
      </c>
      <c r="AZ63" s="902">
        <v>62.188198059999998</v>
      </c>
      <c r="BA63" s="902">
        <v>51.572592180000001</v>
      </c>
      <c r="BB63" s="902">
        <v>45.975663439999998</v>
      </c>
      <c r="BC63" s="902">
        <v>51.982678880000002</v>
      </c>
      <c r="BD63" s="902">
        <v>63.220979999999997</v>
      </c>
      <c r="BE63" s="902">
        <v>82.656729999999996</v>
      </c>
      <c r="BF63" s="902">
        <v>79.480119999999999</v>
      </c>
      <c r="BG63" s="507">
        <v>65.118210000000005</v>
      </c>
      <c r="BH63" s="507">
        <v>56.462859999999999</v>
      </c>
      <c r="BI63" s="507">
        <v>58.186190000000003</v>
      </c>
      <c r="BJ63" s="507">
        <v>65.854179999999999</v>
      </c>
      <c r="BK63" s="507">
        <v>65.021879999999996</v>
      </c>
      <c r="BL63" s="507">
        <v>56.2943</v>
      </c>
      <c r="BM63" s="507">
        <v>52.057290000000002</v>
      </c>
      <c r="BN63" s="507">
        <v>43.576569999999997</v>
      </c>
      <c r="BO63" s="507">
        <v>49.601770000000002</v>
      </c>
      <c r="BP63" s="507">
        <v>63.026899999999998</v>
      </c>
      <c r="BQ63" s="507">
        <v>74.851680000000002</v>
      </c>
      <c r="BR63" s="507">
        <v>76.874030000000005</v>
      </c>
      <c r="BS63" s="507">
        <v>62.04363</v>
      </c>
      <c r="BT63" s="507">
        <v>54.501730000000002</v>
      </c>
      <c r="BU63" s="507">
        <v>55.69502</v>
      </c>
      <c r="BV63" s="507">
        <v>62.757080000000002</v>
      </c>
    </row>
    <row r="64" spans="1:74" s="188" customFormat="1" ht="12" customHeight="1" x14ac:dyDescent="0.2">
      <c r="A64" s="187"/>
      <c r="B64" s="1111" t="s">
        <v>1582</v>
      </c>
      <c r="C64" s="1111"/>
      <c r="D64" s="1111"/>
      <c r="E64" s="1111"/>
      <c r="F64" s="1111"/>
      <c r="G64" s="1111"/>
      <c r="H64" s="1111"/>
      <c r="I64" s="1111"/>
      <c r="J64" s="1111"/>
      <c r="K64" s="1111"/>
      <c r="L64" s="1111"/>
      <c r="M64" s="1111"/>
      <c r="N64" s="1111"/>
      <c r="O64" s="1111"/>
      <c r="P64" s="1111"/>
      <c r="Q64" s="1111"/>
      <c r="R64" s="754"/>
      <c r="AY64" s="708"/>
      <c r="AZ64" s="708"/>
      <c r="BA64" s="708"/>
      <c r="BB64" s="708"/>
      <c r="BC64" s="708"/>
      <c r="BD64" s="708"/>
      <c r="BE64" s="708"/>
      <c r="BF64" s="708"/>
      <c r="BG64" s="708"/>
      <c r="BH64" s="708"/>
      <c r="BI64" s="708"/>
      <c r="BJ64" s="202"/>
    </row>
    <row r="65" spans="1:74" s="188" customFormat="1" ht="12" customHeight="1" x14ac:dyDescent="0.2">
      <c r="A65" s="187"/>
      <c r="B65" s="1111" t="s">
        <v>1440</v>
      </c>
      <c r="C65" s="1111"/>
      <c r="D65" s="1111"/>
      <c r="E65" s="1111"/>
      <c r="F65" s="1111"/>
      <c r="G65" s="1111"/>
      <c r="H65" s="1111"/>
      <c r="I65" s="1111"/>
      <c r="J65" s="1111"/>
      <c r="K65" s="1111"/>
      <c r="L65" s="1111"/>
      <c r="M65" s="1111"/>
      <c r="N65" s="1111"/>
      <c r="O65" s="1111"/>
      <c r="P65" s="1111"/>
      <c r="Q65" s="1111"/>
      <c r="R65" s="754"/>
      <c r="AY65" s="708"/>
      <c r="AZ65" s="708"/>
      <c r="BA65" s="708"/>
      <c r="BB65" s="708"/>
      <c r="BC65" s="708"/>
      <c r="BD65" s="708"/>
      <c r="BE65" s="708"/>
      <c r="BF65" s="708"/>
      <c r="BG65" s="708"/>
      <c r="BH65" s="708"/>
      <c r="BI65" s="708"/>
      <c r="BJ65" s="202"/>
    </row>
    <row r="66" spans="1:74" s="188" customFormat="1" ht="12" customHeight="1" x14ac:dyDescent="0.2">
      <c r="A66" s="187"/>
      <c r="B66" s="1111" t="s">
        <v>1441</v>
      </c>
      <c r="C66" s="1111"/>
      <c r="D66" s="1111"/>
      <c r="E66" s="1111"/>
      <c r="F66" s="1111"/>
      <c r="G66" s="1111"/>
      <c r="H66" s="1111"/>
      <c r="I66" s="1111"/>
      <c r="J66" s="1111"/>
      <c r="K66" s="1111"/>
      <c r="L66" s="1111"/>
      <c r="M66" s="1111"/>
      <c r="N66" s="1111"/>
      <c r="O66" s="1111"/>
      <c r="P66" s="1111"/>
      <c r="Q66" s="1111"/>
      <c r="R66" s="754"/>
      <c r="AY66" s="708"/>
      <c r="AZ66" s="708"/>
      <c r="BA66" s="708"/>
      <c r="BB66" s="708"/>
      <c r="BC66" s="708"/>
      <c r="BD66" s="709"/>
      <c r="BE66" s="709"/>
      <c r="BF66" s="709"/>
      <c r="BG66" s="708"/>
      <c r="BH66" s="708"/>
      <c r="BI66" s="708"/>
      <c r="BJ66" s="202"/>
    </row>
    <row r="67" spans="1:74" s="188" customFormat="1" ht="12" customHeight="1" x14ac:dyDescent="0.25">
      <c r="A67" s="187"/>
      <c r="B67" s="1111" t="s">
        <v>1442</v>
      </c>
      <c r="C67" s="1004"/>
      <c r="D67" s="1004"/>
      <c r="E67" s="1004"/>
      <c r="F67" s="1004"/>
      <c r="G67" s="1004"/>
      <c r="H67" s="1004"/>
      <c r="I67" s="1004"/>
      <c r="J67" s="1004"/>
      <c r="K67" s="1004"/>
      <c r="L67" s="1004"/>
      <c r="M67" s="1004"/>
      <c r="N67" s="1004"/>
      <c r="O67" s="1004"/>
      <c r="P67" s="1004"/>
      <c r="Q67" s="1004"/>
      <c r="R67" s="754"/>
      <c r="AY67" s="708"/>
      <c r="AZ67" s="708"/>
      <c r="BA67" s="708"/>
      <c r="BB67" s="708"/>
      <c r="BC67" s="708"/>
      <c r="BD67" s="709"/>
      <c r="BE67" s="709"/>
      <c r="BF67" s="709"/>
      <c r="BG67" s="708"/>
      <c r="BH67" s="708"/>
      <c r="BI67" s="708"/>
      <c r="BJ67" s="202"/>
    </row>
    <row r="68" spans="1:74" s="291" customFormat="1" ht="12" customHeight="1" x14ac:dyDescent="0.3">
      <c r="A68" s="293"/>
      <c r="B68" s="773" t="s">
        <v>808</v>
      </c>
      <c r="C68" s="773"/>
      <c r="D68" s="773"/>
      <c r="E68" s="773"/>
      <c r="F68" s="773"/>
      <c r="G68" s="773"/>
      <c r="H68" s="774"/>
      <c r="I68" s="773"/>
      <c r="J68" s="773"/>
      <c r="K68" s="773"/>
      <c r="L68" s="773"/>
      <c r="M68" s="773"/>
      <c r="N68" s="773"/>
      <c r="O68" s="773"/>
      <c r="P68" s="773"/>
      <c r="Q68" s="773"/>
      <c r="R68" s="775"/>
      <c r="S68" s="301"/>
      <c r="T68" s="301"/>
      <c r="U68" s="301"/>
      <c r="V68" s="301"/>
      <c r="W68" s="301"/>
      <c r="X68" s="301"/>
      <c r="Y68" s="301"/>
      <c r="Z68" s="301"/>
      <c r="AA68" s="301"/>
      <c r="AB68" s="301"/>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693"/>
      <c r="AZ68" s="693"/>
      <c r="BA68" s="693"/>
      <c r="BB68" s="693"/>
      <c r="BC68" s="693"/>
      <c r="BD68" s="693"/>
      <c r="BE68" s="693"/>
      <c r="BF68" s="693"/>
      <c r="BG68" s="693"/>
      <c r="BH68" s="693"/>
      <c r="BI68" s="693"/>
      <c r="BJ68" s="302"/>
      <c r="BK68" s="302"/>
      <c r="BL68" s="302"/>
      <c r="BM68" s="302"/>
      <c r="BN68" s="302"/>
      <c r="BO68" s="302"/>
      <c r="BP68" s="302"/>
      <c r="BQ68" s="302"/>
      <c r="BR68" s="302"/>
      <c r="BS68" s="302"/>
      <c r="BT68" s="302"/>
      <c r="BU68" s="302"/>
      <c r="BV68" s="302"/>
    </row>
    <row r="69" spans="1:74" s="188" customFormat="1" ht="12" customHeight="1" x14ac:dyDescent="0.25">
      <c r="A69" s="187"/>
      <c r="B69" s="971" t="str">
        <f>Dates!$G$2</f>
        <v>EIA completed modeling and analysis for this report on Thursday, September 3, 2026.</v>
      </c>
      <c r="C69" s="972"/>
      <c r="D69" s="972"/>
      <c r="E69" s="972"/>
      <c r="F69" s="972"/>
      <c r="G69" s="972"/>
      <c r="H69" s="972"/>
      <c r="I69" s="972"/>
      <c r="J69" s="972"/>
      <c r="K69" s="972"/>
      <c r="L69" s="972"/>
      <c r="M69" s="972"/>
      <c r="N69" s="972"/>
      <c r="O69" s="972"/>
      <c r="P69" s="972"/>
      <c r="Q69" s="972"/>
      <c r="R69" s="776"/>
      <c r="AY69" s="708"/>
      <c r="AZ69" s="708"/>
      <c r="BA69" s="708"/>
      <c r="BB69" s="708"/>
      <c r="BC69" s="708"/>
      <c r="BD69" s="709"/>
      <c r="BE69" s="709"/>
      <c r="BF69" s="709"/>
      <c r="BG69" s="708"/>
      <c r="BH69" s="708"/>
      <c r="BI69" s="708"/>
      <c r="BJ69" s="202"/>
    </row>
    <row r="70" spans="1:74" s="188" customFormat="1" ht="12" customHeight="1" x14ac:dyDescent="0.25">
      <c r="A70" s="187"/>
      <c r="B70" s="973" t="s">
        <v>481</v>
      </c>
      <c r="C70" s="974"/>
      <c r="D70" s="974"/>
      <c r="E70" s="974"/>
      <c r="F70" s="974"/>
      <c r="G70" s="974"/>
      <c r="H70" s="974"/>
      <c r="I70" s="974"/>
      <c r="J70" s="974"/>
      <c r="K70" s="974"/>
      <c r="L70" s="974"/>
      <c r="M70" s="974"/>
      <c r="N70" s="974"/>
      <c r="O70" s="974"/>
      <c r="P70" s="974"/>
      <c r="Q70" s="974"/>
      <c r="R70" s="754"/>
      <c r="AY70" s="708"/>
      <c r="AZ70" s="708"/>
      <c r="BA70" s="708"/>
      <c r="BB70" s="708"/>
      <c r="BC70" s="708"/>
      <c r="BD70" s="709"/>
      <c r="BE70" s="709"/>
      <c r="BF70" s="709"/>
      <c r="BG70" s="708"/>
      <c r="BH70" s="708"/>
      <c r="BI70" s="708"/>
      <c r="BJ70" s="202"/>
    </row>
    <row r="71" spans="1:74" s="188" customFormat="1" ht="12" customHeight="1" x14ac:dyDescent="0.25">
      <c r="A71" s="187"/>
      <c r="B71" s="782" t="s">
        <v>488</v>
      </c>
      <c r="C71" s="310"/>
      <c r="D71" s="310"/>
      <c r="E71" s="310"/>
      <c r="F71" s="310"/>
      <c r="G71" s="310"/>
      <c r="H71" s="806"/>
      <c r="I71" s="310"/>
      <c r="J71" s="310"/>
      <c r="K71" s="310"/>
      <c r="L71" s="310"/>
      <c r="M71" s="310"/>
      <c r="N71" s="310"/>
      <c r="O71" s="310"/>
      <c r="P71" s="310"/>
      <c r="Q71" s="310"/>
      <c r="R71" s="754"/>
      <c r="AY71" s="708"/>
      <c r="AZ71" s="708"/>
      <c r="BA71" s="708"/>
      <c r="BB71" s="708"/>
      <c r="BC71" s="708"/>
      <c r="BD71" s="709"/>
      <c r="BE71" s="709"/>
      <c r="BF71" s="709"/>
      <c r="BG71" s="708"/>
      <c r="BH71" s="708"/>
      <c r="BI71" s="708"/>
      <c r="BJ71" s="202"/>
    </row>
    <row r="72" spans="1:74" s="188" customFormat="1" ht="12" customHeight="1" x14ac:dyDescent="0.25">
      <c r="A72" s="187"/>
      <c r="B72" s="1007" t="s">
        <v>1402</v>
      </c>
      <c r="C72" s="974"/>
      <c r="D72" s="974"/>
      <c r="E72" s="974"/>
      <c r="F72" s="974"/>
      <c r="G72" s="974"/>
      <c r="H72" s="974"/>
      <c r="I72" s="974"/>
      <c r="J72" s="974"/>
      <c r="K72" s="974"/>
      <c r="L72" s="974"/>
      <c r="M72" s="974"/>
      <c r="N72" s="974"/>
      <c r="O72" s="974"/>
      <c r="P72" s="974"/>
      <c r="Q72" s="974"/>
      <c r="R72" s="754"/>
      <c r="AY72" s="708"/>
      <c r="AZ72" s="708"/>
      <c r="BA72" s="708"/>
      <c r="BB72" s="708"/>
      <c r="BC72" s="708"/>
      <c r="BD72" s="709"/>
      <c r="BE72" s="709"/>
      <c r="BF72" s="709"/>
      <c r="BG72" s="708"/>
      <c r="BH72" s="708"/>
      <c r="BI72" s="708"/>
      <c r="BJ72" s="202"/>
    </row>
    <row r="73" spans="1:74" s="188" customFormat="1" ht="12" customHeight="1" x14ac:dyDescent="0.2">
      <c r="A73" s="187"/>
      <c r="B73" s="999" t="s">
        <v>821</v>
      </c>
      <c r="C73" s="999"/>
      <c r="D73" s="999"/>
      <c r="E73" s="999"/>
      <c r="F73" s="999"/>
      <c r="G73" s="999"/>
      <c r="H73" s="999"/>
      <c r="I73" s="999"/>
      <c r="J73" s="999"/>
      <c r="K73" s="999"/>
      <c r="L73" s="999"/>
      <c r="M73" s="999"/>
      <c r="N73" s="999"/>
      <c r="O73" s="999"/>
      <c r="P73" s="999"/>
      <c r="Q73" s="999"/>
      <c r="R73" s="999"/>
      <c r="AY73" s="708"/>
      <c r="AZ73" s="708"/>
      <c r="BA73" s="708"/>
      <c r="BB73" s="708"/>
      <c r="BC73" s="708"/>
      <c r="BD73" s="709"/>
      <c r="BE73" s="709"/>
      <c r="BF73" s="709"/>
      <c r="BG73" s="708"/>
      <c r="BH73" s="708"/>
      <c r="BI73" s="708"/>
      <c r="BJ73" s="202"/>
    </row>
    <row r="74" spans="1:74" s="188" customFormat="1" ht="22.5" customHeight="1" x14ac:dyDescent="0.25">
      <c r="A74" s="187"/>
      <c r="B74" s="1002" t="s">
        <v>1439</v>
      </c>
      <c r="C74" s="1003"/>
      <c r="D74" s="1003"/>
      <c r="E74" s="1003"/>
      <c r="F74" s="1003"/>
      <c r="G74" s="1003"/>
      <c r="H74" s="1003"/>
      <c r="I74" s="1003"/>
      <c r="J74" s="1003"/>
      <c r="K74" s="1003"/>
      <c r="L74" s="1003"/>
      <c r="M74" s="1003"/>
      <c r="N74" s="1003"/>
      <c r="O74" s="1003"/>
      <c r="P74" s="1003"/>
      <c r="Q74" s="1004"/>
      <c r="R74" s="754"/>
      <c r="AY74" s="708"/>
      <c r="AZ74" s="708"/>
      <c r="BA74" s="708"/>
      <c r="BB74" s="708"/>
      <c r="BC74" s="708"/>
      <c r="BD74" s="709"/>
      <c r="BE74" s="709"/>
      <c r="BF74" s="709"/>
      <c r="BG74" s="708"/>
      <c r="BH74" s="708"/>
      <c r="BI74" s="708"/>
      <c r="BJ74" s="202"/>
    </row>
    <row r="75" spans="1:74" s="188" customFormat="1" ht="12" customHeight="1" x14ac:dyDescent="0.25">
      <c r="A75" s="187"/>
      <c r="B75" s="1002" t="s">
        <v>489</v>
      </c>
      <c r="C75" s="1004"/>
      <c r="D75" s="1004"/>
      <c r="E75" s="1004"/>
      <c r="F75" s="1004"/>
      <c r="G75" s="1004"/>
      <c r="H75" s="1004"/>
      <c r="I75" s="1004"/>
      <c r="J75" s="1004"/>
      <c r="K75" s="1004"/>
      <c r="L75" s="1004"/>
      <c r="M75" s="1004"/>
      <c r="N75" s="1004"/>
      <c r="O75" s="1004"/>
      <c r="P75" s="1004"/>
      <c r="Q75" s="1004"/>
      <c r="R75" s="754"/>
      <c r="AY75" s="708"/>
      <c r="AZ75" s="708"/>
      <c r="BA75" s="708"/>
      <c r="BB75" s="708"/>
      <c r="BC75" s="708"/>
      <c r="BD75" s="709"/>
      <c r="BE75" s="709"/>
      <c r="BF75" s="709"/>
      <c r="BG75" s="708"/>
      <c r="BH75" s="708"/>
      <c r="BI75" s="708"/>
      <c r="BJ75" s="202"/>
    </row>
    <row r="76" spans="1:74" s="188" customFormat="1" ht="12" customHeight="1" x14ac:dyDescent="0.25">
      <c r="A76" s="187"/>
      <c r="B76" s="1006" t="s">
        <v>1403</v>
      </c>
      <c r="C76" s="1004"/>
      <c r="D76" s="1004"/>
      <c r="E76" s="1004"/>
      <c r="F76" s="1004"/>
      <c r="G76" s="1004"/>
      <c r="H76" s="1004"/>
      <c r="I76" s="1004"/>
      <c r="J76" s="1004"/>
      <c r="K76" s="1004"/>
      <c r="L76" s="1004"/>
      <c r="M76" s="1004"/>
      <c r="N76" s="1004"/>
      <c r="O76" s="1004"/>
      <c r="P76" s="1004"/>
      <c r="Q76" s="1004"/>
      <c r="R76" s="754"/>
      <c r="AY76" s="708"/>
      <c r="AZ76" s="708"/>
      <c r="BA76" s="708"/>
      <c r="BB76" s="708"/>
      <c r="BC76" s="708"/>
      <c r="BD76" s="709"/>
      <c r="BE76" s="709"/>
      <c r="BF76" s="709"/>
      <c r="BG76" s="708"/>
      <c r="BH76" s="708"/>
      <c r="BI76" s="708"/>
      <c r="BJ76" s="202"/>
    </row>
    <row r="77" spans="1:74" x14ac:dyDescent="0.2">
      <c r="BK77" s="134"/>
      <c r="BL77" s="134"/>
      <c r="BM77" s="134"/>
      <c r="BN77" s="134"/>
      <c r="BO77" s="134"/>
      <c r="BP77" s="134"/>
      <c r="BQ77" s="134"/>
      <c r="BR77" s="134"/>
      <c r="BS77" s="134"/>
      <c r="BT77" s="134"/>
      <c r="BU77" s="134"/>
      <c r="BV77" s="134"/>
    </row>
    <row r="78" spans="1:74" x14ac:dyDescent="0.2">
      <c r="BK78" s="134"/>
      <c r="BL78" s="134"/>
      <c r="BM78" s="134"/>
      <c r="BN78" s="134"/>
      <c r="BO78" s="134"/>
      <c r="BP78" s="134"/>
      <c r="BQ78" s="134"/>
      <c r="BR78" s="134"/>
      <c r="BS78" s="134"/>
      <c r="BT78" s="134"/>
      <c r="BU78" s="134"/>
      <c r="BV78" s="134"/>
    </row>
    <row r="79" spans="1:74" x14ac:dyDescent="0.2">
      <c r="BK79" s="134"/>
      <c r="BL79" s="134"/>
      <c r="BM79" s="134"/>
      <c r="BN79" s="134"/>
      <c r="BO79" s="134"/>
      <c r="BP79" s="134"/>
      <c r="BQ79" s="134"/>
      <c r="BR79" s="134"/>
      <c r="BS79" s="134"/>
      <c r="BT79" s="134"/>
      <c r="BU79" s="134"/>
      <c r="BV79" s="134"/>
    </row>
    <row r="80" spans="1:74" x14ac:dyDescent="0.2">
      <c r="BK80" s="134"/>
      <c r="BL80" s="134"/>
      <c r="BM80" s="134"/>
      <c r="BN80" s="134"/>
      <c r="BO80" s="134"/>
      <c r="BP80" s="134"/>
      <c r="BQ80" s="134"/>
      <c r="BR80" s="134"/>
      <c r="BS80" s="134"/>
      <c r="BT80" s="134"/>
      <c r="BU80" s="134"/>
      <c r="BV80" s="134"/>
    </row>
    <row r="81" spans="63:74" x14ac:dyDescent="0.2">
      <c r="BK81" s="134"/>
      <c r="BL81" s="134"/>
      <c r="BM81" s="134"/>
      <c r="BN81" s="134"/>
      <c r="BO81" s="134"/>
      <c r="BP81" s="134"/>
      <c r="BQ81" s="134"/>
      <c r="BR81" s="134"/>
      <c r="BS81" s="134"/>
      <c r="BT81" s="134"/>
      <c r="BU81" s="134"/>
      <c r="BV81" s="134"/>
    </row>
    <row r="82" spans="63:74" x14ac:dyDescent="0.2">
      <c r="BK82" s="134"/>
      <c r="BL82" s="134"/>
      <c r="BM82" s="134"/>
      <c r="BN82" s="134"/>
      <c r="BO82" s="134"/>
      <c r="BP82" s="134"/>
      <c r="BQ82" s="134"/>
      <c r="BR82" s="134"/>
      <c r="BS82" s="134"/>
      <c r="BT82" s="134"/>
      <c r="BU82" s="134"/>
      <c r="BV82" s="134"/>
    </row>
    <row r="83" spans="63:74" x14ac:dyDescent="0.2">
      <c r="BK83" s="134"/>
      <c r="BL83" s="134"/>
      <c r="BM83" s="134"/>
      <c r="BN83" s="134"/>
      <c r="BO83" s="134"/>
      <c r="BP83" s="134"/>
      <c r="BQ83" s="134"/>
      <c r="BR83" s="134"/>
      <c r="BS83" s="134"/>
      <c r="BT83" s="134"/>
      <c r="BU83" s="134"/>
      <c r="BV83" s="134"/>
    </row>
    <row r="84" spans="63:74" x14ac:dyDescent="0.2">
      <c r="BK84" s="134"/>
      <c r="BL84" s="134"/>
      <c r="BM84" s="134"/>
      <c r="BN84" s="134"/>
      <c r="BO84" s="134"/>
      <c r="BP84" s="134"/>
      <c r="BQ84" s="134"/>
      <c r="BR84" s="134"/>
      <c r="BS84" s="134"/>
      <c r="BT84" s="134"/>
      <c r="BU84" s="134"/>
      <c r="BV84" s="134"/>
    </row>
    <row r="85" spans="63:74" x14ac:dyDescent="0.2">
      <c r="BK85" s="134"/>
      <c r="BL85" s="134"/>
      <c r="BM85" s="134"/>
      <c r="BN85" s="134"/>
      <c r="BO85" s="134"/>
      <c r="BP85" s="134"/>
      <c r="BQ85" s="134"/>
      <c r="BR85" s="134"/>
      <c r="BS85" s="134"/>
      <c r="BT85" s="134"/>
      <c r="BU85" s="134"/>
      <c r="BV85" s="134"/>
    </row>
    <row r="86" spans="63:74" x14ac:dyDescent="0.2">
      <c r="BK86" s="134"/>
      <c r="BL86" s="134"/>
      <c r="BM86" s="134"/>
      <c r="BN86" s="134"/>
      <c r="BO86" s="134"/>
      <c r="BP86" s="134"/>
      <c r="BQ86" s="134"/>
      <c r="BR86" s="134"/>
      <c r="BS86" s="134"/>
      <c r="BT86" s="134"/>
      <c r="BU86" s="134"/>
      <c r="BV86" s="134"/>
    </row>
    <row r="87" spans="63:74" x14ac:dyDescent="0.2">
      <c r="BK87" s="134"/>
      <c r="BL87" s="134"/>
      <c r="BM87" s="134"/>
      <c r="BN87" s="134"/>
      <c r="BO87" s="134"/>
      <c r="BP87" s="134"/>
      <c r="BQ87" s="134"/>
      <c r="BR87" s="134"/>
      <c r="BS87" s="134"/>
      <c r="BT87" s="134"/>
      <c r="BU87" s="134"/>
      <c r="BV87" s="134"/>
    </row>
    <row r="88" spans="63:74" x14ac:dyDescent="0.2">
      <c r="BK88" s="134"/>
      <c r="BL88" s="134"/>
      <c r="BM88" s="134"/>
      <c r="BN88" s="134"/>
      <c r="BO88" s="134"/>
      <c r="BP88" s="134"/>
      <c r="BQ88" s="134"/>
      <c r="BR88" s="134"/>
      <c r="BS88" s="134"/>
      <c r="BT88" s="134"/>
      <c r="BU88" s="134"/>
      <c r="BV88" s="134"/>
    </row>
    <row r="89" spans="63:74" x14ac:dyDescent="0.2">
      <c r="BK89" s="134"/>
      <c r="BL89" s="134"/>
      <c r="BM89" s="134"/>
      <c r="BN89" s="134"/>
      <c r="BO89" s="134"/>
      <c r="BP89" s="134"/>
      <c r="BQ89" s="134"/>
      <c r="BR89" s="134"/>
      <c r="BS89" s="134"/>
      <c r="BT89" s="134"/>
      <c r="BU89" s="134"/>
      <c r="BV89" s="134"/>
    </row>
    <row r="90" spans="63:74" x14ac:dyDescent="0.2">
      <c r="BK90" s="134"/>
      <c r="BL90" s="134"/>
      <c r="BM90" s="134"/>
      <c r="BN90" s="134"/>
      <c r="BO90" s="134"/>
      <c r="BP90" s="134"/>
      <c r="BQ90" s="134"/>
      <c r="BR90" s="134"/>
      <c r="BS90" s="134"/>
      <c r="BT90" s="134"/>
      <c r="BU90" s="134"/>
      <c r="BV90" s="134"/>
    </row>
    <row r="91" spans="63:74" x14ac:dyDescent="0.2">
      <c r="BK91" s="134"/>
      <c r="BL91" s="134"/>
      <c r="BM91" s="134"/>
      <c r="BN91" s="134"/>
      <c r="BO91" s="134"/>
      <c r="BP91" s="134"/>
      <c r="BQ91" s="134"/>
      <c r="BR91" s="134"/>
      <c r="BS91" s="134"/>
      <c r="BT91" s="134"/>
      <c r="BU91" s="134"/>
      <c r="BV91" s="134"/>
    </row>
    <row r="92" spans="63:74" x14ac:dyDescent="0.2">
      <c r="BK92" s="134"/>
      <c r="BL92" s="134"/>
      <c r="BM92" s="134"/>
      <c r="BN92" s="134"/>
      <c r="BO92" s="134"/>
      <c r="BP92" s="134"/>
      <c r="BQ92" s="134"/>
      <c r="BR92" s="134"/>
      <c r="BS92" s="134"/>
      <c r="BT92" s="134"/>
      <c r="BU92" s="134"/>
      <c r="BV92" s="134"/>
    </row>
    <row r="93" spans="63:74" x14ac:dyDescent="0.2">
      <c r="BK93" s="134"/>
      <c r="BL93" s="134"/>
      <c r="BM93" s="134"/>
      <c r="BN93" s="134"/>
      <c r="BO93" s="134"/>
      <c r="BP93" s="134"/>
      <c r="BQ93" s="134"/>
      <c r="BR93" s="134"/>
      <c r="BS93" s="134"/>
      <c r="BT93" s="134"/>
      <c r="BU93" s="134"/>
      <c r="BV93" s="134"/>
    </row>
    <row r="94" spans="63:74" x14ac:dyDescent="0.2">
      <c r="BK94" s="134"/>
      <c r="BL94" s="134"/>
      <c r="BM94" s="134"/>
      <c r="BN94" s="134"/>
      <c r="BO94" s="134"/>
      <c r="BP94" s="134"/>
      <c r="BQ94" s="134"/>
      <c r="BR94" s="134"/>
      <c r="BS94" s="134"/>
      <c r="BT94" s="134"/>
      <c r="BU94" s="134"/>
      <c r="BV94" s="134"/>
    </row>
    <row r="95" spans="63:74" x14ac:dyDescent="0.2">
      <c r="BK95" s="134"/>
      <c r="BL95" s="134"/>
      <c r="BM95" s="134"/>
      <c r="BN95" s="134"/>
      <c r="BO95" s="134"/>
      <c r="BP95" s="134"/>
      <c r="BQ95" s="134"/>
      <c r="BR95" s="134"/>
      <c r="BS95" s="134"/>
      <c r="BT95" s="134"/>
      <c r="BU95" s="134"/>
      <c r="BV95" s="134"/>
    </row>
    <row r="96" spans="63:74" x14ac:dyDescent="0.2">
      <c r="BK96" s="134"/>
      <c r="BL96" s="134"/>
      <c r="BM96" s="134"/>
      <c r="BN96" s="134"/>
      <c r="BO96" s="134"/>
      <c r="BP96" s="134"/>
      <c r="BQ96" s="134"/>
      <c r="BR96" s="134"/>
      <c r="BS96" s="134"/>
      <c r="BT96" s="134"/>
      <c r="BU96" s="134"/>
      <c r="BV96" s="134"/>
    </row>
    <row r="97" spans="63:74" x14ac:dyDescent="0.2">
      <c r="BK97" s="134"/>
      <c r="BL97" s="134"/>
      <c r="BM97" s="134"/>
      <c r="BN97" s="134"/>
      <c r="BO97" s="134"/>
      <c r="BP97" s="134"/>
      <c r="BQ97" s="134"/>
      <c r="BR97" s="134"/>
      <c r="BS97" s="134"/>
      <c r="BT97" s="134"/>
      <c r="BU97" s="134"/>
      <c r="BV97" s="134"/>
    </row>
    <row r="98" spans="63:74" x14ac:dyDescent="0.2">
      <c r="BK98" s="134"/>
      <c r="BL98" s="134"/>
      <c r="BM98" s="134"/>
      <c r="BN98" s="134"/>
      <c r="BO98" s="134"/>
      <c r="BP98" s="134"/>
      <c r="BQ98" s="134"/>
      <c r="BR98" s="134"/>
      <c r="BS98" s="134"/>
      <c r="BT98" s="134"/>
      <c r="BU98" s="134"/>
      <c r="BV98" s="134"/>
    </row>
    <row r="99" spans="63:74" x14ac:dyDescent="0.2">
      <c r="BK99" s="134"/>
      <c r="BL99" s="134"/>
      <c r="BM99" s="134"/>
      <c r="BN99" s="134"/>
      <c r="BO99" s="134"/>
      <c r="BP99" s="134"/>
      <c r="BQ99" s="134"/>
      <c r="BR99" s="134"/>
      <c r="BS99" s="134"/>
      <c r="BT99" s="134"/>
      <c r="BU99" s="134"/>
      <c r="BV99" s="134"/>
    </row>
    <row r="100" spans="63:74" x14ac:dyDescent="0.2">
      <c r="BK100" s="134"/>
      <c r="BL100" s="134"/>
      <c r="BM100" s="134"/>
      <c r="BN100" s="134"/>
      <c r="BO100" s="134"/>
      <c r="BP100" s="134"/>
      <c r="BQ100" s="134"/>
      <c r="BR100" s="134"/>
      <c r="BS100" s="134"/>
      <c r="BT100" s="134"/>
      <c r="BU100" s="134"/>
      <c r="BV100" s="134"/>
    </row>
    <row r="101" spans="63:74" x14ac:dyDescent="0.2">
      <c r="BK101" s="134"/>
      <c r="BL101" s="134"/>
      <c r="BM101" s="134"/>
      <c r="BN101" s="134"/>
      <c r="BO101" s="134"/>
      <c r="BP101" s="134"/>
      <c r="BQ101" s="134"/>
      <c r="BR101" s="134"/>
      <c r="BS101" s="134"/>
      <c r="BT101" s="134"/>
      <c r="BU101" s="134"/>
      <c r="BV101" s="134"/>
    </row>
    <row r="102" spans="63:74" x14ac:dyDescent="0.2">
      <c r="BK102" s="134"/>
      <c r="BL102" s="134"/>
      <c r="BM102" s="134"/>
      <c r="BN102" s="134"/>
      <c r="BO102" s="134"/>
      <c r="BP102" s="134"/>
      <c r="BQ102" s="134"/>
      <c r="BR102" s="134"/>
      <c r="BS102" s="134"/>
      <c r="BT102" s="134"/>
      <c r="BU102" s="134"/>
      <c r="BV102" s="134"/>
    </row>
    <row r="103" spans="63:74" x14ac:dyDescent="0.2">
      <c r="BK103" s="134"/>
      <c r="BL103" s="134"/>
      <c r="BM103" s="134"/>
      <c r="BN103" s="134"/>
      <c r="BO103" s="134"/>
      <c r="BP103" s="134"/>
      <c r="BQ103" s="134"/>
      <c r="BR103" s="134"/>
      <c r="BS103" s="134"/>
      <c r="BT103" s="134"/>
      <c r="BU103" s="134"/>
      <c r="BV103" s="134"/>
    </row>
    <row r="104" spans="63:74" x14ac:dyDescent="0.2">
      <c r="BK104" s="134"/>
      <c r="BL104" s="134"/>
      <c r="BM104" s="134"/>
      <c r="BN104" s="134"/>
      <c r="BO104" s="134"/>
      <c r="BP104" s="134"/>
      <c r="BQ104" s="134"/>
      <c r="BR104" s="134"/>
      <c r="BS104" s="134"/>
      <c r="BT104" s="134"/>
      <c r="BU104" s="134"/>
      <c r="BV104" s="134"/>
    </row>
    <row r="105" spans="63:74" x14ac:dyDescent="0.2">
      <c r="BK105" s="134"/>
      <c r="BL105" s="134"/>
      <c r="BM105" s="134"/>
      <c r="BN105" s="134"/>
      <c r="BO105" s="134"/>
      <c r="BP105" s="134"/>
      <c r="BQ105" s="134"/>
      <c r="BR105" s="134"/>
      <c r="BS105" s="134"/>
      <c r="BT105" s="134"/>
      <c r="BU105" s="134"/>
      <c r="BV105" s="134"/>
    </row>
    <row r="106" spans="63:74" x14ac:dyDescent="0.2">
      <c r="BK106" s="134"/>
      <c r="BL106" s="134"/>
      <c r="BM106" s="134"/>
      <c r="BN106" s="134"/>
      <c r="BO106" s="134"/>
      <c r="BP106" s="134"/>
      <c r="BQ106" s="134"/>
      <c r="BR106" s="134"/>
      <c r="BS106" s="134"/>
      <c r="BT106" s="134"/>
      <c r="BU106" s="134"/>
      <c r="BV106" s="134"/>
    </row>
    <row r="107" spans="63:74" x14ac:dyDescent="0.2">
      <c r="BK107" s="134"/>
      <c r="BL107" s="134"/>
      <c r="BM107" s="134"/>
      <c r="BN107" s="134"/>
      <c r="BO107" s="134"/>
      <c r="BP107" s="134"/>
      <c r="BQ107" s="134"/>
      <c r="BR107" s="134"/>
      <c r="BS107" s="134"/>
      <c r="BT107" s="134"/>
      <c r="BU107" s="134"/>
      <c r="BV107" s="134"/>
    </row>
    <row r="108" spans="63:74" x14ac:dyDescent="0.2">
      <c r="BK108" s="134"/>
      <c r="BL108" s="134"/>
      <c r="BM108" s="134"/>
      <c r="BN108" s="134"/>
      <c r="BO108" s="134"/>
      <c r="BP108" s="134"/>
      <c r="BQ108" s="134"/>
      <c r="BR108" s="134"/>
      <c r="BS108" s="134"/>
      <c r="BT108" s="134"/>
      <c r="BU108" s="134"/>
      <c r="BV108" s="134"/>
    </row>
    <row r="109" spans="63:74" x14ac:dyDescent="0.2">
      <c r="BK109" s="134"/>
      <c r="BL109" s="134"/>
      <c r="BM109" s="134"/>
      <c r="BN109" s="134"/>
      <c r="BO109" s="134"/>
      <c r="BP109" s="134"/>
      <c r="BQ109" s="134"/>
      <c r="BR109" s="134"/>
      <c r="BS109" s="134"/>
      <c r="BT109" s="134"/>
      <c r="BU109" s="134"/>
      <c r="BV109" s="134"/>
    </row>
    <row r="110" spans="63:74" x14ac:dyDescent="0.2">
      <c r="BK110" s="134"/>
      <c r="BL110" s="134"/>
      <c r="BM110" s="134"/>
      <c r="BN110" s="134"/>
      <c r="BO110" s="134"/>
      <c r="BP110" s="134"/>
      <c r="BQ110" s="134"/>
      <c r="BR110" s="134"/>
      <c r="BS110" s="134"/>
      <c r="BT110" s="134"/>
      <c r="BU110" s="134"/>
      <c r="BV110" s="134"/>
    </row>
    <row r="111" spans="63:74" x14ac:dyDescent="0.2">
      <c r="BK111" s="134"/>
      <c r="BL111" s="134"/>
      <c r="BM111" s="134"/>
      <c r="BN111" s="134"/>
      <c r="BO111" s="134"/>
      <c r="BP111" s="134"/>
      <c r="BQ111" s="134"/>
      <c r="BR111" s="134"/>
      <c r="BS111" s="134"/>
      <c r="BT111" s="134"/>
      <c r="BU111" s="134"/>
      <c r="BV111" s="134"/>
    </row>
    <row r="112" spans="63:74" x14ac:dyDescent="0.2">
      <c r="BK112" s="134"/>
      <c r="BL112" s="134"/>
      <c r="BM112" s="134"/>
      <c r="BN112" s="134"/>
      <c r="BO112" s="134"/>
      <c r="BP112" s="134"/>
      <c r="BQ112" s="134"/>
      <c r="BR112" s="134"/>
      <c r="BS112" s="134"/>
      <c r="BT112" s="134"/>
      <c r="BU112" s="134"/>
      <c r="BV112" s="134"/>
    </row>
    <row r="113" spans="63:74" x14ac:dyDescent="0.2">
      <c r="BK113" s="134"/>
      <c r="BL113" s="134"/>
      <c r="BM113" s="134"/>
      <c r="BN113" s="134"/>
      <c r="BO113" s="134"/>
      <c r="BP113" s="134"/>
      <c r="BQ113" s="134"/>
      <c r="BR113" s="134"/>
      <c r="BS113" s="134"/>
      <c r="BT113" s="134"/>
      <c r="BU113" s="134"/>
      <c r="BV113" s="134"/>
    </row>
    <row r="114" spans="63:74" x14ac:dyDescent="0.2">
      <c r="BK114" s="134"/>
      <c r="BL114" s="134"/>
      <c r="BM114" s="134"/>
      <c r="BN114" s="134"/>
      <c r="BO114" s="134"/>
      <c r="BP114" s="134"/>
      <c r="BQ114" s="134"/>
      <c r="BR114" s="134"/>
      <c r="BS114" s="134"/>
      <c r="BT114" s="134"/>
      <c r="BU114" s="134"/>
      <c r="BV114" s="134"/>
    </row>
    <row r="115" spans="63:74" x14ac:dyDescent="0.2">
      <c r="BK115" s="134"/>
      <c r="BL115" s="134"/>
      <c r="BM115" s="134"/>
      <c r="BN115" s="134"/>
      <c r="BO115" s="134"/>
      <c r="BP115" s="134"/>
      <c r="BQ115" s="134"/>
      <c r="BR115" s="134"/>
      <c r="BS115" s="134"/>
      <c r="BT115" s="134"/>
      <c r="BU115" s="134"/>
      <c r="BV115" s="134"/>
    </row>
    <row r="116" spans="63:74" x14ac:dyDescent="0.2">
      <c r="BK116" s="134"/>
      <c r="BL116" s="134"/>
      <c r="BM116" s="134"/>
      <c r="BN116" s="134"/>
      <c r="BO116" s="134"/>
      <c r="BP116" s="134"/>
      <c r="BQ116" s="134"/>
      <c r="BR116" s="134"/>
      <c r="BS116" s="134"/>
      <c r="BT116" s="134"/>
      <c r="BU116" s="134"/>
      <c r="BV116" s="134"/>
    </row>
    <row r="117" spans="63:74" x14ac:dyDescent="0.2">
      <c r="BK117" s="134"/>
      <c r="BL117" s="134"/>
      <c r="BM117" s="134"/>
      <c r="BN117" s="134"/>
      <c r="BO117" s="134"/>
      <c r="BP117" s="134"/>
      <c r="BQ117" s="134"/>
      <c r="BR117" s="134"/>
      <c r="BS117" s="134"/>
      <c r="BT117" s="134"/>
      <c r="BU117" s="134"/>
      <c r="BV117" s="134"/>
    </row>
    <row r="118" spans="63:74" x14ac:dyDescent="0.2">
      <c r="BK118" s="134"/>
      <c r="BL118" s="134"/>
      <c r="BM118" s="134"/>
      <c r="BN118" s="134"/>
      <c r="BO118" s="134"/>
      <c r="BP118" s="134"/>
      <c r="BQ118" s="134"/>
      <c r="BR118" s="134"/>
      <c r="BS118" s="134"/>
      <c r="BT118" s="134"/>
      <c r="BU118" s="134"/>
      <c r="BV118" s="134"/>
    </row>
    <row r="119" spans="63:74" x14ac:dyDescent="0.2">
      <c r="BK119" s="134"/>
      <c r="BL119" s="134"/>
      <c r="BM119" s="134"/>
      <c r="BN119" s="134"/>
      <c r="BO119" s="134"/>
      <c r="BP119" s="134"/>
      <c r="BQ119" s="134"/>
      <c r="BR119" s="134"/>
      <c r="BS119" s="134"/>
      <c r="BT119" s="134"/>
      <c r="BU119" s="134"/>
      <c r="BV119" s="134"/>
    </row>
    <row r="120" spans="63:74" x14ac:dyDescent="0.2">
      <c r="BK120" s="134"/>
      <c r="BL120" s="134"/>
      <c r="BM120" s="134"/>
      <c r="BN120" s="134"/>
      <c r="BO120" s="134"/>
      <c r="BP120" s="134"/>
      <c r="BQ120" s="134"/>
      <c r="BR120" s="134"/>
      <c r="BS120" s="134"/>
      <c r="BT120" s="134"/>
      <c r="BU120" s="134"/>
      <c r="BV120" s="134"/>
    </row>
    <row r="121" spans="63:74" x14ac:dyDescent="0.2">
      <c r="BK121" s="134"/>
      <c r="BL121" s="134"/>
      <c r="BM121" s="134"/>
      <c r="BN121" s="134"/>
      <c r="BO121" s="134"/>
      <c r="BP121" s="134"/>
      <c r="BQ121" s="134"/>
      <c r="BR121" s="134"/>
      <c r="BS121" s="134"/>
      <c r="BT121" s="134"/>
      <c r="BU121" s="134"/>
      <c r="BV121" s="134"/>
    </row>
    <row r="122" spans="63:74" x14ac:dyDescent="0.2">
      <c r="BK122" s="134"/>
      <c r="BL122" s="134"/>
      <c r="BM122" s="134"/>
      <c r="BN122" s="134"/>
      <c r="BO122" s="134"/>
      <c r="BP122" s="134"/>
      <c r="BQ122" s="134"/>
      <c r="BR122" s="134"/>
      <c r="BS122" s="134"/>
      <c r="BT122" s="134"/>
      <c r="BU122" s="134"/>
      <c r="BV122" s="134"/>
    </row>
    <row r="123" spans="63:74" x14ac:dyDescent="0.2">
      <c r="BK123" s="134"/>
      <c r="BL123" s="134"/>
      <c r="BM123" s="134"/>
      <c r="BN123" s="134"/>
      <c r="BO123" s="134"/>
      <c r="BP123" s="134"/>
      <c r="BQ123" s="134"/>
      <c r="BR123" s="134"/>
      <c r="BS123" s="134"/>
      <c r="BT123" s="134"/>
      <c r="BU123" s="134"/>
      <c r="BV123" s="134"/>
    </row>
    <row r="124" spans="63:74" x14ac:dyDescent="0.2">
      <c r="BK124" s="134"/>
      <c r="BL124" s="134"/>
      <c r="BM124" s="134"/>
      <c r="BN124" s="134"/>
      <c r="BO124" s="134"/>
      <c r="BP124" s="134"/>
      <c r="BQ124" s="134"/>
      <c r="BR124" s="134"/>
      <c r="BS124" s="134"/>
      <c r="BT124" s="134"/>
      <c r="BU124" s="134"/>
      <c r="BV124" s="134"/>
    </row>
    <row r="125" spans="63:74" x14ac:dyDescent="0.2">
      <c r="BK125" s="134"/>
      <c r="BL125" s="134"/>
      <c r="BM125" s="134"/>
      <c r="BN125" s="134"/>
      <c r="BO125" s="134"/>
      <c r="BP125" s="134"/>
      <c r="BQ125" s="134"/>
      <c r="BR125" s="134"/>
      <c r="BS125" s="134"/>
      <c r="BT125" s="134"/>
      <c r="BU125" s="134"/>
      <c r="BV125" s="134"/>
    </row>
    <row r="126" spans="63:74" x14ac:dyDescent="0.2">
      <c r="BK126" s="134"/>
      <c r="BL126" s="134"/>
      <c r="BM126" s="134"/>
      <c r="BN126" s="134"/>
      <c r="BO126" s="134"/>
      <c r="BP126" s="134"/>
      <c r="BQ126" s="134"/>
      <c r="BR126" s="134"/>
      <c r="BS126" s="134"/>
      <c r="BT126" s="134"/>
      <c r="BU126" s="134"/>
      <c r="BV126" s="134"/>
    </row>
    <row r="127" spans="63:74" x14ac:dyDescent="0.2">
      <c r="BK127" s="134"/>
      <c r="BL127" s="134"/>
      <c r="BM127" s="134"/>
      <c r="BN127" s="134"/>
      <c r="BO127" s="134"/>
      <c r="BP127" s="134"/>
      <c r="BQ127" s="134"/>
      <c r="BR127" s="134"/>
      <c r="BS127" s="134"/>
      <c r="BT127" s="134"/>
      <c r="BU127" s="134"/>
      <c r="BV127" s="134"/>
    </row>
    <row r="128" spans="63:74" x14ac:dyDescent="0.2">
      <c r="BK128" s="134"/>
      <c r="BL128" s="134"/>
      <c r="BM128" s="134"/>
      <c r="BN128" s="134"/>
      <c r="BO128" s="134"/>
      <c r="BP128" s="134"/>
      <c r="BQ128" s="134"/>
      <c r="BR128" s="134"/>
      <c r="BS128" s="134"/>
      <c r="BT128" s="134"/>
      <c r="BU128" s="134"/>
      <c r="BV128" s="134"/>
    </row>
    <row r="129" spans="63:74" x14ac:dyDescent="0.2">
      <c r="BK129" s="134"/>
      <c r="BL129" s="134"/>
      <c r="BM129" s="134"/>
      <c r="BN129" s="134"/>
      <c r="BO129" s="134"/>
      <c r="BP129" s="134"/>
      <c r="BQ129" s="134"/>
      <c r="BR129" s="134"/>
      <c r="BS129" s="134"/>
      <c r="BT129" s="134"/>
      <c r="BU129" s="134"/>
      <c r="BV129" s="134"/>
    </row>
    <row r="130" spans="63:74" x14ac:dyDescent="0.2">
      <c r="BK130" s="134"/>
      <c r="BL130" s="134"/>
      <c r="BM130" s="134"/>
      <c r="BN130" s="134"/>
      <c r="BO130" s="134"/>
      <c r="BP130" s="134"/>
      <c r="BQ130" s="134"/>
      <c r="BR130" s="134"/>
      <c r="BS130" s="134"/>
      <c r="BT130" s="134"/>
      <c r="BU130" s="134"/>
      <c r="BV130" s="134"/>
    </row>
    <row r="131" spans="63:74" x14ac:dyDescent="0.2">
      <c r="BK131" s="134"/>
      <c r="BL131" s="134"/>
      <c r="BM131" s="134"/>
      <c r="BN131" s="134"/>
      <c r="BO131" s="134"/>
      <c r="BP131" s="134"/>
      <c r="BQ131" s="134"/>
      <c r="BR131" s="134"/>
      <c r="BS131" s="134"/>
      <c r="BT131" s="134"/>
      <c r="BU131" s="134"/>
      <c r="BV131" s="134"/>
    </row>
    <row r="132" spans="63:74" x14ac:dyDescent="0.2">
      <c r="BK132" s="134"/>
      <c r="BL132" s="134"/>
      <c r="BM132" s="134"/>
      <c r="BN132" s="134"/>
      <c r="BO132" s="134"/>
      <c r="BP132" s="134"/>
      <c r="BQ132" s="134"/>
      <c r="BR132" s="134"/>
      <c r="BS132" s="134"/>
      <c r="BT132" s="134"/>
      <c r="BU132" s="134"/>
      <c r="BV132" s="134"/>
    </row>
    <row r="133" spans="63:74" x14ac:dyDescent="0.2">
      <c r="BK133" s="134"/>
      <c r="BL133" s="134"/>
      <c r="BM133" s="134"/>
      <c r="BN133" s="134"/>
      <c r="BO133" s="134"/>
      <c r="BP133" s="134"/>
      <c r="BQ133" s="134"/>
      <c r="BR133" s="134"/>
      <c r="BS133" s="134"/>
      <c r="BT133" s="134"/>
      <c r="BU133" s="134"/>
      <c r="BV133" s="134"/>
    </row>
    <row r="134" spans="63:74" x14ac:dyDescent="0.2">
      <c r="BK134" s="134"/>
      <c r="BL134" s="134"/>
      <c r="BM134" s="134"/>
      <c r="BN134" s="134"/>
      <c r="BO134" s="134"/>
      <c r="BP134" s="134"/>
      <c r="BQ134" s="134"/>
      <c r="BR134" s="134"/>
      <c r="BS134" s="134"/>
      <c r="BT134" s="134"/>
      <c r="BU134" s="134"/>
      <c r="BV134" s="134"/>
    </row>
    <row r="135" spans="63:74" x14ac:dyDescent="0.2">
      <c r="BK135" s="134"/>
      <c r="BL135" s="134"/>
      <c r="BM135" s="134"/>
      <c r="BN135" s="134"/>
      <c r="BO135" s="134"/>
      <c r="BP135" s="134"/>
      <c r="BQ135" s="134"/>
      <c r="BR135" s="134"/>
      <c r="BS135" s="134"/>
      <c r="BT135" s="134"/>
      <c r="BU135" s="134"/>
      <c r="BV135" s="134"/>
    </row>
    <row r="136" spans="63:74" x14ac:dyDescent="0.2">
      <c r="BK136" s="134"/>
      <c r="BL136" s="134"/>
      <c r="BM136" s="134"/>
      <c r="BN136" s="134"/>
      <c r="BO136" s="134"/>
      <c r="BP136" s="134"/>
      <c r="BQ136" s="134"/>
      <c r="BR136" s="134"/>
      <c r="BS136" s="134"/>
      <c r="BT136" s="134"/>
      <c r="BU136" s="134"/>
      <c r="BV136" s="134"/>
    </row>
    <row r="137" spans="63:74" x14ac:dyDescent="0.2">
      <c r="BK137" s="134"/>
      <c r="BL137" s="134"/>
      <c r="BM137" s="134"/>
      <c r="BN137" s="134"/>
      <c r="BO137" s="134"/>
      <c r="BP137" s="134"/>
      <c r="BQ137" s="134"/>
      <c r="BR137" s="134"/>
      <c r="BS137" s="134"/>
      <c r="BT137" s="134"/>
      <c r="BU137" s="134"/>
      <c r="BV137" s="134"/>
    </row>
    <row r="138" spans="63:74" x14ac:dyDescent="0.2">
      <c r="BK138" s="134"/>
      <c r="BL138" s="134"/>
      <c r="BM138" s="134"/>
      <c r="BN138" s="134"/>
      <c r="BO138" s="134"/>
      <c r="BP138" s="134"/>
      <c r="BQ138" s="134"/>
      <c r="BR138" s="134"/>
      <c r="BS138" s="134"/>
      <c r="BT138" s="134"/>
      <c r="BU138" s="134"/>
      <c r="BV138" s="134"/>
    </row>
    <row r="139" spans="63:74" x14ac:dyDescent="0.2">
      <c r="BK139" s="134"/>
      <c r="BL139" s="134"/>
      <c r="BM139" s="134"/>
      <c r="BN139" s="134"/>
      <c r="BO139" s="134"/>
      <c r="BP139" s="134"/>
      <c r="BQ139" s="134"/>
      <c r="BR139" s="134"/>
      <c r="BS139" s="134"/>
      <c r="BT139" s="134"/>
      <c r="BU139" s="134"/>
      <c r="BV139" s="134"/>
    </row>
    <row r="140" spans="63:74" x14ac:dyDescent="0.2">
      <c r="BK140" s="134"/>
      <c r="BL140" s="134"/>
      <c r="BM140" s="134"/>
      <c r="BN140" s="134"/>
      <c r="BO140" s="134"/>
      <c r="BP140" s="134"/>
      <c r="BQ140" s="134"/>
      <c r="BR140" s="134"/>
      <c r="BS140" s="134"/>
      <c r="BT140" s="134"/>
      <c r="BU140" s="134"/>
      <c r="BV140" s="134"/>
    </row>
    <row r="141" spans="63:74" x14ac:dyDescent="0.2">
      <c r="BK141" s="134"/>
      <c r="BL141" s="134"/>
      <c r="BM141" s="134"/>
      <c r="BN141" s="134"/>
      <c r="BO141" s="134"/>
      <c r="BP141" s="134"/>
      <c r="BQ141" s="134"/>
      <c r="BR141" s="134"/>
      <c r="BS141" s="134"/>
      <c r="BT141" s="134"/>
      <c r="BU141" s="134"/>
      <c r="BV141" s="134"/>
    </row>
    <row r="142" spans="63:74" x14ac:dyDescent="0.2">
      <c r="BK142" s="134"/>
      <c r="BL142" s="134"/>
      <c r="BM142" s="134"/>
      <c r="BN142" s="134"/>
      <c r="BO142" s="134"/>
      <c r="BP142" s="134"/>
      <c r="BQ142" s="134"/>
      <c r="BR142" s="134"/>
      <c r="BS142" s="134"/>
      <c r="BT142" s="134"/>
      <c r="BU142" s="134"/>
      <c r="BV142" s="134"/>
    </row>
    <row r="143" spans="63:74" x14ac:dyDescent="0.2">
      <c r="BK143" s="134"/>
      <c r="BL143" s="134"/>
      <c r="BM143" s="134"/>
      <c r="BN143" s="134"/>
      <c r="BO143" s="134"/>
      <c r="BP143" s="134"/>
      <c r="BQ143" s="134"/>
      <c r="BR143" s="134"/>
      <c r="BS143" s="134"/>
      <c r="BT143" s="134"/>
      <c r="BU143" s="134"/>
      <c r="BV143" s="134"/>
    </row>
    <row r="144" spans="63:74" x14ac:dyDescent="0.2">
      <c r="BK144" s="134"/>
      <c r="BL144" s="134"/>
      <c r="BM144" s="134"/>
      <c r="BN144" s="134"/>
      <c r="BO144" s="134"/>
      <c r="BP144" s="134"/>
      <c r="BQ144" s="134"/>
      <c r="BR144" s="134"/>
      <c r="BS144" s="134"/>
      <c r="BT144" s="134"/>
      <c r="BU144" s="134"/>
      <c r="BV144" s="134"/>
    </row>
    <row r="145" spans="63:74" x14ac:dyDescent="0.2">
      <c r="BK145" s="134"/>
      <c r="BL145" s="134"/>
      <c r="BM145" s="134"/>
      <c r="BN145" s="134"/>
      <c r="BO145" s="134"/>
      <c r="BP145" s="134"/>
      <c r="BQ145" s="134"/>
      <c r="BR145" s="134"/>
      <c r="BS145" s="134"/>
      <c r="BT145" s="134"/>
      <c r="BU145" s="134"/>
      <c r="BV145" s="134"/>
    </row>
    <row r="146" spans="63:74" x14ac:dyDescent="0.2">
      <c r="BK146" s="134"/>
      <c r="BL146" s="134"/>
      <c r="BM146" s="134"/>
      <c r="BN146" s="134"/>
      <c r="BO146" s="134"/>
      <c r="BP146" s="134"/>
      <c r="BQ146" s="134"/>
      <c r="BR146" s="134"/>
      <c r="BS146" s="134"/>
      <c r="BT146" s="134"/>
      <c r="BU146" s="134"/>
      <c r="BV146" s="134"/>
    </row>
    <row r="147" spans="63:74" x14ac:dyDescent="0.2">
      <c r="BK147" s="134"/>
      <c r="BL147" s="134"/>
      <c r="BM147" s="134"/>
      <c r="BN147" s="134"/>
      <c r="BO147" s="134"/>
      <c r="BP147" s="134"/>
      <c r="BQ147" s="134"/>
      <c r="BR147" s="134"/>
      <c r="BS147" s="134"/>
      <c r="BT147" s="134"/>
      <c r="BU147" s="134"/>
      <c r="BV147" s="134"/>
    </row>
    <row r="148" spans="63:74" x14ac:dyDescent="0.2">
      <c r="BK148" s="134"/>
      <c r="BL148" s="134"/>
      <c r="BM148" s="134"/>
      <c r="BN148" s="134"/>
      <c r="BO148" s="134"/>
      <c r="BP148" s="134"/>
      <c r="BQ148" s="134"/>
      <c r="BR148" s="134"/>
      <c r="BS148" s="134"/>
      <c r="BT148" s="134"/>
      <c r="BU148" s="134"/>
      <c r="BV148" s="134"/>
    </row>
    <row r="149" spans="63:74" x14ac:dyDescent="0.2">
      <c r="BK149" s="134"/>
      <c r="BL149" s="134"/>
      <c r="BM149" s="134"/>
      <c r="BN149" s="134"/>
      <c r="BO149" s="134"/>
      <c r="BP149" s="134"/>
      <c r="BQ149" s="134"/>
      <c r="BR149" s="134"/>
      <c r="BS149" s="134"/>
      <c r="BT149" s="134"/>
      <c r="BU149" s="134"/>
      <c r="BV149" s="134"/>
    </row>
    <row r="150" spans="63:74" x14ac:dyDescent="0.2">
      <c r="BK150" s="134"/>
      <c r="BL150" s="134"/>
      <c r="BM150" s="134"/>
      <c r="BN150" s="134"/>
      <c r="BO150" s="134"/>
      <c r="BP150" s="134"/>
      <c r="BQ150" s="134"/>
      <c r="BR150" s="134"/>
      <c r="BS150" s="134"/>
      <c r="BT150" s="134"/>
      <c r="BU150" s="134"/>
      <c r="BV150" s="134"/>
    </row>
    <row r="151" spans="63:74" x14ac:dyDescent="0.2">
      <c r="BK151" s="134"/>
      <c r="BL151" s="134"/>
      <c r="BM151" s="134"/>
      <c r="BN151" s="134"/>
      <c r="BO151" s="134"/>
      <c r="BP151" s="134"/>
      <c r="BQ151" s="134"/>
      <c r="BR151" s="134"/>
      <c r="BS151" s="134"/>
      <c r="BT151" s="134"/>
      <c r="BU151" s="134"/>
      <c r="BV151" s="134"/>
    </row>
    <row r="152" spans="63:74" x14ac:dyDescent="0.2">
      <c r="BK152" s="134"/>
      <c r="BL152" s="134"/>
      <c r="BM152" s="134"/>
      <c r="BN152" s="134"/>
      <c r="BO152" s="134"/>
      <c r="BP152" s="134"/>
      <c r="BQ152" s="134"/>
      <c r="BR152" s="134"/>
      <c r="BS152" s="134"/>
      <c r="BT152" s="134"/>
      <c r="BU152" s="134"/>
      <c r="BV152" s="134"/>
    </row>
    <row r="153" spans="63:74" x14ac:dyDescent="0.2">
      <c r="BK153" s="134"/>
      <c r="BL153" s="134"/>
      <c r="BM153" s="134"/>
      <c r="BN153" s="134"/>
      <c r="BO153" s="134"/>
      <c r="BP153" s="134"/>
      <c r="BQ153" s="134"/>
      <c r="BR153" s="134"/>
      <c r="BS153" s="134"/>
      <c r="BT153" s="134"/>
      <c r="BU153" s="134"/>
      <c r="BV153" s="134"/>
    </row>
    <row r="154" spans="63:74" x14ac:dyDescent="0.2">
      <c r="BK154" s="134"/>
      <c r="BL154" s="134"/>
      <c r="BM154" s="134"/>
      <c r="BN154" s="134"/>
      <c r="BO154" s="134"/>
      <c r="BP154" s="134"/>
      <c r="BQ154" s="134"/>
      <c r="BR154" s="134"/>
      <c r="BS154" s="134"/>
      <c r="BT154" s="134"/>
      <c r="BU154" s="134"/>
      <c r="BV154" s="134"/>
    </row>
    <row r="155" spans="63:74" x14ac:dyDescent="0.2">
      <c r="BK155" s="134"/>
      <c r="BL155" s="134"/>
      <c r="BM155" s="134"/>
      <c r="BN155" s="134"/>
      <c r="BO155" s="134"/>
      <c r="BP155" s="134"/>
      <c r="BQ155" s="134"/>
      <c r="BR155" s="134"/>
      <c r="BS155" s="134"/>
      <c r="BT155" s="134"/>
      <c r="BU155" s="134"/>
      <c r="BV155" s="134"/>
    </row>
    <row r="156" spans="63:74" x14ac:dyDescent="0.2">
      <c r="BK156" s="134"/>
      <c r="BL156" s="134"/>
      <c r="BM156" s="134"/>
      <c r="BN156" s="134"/>
      <c r="BO156" s="134"/>
      <c r="BP156" s="134"/>
      <c r="BQ156" s="134"/>
      <c r="BR156" s="134"/>
      <c r="BS156" s="134"/>
      <c r="BT156" s="134"/>
      <c r="BU156" s="134"/>
      <c r="BV156" s="134"/>
    </row>
  </sheetData>
  <mergeCells count="19">
    <mergeCell ref="B75:Q75"/>
    <mergeCell ref="B76:Q76"/>
    <mergeCell ref="A1:A2"/>
    <mergeCell ref="B69:Q69"/>
    <mergeCell ref="B65:Q65"/>
    <mergeCell ref="B66:Q66"/>
    <mergeCell ref="B74:Q74"/>
    <mergeCell ref="B67:Q67"/>
    <mergeCell ref="B72:Q72"/>
    <mergeCell ref="B70:Q70"/>
    <mergeCell ref="B73:R73"/>
    <mergeCell ref="B64:Q64"/>
    <mergeCell ref="AM3:AX3"/>
    <mergeCell ref="AY3:BJ3"/>
    <mergeCell ref="BK3:BV3"/>
    <mergeCell ref="B1:AL1"/>
    <mergeCell ref="C3:N3"/>
    <mergeCell ref="O3:Z3"/>
    <mergeCell ref="AA3:AL3"/>
  </mergeCells>
  <phoneticPr fontId="7" type="noConversion"/>
  <hyperlinks>
    <hyperlink ref="A1:A2" location="Contents!A1" display="Table of Contents" xr:uid="{00000000-0004-0000-1600-000000000000}"/>
  </hyperlinks>
  <pageMargins left="0.25" right="0.25" top="0.25" bottom="0.25" header="0.5" footer="0.5"/>
  <pageSetup scale="17"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ransitionEntry="1" codeName="Sheet5">
    <pageSetUpPr fitToPage="1"/>
  </sheetPr>
  <dimension ref="A1:BV143"/>
  <sheetViews>
    <sheetView showGridLines="0" zoomScaleNormal="100" workbookViewId="0">
      <pane xSplit="2" ySplit="4" topLeftCell="AT5" activePane="bottomRight" state="frozen"/>
      <selection activeCell="BF63" sqref="BF63"/>
      <selection pane="topRight" activeCell="BF63" sqref="BF63"/>
      <selection pane="bottomLeft" activeCell="BF63" sqref="BF63"/>
      <selection pane="bottomRight" activeCell="BK43" sqref="BK43"/>
    </sheetView>
  </sheetViews>
  <sheetFormatPr defaultColWidth="9.5546875" defaultRowHeight="10.199999999999999" x14ac:dyDescent="0.2"/>
  <cols>
    <col min="1" max="1" width="12" style="90" customWidth="1"/>
    <col min="2" max="2" width="43.44140625" style="90" customWidth="1"/>
    <col min="3" max="50" width="7.44140625" style="90" customWidth="1"/>
    <col min="51" max="55" width="7.44140625" style="841" customWidth="1"/>
    <col min="56" max="58" width="7.44140625" style="710" customWidth="1"/>
    <col min="59" max="61" width="7.44140625" style="841" customWidth="1"/>
    <col min="62" max="62" width="7.44140625" style="133" customWidth="1"/>
    <col min="63" max="74" width="7.44140625" style="90" customWidth="1"/>
    <col min="75" max="16384" width="9.5546875" style="90"/>
  </cols>
  <sheetData>
    <row r="1" spans="1:74" ht="13.35" customHeight="1" x14ac:dyDescent="0.25">
      <c r="A1" s="987" t="s">
        <v>477</v>
      </c>
      <c r="B1" s="1113" t="s">
        <v>743</v>
      </c>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1114"/>
      <c r="AB1" s="1114"/>
      <c r="AC1" s="1114"/>
      <c r="AD1" s="1114"/>
      <c r="AE1" s="1114"/>
      <c r="AF1" s="1114"/>
      <c r="AG1" s="1114"/>
      <c r="AH1" s="1114"/>
      <c r="AI1" s="1114"/>
      <c r="AJ1" s="1114"/>
      <c r="AK1" s="1114"/>
      <c r="AL1" s="1114"/>
    </row>
    <row r="2" spans="1:74" s="8" customFormat="1"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1"/>
      <c r="AZ2" s="821"/>
      <c r="BA2" s="821"/>
      <c r="BB2" s="821"/>
      <c r="BC2" s="821"/>
      <c r="BD2" s="327"/>
      <c r="BE2" s="327"/>
      <c r="BF2" s="327"/>
      <c r="BG2" s="821"/>
      <c r="BH2" s="821"/>
      <c r="BI2" s="821"/>
      <c r="BJ2" s="152"/>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81"/>
      <c r="B5" s="91" t="s">
        <v>1395</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936"/>
      <c r="BA5" s="936"/>
      <c r="BB5" s="936"/>
      <c r="BC5" s="936"/>
      <c r="BD5" s="967"/>
      <c r="BE5" s="967"/>
      <c r="BF5" s="967"/>
      <c r="BG5" s="868"/>
      <c r="BH5" s="868"/>
      <c r="BI5" s="868"/>
      <c r="BJ5" s="523"/>
      <c r="BK5" s="523"/>
      <c r="BL5" s="523"/>
      <c r="BM5" s="523"/>
      <c r="BN5" s="523"/>
      <c r="BO5" s="523"/>
      <c r="BP5" s="523"/>
      <c r="BQ5" s="523"/>
      <c r="BR5" s="523"/>
      <c r="BS5" s="523"/>
      <c r="BT5" s="523"/>
      <c r="BU5" s="523"/>
      <c r="BV5" s="523"/>
    </row>
    <row r="6" spans="1:74" ht="11.1" customHeight="1" x14ac:dyDescent="0.2">
      <c r="A6" s="81" t="s">
        <v>382</v>
      </c>
      <c r="B6" s="528" t="s">
        <v>1001</v>
      </c>
      <c r="C6" s="347">
        <v>1138.7040909</v>
      </c>
      <c r="D6" s="347">
        <v>1137.9466348000001</v>
      </c>
      <c r="E6" s="347">
        <v>1138.642259</v>
      </c>
      <c r="F6" s="347">
        <v>1143.5866284000001</v>
      </c>
      <c r="G6" s="347">
        <v>1145.0916643</v>
      </c>
      <c r="H6" s="347">
        <v>1145.9530315</v>
      </c>
      <c r="I6" s="347">
        <v>1142.9625599999999</v>
      </c>
      <c r="J6" s="347">
        <v>1144.9427177</v>
      </c>
      <c r="K6" s="347">
        <v>1148.6853345</v>
      </c>
      <c r="L6" s="347">
        <v>1160.1624776000001</v>
      </c>
      <c r="M6" s="347">
        <v>1162.9509619999999</v>
      </c>
      <c r="N6" s="347">
        <v>1163.0228551</v>
      </c>
      <c r="O6" s="347">
        <v>1154.9728739</v>
      </c>
      <c r="P6" s="347">
        <v>1153.6655464</v>
      </c>
      <c r="Q6" s="347">
        <v>1153.6955895999999</v>
      </c>
      <c r="R6" s="347">
        <v>1156.1826501999999</v>
      </c>
      <c r="S6" s="347">
        <v>1158.0477002</v>
      </c>
      <c r="T6" s="347">
        <v>1160.4103861000001</v>
      </c>
      <c r="U6" s="347">
        <v>1163.7834922</v>
      </c>
      <c r="V6" s="347">
        <v>1166.7568616999999</v>
      </c>
      <c r="W6" s="347">
        <v>1169.8432788</v>
      </c>
      <c r="X6" s="347">
        <v>1174.5397714999999</v>
      </c>
      <c r="Y6" s="347">
        <v>1176.729513</v>
      </c>
      <c r="Z6" s="347">
        <v>1177.9095311999999</v>
      </c>
      <c r="AA6" s="347">
        <v>1175.4453334</v>
      </c>
      <c r="AB6" s="347">
        <v>1176.5817744000001</v>
      </c>
      <c r="AC6" s="347">
        <v>1178.6843615</v>
      </c>
      <c r="AD6" s="347">
        <v>1183.4753556000001</v>
      </c>
      <c r="AE6" s="347">
        <v>1186.2185396</v>
      </c>
      <c r="AF6" s="347">
        <v>1188.6361741000001</v>
      </c>
      <c r="AG6" s="347">
        <v>1191.4329663999999</v>
      </c>
      <c r="AH6" s="347">
        <v>1192.6709718</v>
      </c>
      <c r="AI6" s="347">
        <v>1193.0548974999999</v>
      </c>
      <c r="AJ6" s="347">
        <v>1190.3830601</v>
      </c>
      <c r="AK6" s="347">
        <v>1190.7100889999999</v>
      </c>
      <c r="AL6" s="347">
        <v>1191.8343007000001</v>
      </c>
      <c r="AM6" s="347">
        <v>1193.9833156</v>
      </c>
      <c r="AN6" s="347">
        <v>1196.5311778</v>
      </c>
      <c r="AO6" s="347">
        <v>1199.7055077</v>
      </c>
      <c r="AP6" s="347">
        <v>1204.1903987999999</v>
      </c>
      <c r="AQ6" s="347">
        <v>1208.1045938</v>
      </c>
      <c r="AR6" s="347">
        <v>1212.1321862</v>
      </c>
      <c r="AS6" s="347">
        <v>1217.9332715999999</v>
      </c>
      <c r="AT6" s="347">
        <v>1220.9425871000001</v>
      </c>
      <c r="AU6" s="347">
        <v>1222.8202283999999</v>
      </c>
      <c r="AV6" s="347">
        <v>1221.3436632</v>
      </c>
      <c r="AW6" s="347">
        <v>1222.6248552</v>
      </c>
      <c r="AX6" s="347">
        <v>1224.4412722</v>
      </c>
      <c r="AY6" s="347">
        <v>1228.1945516999999</v>
      </c>
      <c r="AZ6" s="877">
        <v>1230.0301904</v>
      </c>
      <c r="BA6" s="877">
        <v>1231.3498259</v>
      </c>
      <c r="BB6" s="877">
        <v>1230.9259592999999</v>
      </c>
      <c r="BC6" s="877">
        <v>1232.1342126</v>
      </c>
      <c r="BD6" s="877">
        <v>1233.7470869000001</v>
      </c>
      <c r="BE6" s="877">
        <v>1236.5888035</v>
      </c>
      <c r="BF6" s="877">
        <v>1238.3927538999999</v>
      </c>
      <c r="BG6" s="358">
        <v>1239.9829999999999</v>
      </c>
      <c r="BH6" s="358">
        <v>1240.7760000000001</v>
      </c>
      <c r="BI6" s="358">
        <v>1242.377</v>
      </c>
      <c r="BJ6" s="358">
        <v>1244.203</v>
      </c>
      <c r="BK6" s="358">
        <v>1246.2829999999999</v>
      </c>
      <c r="BL6" s="358">
        <v>1248.5329999999999</v>
      </c>
      <c r="BM6" s="358">
        <v>1250.9839999999999</v>
      </c>
      <c r="BN6" s="358">
        <v>1253.874</v>
      </c>
      <c r="BO6" s="358">
        <v>1256.547</v>
      </c>
      <c r="BP6" s="358">
        <v>1259.242</v>
      </c>
      <c r="BQ6" s="358">
        <v>1262.134</v>
      </c>
      <c r="BR6" s="358">
        <v>1264.739</v>
      </c>
      <c r="BS6" s="358">
        <v>1267.2329999999999</v>
      </c>
      <c r="BT6" s="358">
        <v>1269.616</v>
      </c>
      <c r="BU6" s="358">
        <v>1271.8879999999999</v>
      </c>
      <c r="BV6" s="358">
        <v>1274.049</v>
      </c>
    </row>
    <row r="7" spans="1:74" ht="11.1" customHeight="1" x14ac:dyDescent="0.2">
      <c r="A7" s="81" t="s">
        <v>383</v>
      </c>
      <c r="B7" s="528" t="s">
        <v>1002</v>
      </c>
      <c r="C7" s="347">
        <v>3208.8789360000001</v>
      </c>
      <c r="D7" s="347">
        <v>3200.7021706999999</v>
      </c>
      <c r="E7" s="347">
        <v>3194.8967604999998</v>
      </c>
      <c r="F7" s="347">
        <v>3189.9918696999998</v>
      </c>
      <c r="G7" s="347">
        <v>3190.0322970000002</v>
      </c>
      <c r="H7" s="347">
        <v>3193.5472064999999</v>
      </c>
      <c r="I7" s="347">
        <v>3206.7882513</v>
      </c>
      <c r="J7" s="347">
        <v>3212.5633853999998</v>
      </c>
      <c r="K7" s="347">
        <v>3217.1242618000001</v>
      </c>
      <c r="L7" s="347">
        <v>3221.7119819999998</v>
      </c>
      <c r="M7" s="347">
        <v>3222.9135172000001</v>
      </c>
      <c r="N7" s="347">
        <v>3221.9699687000002</v>
      </c>
      <c r="O7" s="347">
        <v>3213.1789672</v>
      </c>
      <c r="P7" s="347">
        <v>3212.2220286000002</v>
      </c>
      <c r="Q7" s="347">
        <v>3213.3967834999999</v>
      </c>
      <c r="R7" s="347">
        <v>3214.8817214999999</v>
      </c>
      <c r="S7" s="347">
        <v>3221.6859961</v>
      </c>
      <c r="T7" s="347">
        <v>3231.9880969000001</v>
      </c>
      <c r="U7" s="347">
        <v>3255.1887965999999</v>
      </c>
      <c r="V7" s="347">
        <v>3265.4359703999999</v>
      </c>
      <c r="W7" s="347">
        <v>3272.1303911</v>
      </c>
      <c r="X7" s="347">
        <v>3271.8063682000002</v>
      </c>
      <c r="Y7" s="347">
        <v>3273.9945501000002</v>
      </c>
      <c r="Z7" s="347">
        <v>3275.2292465</v>
      </c>
      <c r="AA7" s="347">
        <v>3269.0403384000001</v>
      </c>
      <c r="AB7" s="347">
        <v>3273.2206531000002</v>
      </c>
      <c r="AC7" s="347">
        <v>3281.3000714999998</v>
      </c>
      <c r="AD7" s="347">
        <v>3300.0721766000001</v>
      </c>
      <c r="AE7" s="347">
        <v>3310.8546151999999</v>
      </c>
      <c r="AF7" s="347">
        <v>3320.4409703000001</v>
      </c>
      <c r="AG7" s="347">
        <v>3329.2556671000002</v>
      </c>
      <c r="AH7" s="347">
        <v>3336.1315359999999</v>
      </c>
      <c r="AI7" s="347">
        <v>3341.4930024</v>
      </c>
      <c r="AJ7" s="347">
        <v>3343.9657170999999</v>
      </c>
      <c r="AK7" s="347">
        <v>3347.3291402</v>
      </c>
      <c r="AL7" s="347">
        <v>3350.2089225</v>
      </c>
      <c r="AM7" s="347">
        <v>3348.4471509999998</v>
      </c>
      <c r="AN7" s="347">
        <v>3353.4780866000001</v>
      </c>
      <c r="AO7" s="347">
        <v>3361.1438162999998</v>
      </c>
      <c r="AP7" s="347">
        <v>3373.9213321000002</v>
      </c>
      <c r="AQ7" s="347">
        <v>3384.9989056999998</v>
      </c>
      <c r="AR7" s="347">
        <v>3396.8535292000001</v>
      </c>
      <c r="AS7" s="347">
        <v>3415.3006976000001</v>
      </c>
      <c r="AT7" s="347">
        <v>3424.3477999000002</v>
      </c>
      <c r="AU7" s="347">
        <v>3429.8103310000001</v>
      </c>
      <c r="AV7" s="347">
        <v>3426.0273274000001</v>
      </c>
      <c r="AW7" s="347">
        <v>3428.5664385999999</v>
      </c>
      <c r="AX7" s="347">
        <v>3431.7667012000002</v>
      </c>
      <c r="AY7" s="347">
        <v>3436.3307546000001</v>
      </c>
      <c r="AZ7" s="877">
        <v>3440.3263403000001</v>
      </c>
      <c r="BA7" s="877">
        <v>3444.4560977000001</v>
      </c>
      <c r="BB7" s="877">
        <v>3447.8862617</v>
      </c>
      <c r="BC7" s="877">
        <v>3452.9096865000001</v>
      </c>
      <c r="BD7" s="877">
        <v>3458.6926069000001</v>
      </c>
      <c r="BE7" s="877">
        <v>3467.0907069999998</v>
      </c>
      <c r="BF7" s="877">
        <v>3473.0008554999999</v>
      </c>
      <c r="BG7" s="358">
        <v>3478.279</v>
      </c>
      <c r="BH7" s="358">
        <v>3481.3249999999998</v>
      </c>
      <c r="BI7" s="358">
        <v>3486.538</v>
      </c>
      <c r="BJ7" s="358">
        <v>3492.317</v>
      </c>
      <c r="BK7" s="358">
        <v>3498.7890000000002</v>
      </c>
      <c r="BL7" s="358">
        <v>3505.6080000000002</v>
      </c>
      <c r="BM7" s="358">
        <v>3512.9009999999998</v>
      </c>
      <c r="BN7" s="358">
        <v>3521.5709999999999</v>
      </c>
      <c r="BO7" s="358">
        <v>3529.1320000000001</v>
      </c>
      <c r="BP7" s="358">
        <v>3536.4879999999998</v>
      </c>
      <c r="BQ7" s="358">
        <v>3543.6970000000001</v>
      </c>
      <c r="BR7" s="358">
        <v>3550.6010000000001</v>
      </c>
      <c r="BS7" s="358">
        <v>3557.2579999999998</v>
      </c>
      <c r="BT7" s="358">
        <v>3563.6669999999999</v>
      </c>
      <c r="BU7" s="358">
        <v>3569.8290000000002</v>
      </c>
      <c r="BV7" s="358">
        <v>3575.7440000000001</v>
      </c>
    </row>
    <row r="8" spans="1:74" ht="11.1" customHeight="1" x14ac:dyDescent="0.2">
      <c r="A8" s="81" t="s">
        <v>384</v>
      </c>
      <c r="B8" s="528" t="s">
        <v>1003</v>
      </c>
      <c r="C8" s="347">
        <v>2839.255705</v>
      </c>
      <c r="D8" s="347">
        <v>2838.1258696999998</v>
      </c>
      <c r="E8" s="347">
        <v>2837.1244743000002</v>
      </c>
      <c r="F8" s="347">
        <v>2835.0864273000002</v>
      </c>
      <c r="G8" s="347">
        <v>2835.2157305999999</v>
      </c>
      <c r="H8" s="347">
        <v>2836.3472925000001</v>
      </c>
      <c r="I8" s="347">
        <v>2839.1373500999998</v>
      </c>
      <c r="J8" s="347">
        <v>2841.7812515000001</v>
      </c>
      <c r="K8" s="347">
        <v>2844.9352339000002</v>
      </c>
      <c r="L8" s="347">
        <v>2849.293001</v>
      </c>
      <c r="M8" s="347">
        <v>2852.9468674</v>
      </c>
      <c r="N8" s="347">
        <v>2856.5905369000002</v>
      </c>
      <c r="O8" s="347">
        <v>2859.9894389999999</v>
      </c>
      <c r="P8" s="347">
        <v>2863.7886423999998</v>
      </c>
      <c r="Q8" s="347">
        <v>2867.7535766999999</v>
      </c>
      <c r="R8" s="347">
        <v>2869.5329962999999</v>
      </c>
      <c r="S8" s="347">
        <v>2875.5928263999999</v>
      </c>
      <c r="T8" s="347">
        <v>2883.5818214000001</v>
      </c>
      <c r="U8" s="347">
        <v>2897.6192703000002</v>
      </c>
      <c r="V8" s="347">
        <v>2906.3771287</v>
      </c>
      <c r="W8" s="347">
        <v>2913.9746854</v>
      </c>
      <c r="X8" s="347">
        <v>2922.1113660000001</v>
      </c>
      <c r="Y8" s="347">
        <v>2926.1137503</v>
      </c>
      <c r="Z8" s="347">
        <v>2927.6812638000001</v>
      </c>
      <c r="AA8" s="347">
        <v>2919.9009599000001</v>
      </c>
      <c r="AB8" s="347">
        <v>2921.7834419000001</v>
      </c>
      <c r="AC8" s="347">
        <v>2926.415763</v>
      </c>
      <c r="AD8" s="347">
        <v>2938.8414419000001</v>
      </c>
      <c r="AE8" s="347">
        <v>2945.1908024999998</v>
      </c>
      <c r="AF8" s="347">
        <v>2950.5073633000002</v>
      </c>
      <c r="AG8" s="347">
        <v>2954.2821423999999</v>
      </c>
      <c r="AH8" s="347">
        <v>2957.9148402999999</v>
      </c>
      <c r="AI8" s="347">
        <v>2960.8964752000002</v>
      </c>
      <c r="AJ8" s="347">
        <v>2964.7063457999998</v>
      </c>
      <c r="AK8" s="347">
        <v>2965.2763801000001</v>
      </c>
      <c r="AL8" s="347">
        <v>2964.0858770999998</v>
      </c>
      <c r="AM8" s="347">
        <v>2953.2398847999998</v>
      </c>
      <c r="AN8" s="347">
        <v>2954.4495209000002</v>
      </c>
      <c r="AO8" s="347">
        <v>2959.8198336999999</v>
      </c>
      <c r="AP8" s="347">
        <v>2973.9740889</v>
      </c>
      <c r="AQ8" s="347">
        <v>2984.1983055000001</v>
      </c>
      <c r="AR8" s="347">
        <v>2995.1157493000001</v>
      </c>
      <c r="AS8" s="347">
        <v>3012.1687262999999</v>
      </c>
      <c r="AT8" s="347">
        <v>3020.3908949000001</v>
      </c>
      <c r="AU8" s="347">
        <v>3025.2245612000002</v>
      </c>
      <c r="AV8" s="347">
        <v>3021.2865321999998</v>
      </c>
      <c r="AW8" s="347">
        <v>3023.3805883999999</v>
      </c>
      <c r="AX8" s="347">
        <v>3026.1235369000001</v>
      </c>
      <c r="AY8" s="347">
        <v>3029.8994115999999</v>
      </c>
      <c r="AZ8" s="877">
        <v>3033.6521195</v>
      </c>
      <c r="BA8" s="877">
        <v>3037.7656943000002</v>
      </c>
      <c r="BB8" s="877">
        <v>3042.2357625999998</v>
      </c>
      <c r="BC8" s="877">
        <v>3047.0743514999999</v>
      </c>
      <c r="BD8" s="877">
        <v>3052.2770872999999</v>
      </c>
      <c r="BE8" s="877">
        <v>3059.0048341000002</v>
      </c>
      <c r="BF8" s="877">
        <v>3064.0652162000001</v>
      </c>
      <c r="BG8" s="358">
        <v>3068.6190000000001</v>
      </c>
      <c r="BH8" s="358">
        <v>3071.7449999999999</v>
      </c>
      <c r="BI8" s="358">
        <v>3075.9769999999999</v>
      </c>
      <c r="BJ8" s="358">
        <v>3080.3939999999998</v>
      </c>
      <c r="BK8" s="358">
        <v>3084.4940000000001</v>
      </c>
      <c r="BL8" s="358">
        <v>3089.6570000000002</v>
      </c>
      <c r="BM8" s="358">
        <v>3095.38</v>
      </c>
      <c r="BN8" s="358">
        <v>3102.2109999999998</v>
      </c>
      <c r="BO8" s="358">
        <v>3108.6469999999999</v>
      </c>
      <c r="BP8" s="358">
        <v>3115.2330000000002</v>
      </c>
      <c r="BQ8" s="358">
        <v>3122.5909999999999</v>
      </c>
      <c r="BR8" s="358">
        <v>3129.0140000000001</v>
      </c>
      <c r="BS8" s="358">
        <v>3135.123</v>
      </c>
      <c r="BT8" s="358">
        <v>3140.9180000000001</v>
      </c>
      <c r="BU8" s="358">
        <v>3146.4</v>
      </c>
      <c r="BV8" s="358">
        <v>3151.567</v>
      </c>
    </row>
    <row r="9" spans="1:74" ht="11.1" customHeight="1" x14ac:dyDescent="0.2">
      <c r="A9" s="81" t="s">
        <v>385</v>
      </c>
      <c r="B9" s="528" t="s">
        <v>1004</v>
      </c>
      <c r="C9" s="347">
        <v>1346.1769156</v>
      </c>
      <c r="D9" s="347">
        <v>1348.2704521000001</v>
      </c>
      <c r="E9" s="347">
        <v>1349.7064985</v>
      </c>
      <c r="F9" s="347">
        <v>1348.2968558</v>
      </c>
      <c r="G9" s="347">
        <v>1350.0590709999999</v>
      </c>
      <c r="H9" s="347">
        <v>1352.8049450999999</v>
      </c>
      <c r="I9" s="347">
        <v>1359.8027962000001</v>
      </c>
      <c r="J9" s="347">
        <v>1362.0647495999999</v>
      </c>
      <c r="K9" s="347">
        <v>1362.8591236</v>
      </c>
      <c r="L9" s="347">
        <v>1358.2440546</v>
      </c>
      <c r="M9" s="347">
        <v>1359.0596668999999</v>
      </c>
      <c r="N9" s="347">
        <v>1361.3640969999999</v>
      </c>
      <c r="O9" s="347">
        <v>1368.2676765000001</v>
      </c>
      <c r="P9" s="347">
        <v>1371.2169939</v>
      </c>
      <c r="Q9" s="347">
        <v>1373.3223806000001</v>
      </c>
      <c r="R9" s="347">
        <v>1371.9999361</v>
      </c>
      <c r="S9" s="347">
        <v>1374.3553867999999</v>
      </c>
      <c r="T9" s="347">
        <v>1377.8048322</v>
      </c>
      <c r="U9" s="347">
        <v>1383.9253220999999</v>
      </c>
      <c r="V9" s="347">
        <v>1388.3799693999999</v>
      </c>
      <c r="W9" s="347">
        <v>1392.7458239</v>
      </c>
      <c r="X9" s="347">
        <v>1399.4443590999999</v>
      </c>
      <c r="Y9" s="347">
        <v>1401.8165229000001</v>
      </c>
      <c r="Z9" s="347">
        <v>1402.2837889</v>
      </c>
      <c r="AA9" s="347">
        <v>1396.0595461</v>
      </c>
      <c r="AB9" s="347">
        <v>1396.3069745</v>
      </c>
      <c r="AC9" s="347">
        <v>1398.2394632</v>
      </c>
      <c r="AD9" s="347">
        <v>1404.7363141000001</v>
      </c>
      <c r="AE9" s="347">
        <v>1407.8794468999999</v>
      </c>
      <c r="AF9" s="347">
        <v>1410.5481634</v>
      </c>
      <c r="AG9" s="347">
        <v>1412.8462950999999</v>
      </c>
      <c r="AH9" s="347">
        <v>1414.4883057</v>
      </c>
      <c r="AI9" s="347">
        <v>1415.5780265999999</v>
      </c>
      <c r="AJ9" s="347">
        <v>1416.6653298000001</v>
      </c>
      <c r="AK9" s="347">
        <v>1416.2380671000001</v>
      </c>
      <c r="AL9" s="347">
        <v>1414.8461104999999</v>
      </c>
      <c r="AM9" s="347">
        <v>1408.0001061</v>
      </c>
      <c r="AN9" s="347">
        <v>1408.0457773000001</v>
      </c>
      <c r="AO9" s="347">
        <v>1410.4937702</v>
      </c>
      <c r="AP9" s="347">
        <v>1418.5020684000001</v>
      </c>
      <c r="AQ9" s="347">
        <v>1423.3862167</v>
      </c>
      <c r="AR9" s="347">
        <v>1428.3041988</v>
      </c>
      <c r="AS9" s="347">
        <v>1434.7255157</v>
      </c>
      <c r="AT9" s="347">
        <v>1438.6090397999999</v>
      </c>
      <c r="AU9" s="347">
        <v>1441.4242721999999</v>
      </c>
      <c r="AV9" s="347">
        <v>1442.2572051</v>
      </c>
      <c r="AW9" s="347">
        <v>1443.6213597000001</v>
      </c>
      <c r="AX9" s="347">
        <v>1444.6027283000001</v>
      </c>
      <c r="AY9" s="347">
        <v>1443.8077361999999</v>
      </c>
      <c r="AZ9" s="877">
        <v>1445.0687138000001</v>
      </c>
      <c r="BA9" s="877">
        <v>1446.9920863</v>
      </c>
      <c r="BB9" s="877">
        <v>1450.3479356</v>
      </c>
      <c r="BC9" s="877">
        <v>1453.0185366999999</v>
      </c>
      <c r="BD9" s="877">
        <v>1455.7739713000001</v>
      </c>
      <c r="BE9" s="877">
        <v>1459.0357058</v>
      </c>
      <c r="BF9" s="877">
        <v>1461.6447079</v>
      </c>
      <c r="BG9" s="358">
        <v>1464.0219999999999</v>
      </c>
      <c r="BH9" s="358">
        <v>1465.7</v>
      </c>
      <c r="BI9" s="358">
        <v>1467.9670000000001</v>
      </c>
      <c r="BJ9" s="358">
        <v>1470.354</v>
      </c>
      <c r="BK9" s="358">
        <v>1472.8009999999999</v>
      </c>
      <c r="BL9" s="358">
        <v>1475.4739999999999</v>
      </c>
      <c r="BM9" s="358">
        <v>1478.3119999999999</v>
      </c>
      <c r="BN9" s="358">
        <v>1481.454</v>
      </c>
      <c r="BO9" s="358">
        <v>1484.52</v>
      </c>
      <c r="BP9" s="358">
        <v>1487.6469999999999</v>
      </c>
      <c r="BQ9" s="358">
        <v>1491.0450000000001</v>
      </c>
      <c r="BR9" s="358">
        <v>1494.1389999999999</v>
      </c>
      <c r="BS9" s="358">
        <v>1497.1379999999999</v>
      </c>
      <c r="BT9" s="358">
        <v>1500.0429999999999</v>
      </c>
      <c r="BU9" s="358">
        <v>1502.8530000000001</v>
      </c>
      <c r="BV9" s="358">
        <v>1505.568</v>
      </c>
    </row>
    <row r="10" spans="1:74" ht="11.1" customHeight="1" x14ac:dyDescent="0.2">
      <c r="A10" s="81" t="s">
        <v>386</v>
      </c>
      <c r="B10" s="528" t="s">
        <v>1005</v>
      </c>
      <c r="C10" s="347">
        <v>4025.4404957000002</v>
      </c>
      <c r="D10" s="347">
        <v>4030.4612705999998</v>
      </c>
      <c r="E10" s="347">
        <v>4038.1814340000001</v>
      </c>
      <c r="F10" s="347">
        <v>4050.5758350999999</v>
      </c>
      <c r="G10" s="347">
        <v>4062.2136387</v>
      </c>
      <c r="H10" s="347">
        <v>4075.0696939999998</v>
      </c>
      <c r="I10" s="347">
        <v>4091.0880711</v>
      </c>
      <c r="J10" s="347">
        <v>4104.9225770000003</v>
      </c>
      <c r="K10" s="347">
        <v>4118.5172817000002</v>
      </c>
      <c r="L10" s="347">
        <v>4133.3234660999997</v>
      </c>
      <c r="M10" s="347">
        <v>4145.3501083000001</v>
      </c>
      <c r="N10" s="347">
        <v>4156.0484888999999</v>
      </c>
      <c r="O10" s="347">
        <v>4165.1983300000002</v>
      </c>
      <c r="P10" s="347">
        <v>4173.4053961</v>
      </c>
      <c r="Q10" s="347">
        <v>4180.4494092000004</v>
      </c>
      <c r="R10" s="347">
        <v>4180.7108086999997</v>
      </c>
      <c r="S10" s="347">
        <v>4189.6433863000002</v>
      </c>
      <c r="T10" s="347">
        <v>4201.6275814999999</v>
      </c>
      <c r="U10" s="347">
        <v>4220.7755299</v>
      </c>
      <c r="V10" s="347">
        <v>4235.7788583000001</v>
      </c>
      <c r="W10" s="347">
        <v>4250.7497024000004</v>
      </c>
      <c r="X10" s="347">
        <v>4269.4886827999999</v>
      </c>
      <c r="Y10" s="347">
        <v>4281.5440928999997</v>
      </c>
      <c r="Z10" s="347">
        <v>4290.7165531999999</v>
      </c>
      <c r="AA10" s="347">
        <v>4291.8680766999996</v>
      </c>
      <c r="AB10" s="347">
        <v>4299.1281276999998</v>
      </c>
      <c r="AC10" s="347">
        <v>4307.3587192000005</v>
      </c>
      <c r="AD10" s="347">
        <v>4315.8467882000004</v>
      </c>
      <c r="AE10" s="347">
        <v>4326.5532579999999</v>
      </c>
      <c r="AF10" s="347">
        <v>4338.7650655999996</v>
      </c>
      <c r="AG10" s="347">
        <v>4355.9905165</v>
      </c>
      <c r="AH10" s="347">
        <v>4368.5817705999998</v>
      </c>
      <c r="AI10" s="347">
        <v>4380.0471332999996</v>
      </c>
      <c r="AJ10" s="347">
        <v>4393.2412671000002</v>
      </c>
      <c r="AK10" s="347">
        <v>4400.3138503</v>
      </c>
      <c r="AL10" s="347">
        <v>4404.1195453</v>
      </c>
      <c r="AM10" s="347">
        <v>4396.1029896999999</v>
      </c>
      <c r="AN10" s="347">
        <v>4399.7914301999999</v>
      </c>
      <c r="AO10" s="347">
        <v>4406.6295043</v>
      </c>
      <c r="AP10" s="347">
        <v>4418.4771466000002</v>
      </c>
      <c r="AQ10" s="347">
        <v>4430.2195370999998</v>
      </c>
      <c r="AR10" s="347">
        <v>4443.7166103</v>
      </c>
      <c r="AS10" s="347">
        <v>4468.7965537999999</v>
      </c>
      <c r="AT10" s="347">
        <v>4478.4318518999999</v>
      </c>
      <c r="AU10" s="347">
        <v>4482.4506921000002</v>
      </c>
      <c r="AV10" s="347">
        <v>4469.0638484000001</v>
      </c>
      <c r="AW10" s="347">
        <v>4470.6916922</v>
      </c>
      <c r="AX10" s="347">
        <v>4475.5449974000003</v>
      </c>
      <c r="AY10" s="347">
        <v>4488.5481874999996</v>
      </c>
      <c r="AZ10" s="877">
        <v>4496.1590981999998</v>
      </c>
      <c r="BA10" s="877">
        <v>4503.3021527999999</v>
      </c>
      <c r="BB10" s="877">
        <v>4508.4234256</v>
      </c>
      <c r="BC10" s="877">
        <v>4515.7962126000002</v>
      </c>
      <c r="BD10" s="877">
        <v>4523.8665880999997</v>
      </c>
      <c r="BE10" s="877">
        <v>4534.2753614000003</v>
      </c>
      <c r="BF10" s="877">
        <v>4542.5103065000003</v>
      </c>
      <c r="BG10" s="358">
        <v>4550.2120000000004</v>
      </c>
      <c r="BH10" s="358">
        <v>4556.0379999999996</v>
      </c>
      <c r="BI10" s="358">
        <v>4563.6809999999996</v>
      </c>
      <c r="BJ10" s="358">
        <v>4571.799</v>
      </c>
      <c r="BK10" s="358">
        <v>4579.7470000000003</v>
      </c>
      <c r="BL10" s="358">
        <v>4589.2960000000003</v>
      </c>
      <c r="BM10" s="358">
        <v>4599.8029999999999</v>
      </c>
      <c r="BN10" s="358">
        <v>4612.5479999999998</v>
      </c>
      <c r="BO10" s="358">
        <v>4624.0079999999998</v>
      </c>
      <c r="BP10" s="358">
        <v>4635.4650000000001</v>
      </c>
      <c r="BQ10" s="358">
        <v>4647.1189999999997</v>
      </c>
      <c r="BR10" s="358">
        <v>4658.4179999999997</v>
      </c>
      <c r="BS10" s="358">
        <v>4669.5640000000003</v>
      </c>
      <c r="BT10" s="358">
        <v>4680.5550000000003</v>
      </c>
      <c r="BU10" s="358">
        <v>4691.3919999999998</v>
      </c>
      <c r="BV10" s="358">
        <v>4702.076</v>
      </c>
    </row>
    <row r="11" spans="1:74" ht="11.1" customHeight="1" x14ac:dyDescent="0.2">
      <c r="A11" s="81" t="s">
        <v>387</v>
      </c>
      <c r="B11" s="528" t="s">
        <v>1006</v>
      </c>
      <c r="C11" s="347">
        <v>980.93286996999996</v>
      </c>
      <c r="D11" s="347">
        <v>981.34334531000002</v>
      </c>
      <c r="E11" s="347">
        <v>982.27139324999996</v>
      </c>
      <c r="F11" s="347">
        <v>983.91564724</v>
      </c>
      <c r="G11" s="347">
        <v>985.72986532000004</v>
      </c>
      <c r="H11" s="347">
        <v>987.91268091999996</v>
      </c>
      <c r="I11" s="347">
        <v>990.36182964</v>
      </c>
      <c r="J11" s="347">
        <v>993.35853860999998</v>
      </c>
      <c r="K11" s="347">
        <v>996.80054342000005</v>
      </c>
      <c r="L11" s="347">
        <v>1001.9835724</v>
      </c>
      <c r="M11" s="347">
        <v>1005.3443726</v>
      </c>
      <c r="N11" s="347">
        <v>1008.1786724999999</v>
      </c>
      <c r="O11" s="347">
        <v>1010.4833522</v>
      </c>
      <c r="P11" s="347">
        <v>1012.2669912</v>
      </c>
      <c r="Q11" s="347">
        <v>1013.5264696</v>
      </c>
      <c r="R11" s="347">
        <v>1012.1213150999999</v>
      </c>
      <c r="S11" s="347">
        <v>1013.9378266</v>
      </c>
      <c r="T11" s="347">
        <v>1016.8355317</v>
      </c>
      <c r="U11" s="347">
        <v>1022.5229365</v>
      </c>
      <c r="V11" s="347">
        <v>1026.3016496</v>
      </c>
      <c r="W11" s="347">
        <v>1029.8801768999999</v>
      </c>
      <c r="X11" s="347">
        <v>1034.6187696</v>
      </c>
      <c r="Y11" s="347">
        <v>1036.7767369000001</v>
      </c>
      <c r="Z11" s="347">
        <v>1037.7143298999999</v>
      </c>
      <c r="AA11" s="347">
        <v>1033.9578581000001</v>
      </c>
      <c r="AB11" s="347">
        <v>1035.0599705</v>
      </c>
      <c r="AC11" s="347">
        <v>1037.5469766000001</v>
      </c>
      <c r="AD11" s="347">
        <v>1043.5676318999999</v>
      </c>
      <c r="AE11" s="347">
        <v>1047.2128587</v>
      </c>
      <c r="AF11" s="347">
        <v>1050.6314126</v>
      </c>
      <c r="AG11" s="347">
        <v>1054.6484734999999</v>
      </c>
      <c r="AH11" s="347">
        <v>1056.9947966</v>
      </c>
      <c r="AI11" s="347">
        <v>1058.4955617999999</v>
      </c>
      <c r="AJ11" s="347">
        <v>1058.6188110999999</v>
      </c>
      <c r="AK11" s="347">
        <v>1058.8274292999999</v>
      </c>
      <c r="AL11" s="347">
        <v>1058.5894582000001</v>
      </c>
      <c r="AM11" s="347">
        <v>1056.0400302</v>
      </c>
      <c r="AN11" s="347">
        <v>1056.3075314</v>
      </c>
      <c r="AO11" s="347">
        <v>1057.5270943</v>
      </c>
      <c r="AP11" s="347">
        <v>1060.0697393999999</v>
      </c>
      <c r="AQ11" s="347">
        <v>1062.9151598999999</v>
      </c>
      <c r="AR11" s="347">
        <v>1066.4343764</v>
      </c>
      <c r="AS11" s="347">
        <v>1073.5127884000001</v>
      </c>
      <c r="AT11" s="347">
        <v>1076.2155474000001</v>
      </c>
      <c r="AU11" s="347">
        <v>1077.4280530000001</v>
      </c>
      <c r="AV11" s="347">
        <v>1074.2152297</v>
      </c>
      <c r="AW11" s="347">
        <v>1074.6485345999999</v>
      </c>
      <c r="AX11" s="347">
        <v>1075.7928925000001</v>
      </c>
      <c r="AY11" s="347">
        <v>1078.7600447</v>
      </c>
      <c r="AZ11" s="877">
        <v>1080.4927023</v>
      </c>
      <c r="BA11" s="877">
        <v>1082.1026068000001</v>
      </c>
      <c r="BB11" s="877">
        <v>1083.0833935999999</v>
      </c>
      <c r="BC11" s="877">
        <v>1084.8275652</v>
      </c>
      <c r="BD11" s="877">
        <v>1086.8287571999999</v>
      </c>
      <c r="BE11" s="877">
        <v>1089.6911915999999</v>
      </c>
      <c r="BF11" s="877">
        <v>1091.7532573999999</v>
      </c>
      <c r="BG11" s="358">
        <v>1093.6189999999999</v>
      </c>
      <c r="BH11" s="358">
        <v>1094.925</v>
      </c>
      <c r="BI11" s="358">
        <v>1096.672</v>
      </c>
      <c r="BJ11" s="358">
        <v>1098.4949999999999</v>
      </c>
      <c r="BK11" s="358">
        <v>1100.2550000000001</v>
      </c>
      <c r="BL11" s="358">
        <v>1102.337</v>
      </c>
      <c r="BM11" s="358">
        <v>1104.6020000000001</v>
      </c>
      <c r="BN11" s="358">
        <v>1107.239</v>
      </c>
      <c r="BO11" s="358">
        <v>1109.7260000000001</v>
      </c>
      <c r="BP11" s="358">
        <v>1112.2539999999999</v>
      </c>
      <c r="BQ11" s="358">
        <v>1115.0309999999999</v>
      </c>
      <c r="BR11" s="358">
        <v>1117.481</v>
      </c>
      <c r="BS11" s="358">
        <v>1119.8150000000001</v>
      </c>
      <c r="BT11" s="358">
        <v>1122.0309999999999</v>
      </c>
      <c r="BU11" s="358">
        <v>1124.1300000000001</v>
      </c>
      <c r="BV11" s="358">
        <v>1126.1130000000001</v>
      </c>
    </row>
    <row r="12" spans="1:74" ht="11.1" customHeight="1" x14ac:dyDescent="0.2">
      <c r="A12" s="81" t="s">
        <v>388</v>
      </c>
      <c r="B12" s="528" t="s">
        <v>1007</v>
      </c>
      <c r="C12" s="347">
        <v>2520.3706977000002</v>
      </c>
      <c r="D12" s="347">
        <v>2518.8387469999998</v>
      </c>
      <c r="E12" s="347">
        <v>2517.6340344999999</v>
      </c>
      <c r="F12" s="347">
        <v>2511.4841615999999</v>
      </c>
      <c r="G12" s="347">
        <v>2514.8882245999998</v>
      </c>
      <c r="H12" s="347">
        <v>2522.5738247999998</v>
      </c>
      <c r="I12" s="347">
        <v>2537.9619047000001</v>
      </c>
      <c r="J12" s="347">
        <v>2551.6448724000002</v>
      </c>
      <c r="K12" s="347">
        <v>2567.0436705000002</v>
      </c>
      <c r="L12" s="347">
        <v>2583.0841443999998</v>
      </c>
      <c r="M12" s="347">
        <v>2602.7202191000001</v>
      </c>
      <c r="N12" s="347">
        <v>2624.8777401000002</v>
      </c>
      <c r="O12" s="347">
        <v>2658.7819798</v>
      </c>
      <c r="P12" s="347">
        <v>2679.0634387999999</v>
      </c>
      <c r="Q12" s="347">
        <v>2694.9473896999998</v>
      </c>
      <c r="R12" s="347">
        <v>2699.6370646999999</v>
      </c>
      <c r="S12" s="347">
        <v>2711.8235751000002</v>
      </c>
      <c r="T12" s="347">
        <v>2724.7101533</v>
      </c>
      <c r="U12" s="347">
        <v>2739.6072186000001</v>
      </c>
      <c r="V12" s="347">
        <v>2752.9111176000001</v>
      </c>
      <c r="W12" s="347">
        <v>2765.9322695999999</v>
      </c>
      <c r="X12" s="347">
        <v>2784.4338542</v>
      </c>
      <c r="Y12" s="347">
        <v>2792.5671277000001</v>
      </c>
      <c r="Z12" s="347">
        <v>2796.0952695999999</v>
      </c>
      <c r="AA12" s="347">
        <v>2783.0972301000002</v>
      </c>
      <c r="AB12" s="347">
        <v>2786.3558962000002</v>
      </c>
      <c r="AC12" s="347">
        <v>2793.9502180999998</v>
      </c>
      <c r="AD12" s="347">
        <v>2812.1197751</v>
      </c>
      <c r="AE12" s="347">
        <v>2823.7057241000002</v>
      </c>
      <c r="AF12" s="347">
        <v>2834.9476444000002</v>
      </c>
      <c r="AG12" s="347">
        <v>2848.1016169</v>
      </c>
      <c r="AH12" s="347">
        <v>2856.9634191999999</v>
      </c>
      <c r="AI12" s="347">
        <v>2863.7891322</v>
      </c>
      <c r="AJ12" s="347">
        <v>2870.9274796</v>
      </c>
      <c r="AK12" s="347">
        <v>2871.9194713000002</v>
      </c>
      <c r="AL12" s="347">
        <v>2869.1138308999998</v>
      </c>
      <c r="AM12" s="347">
        <v>2848.5016123999999</v>
      </c>
      <c r="AN12" s="347">
        <v>2848.6074176000002</v>
      </c>
      <c r="AO12" s="347">
        <v>2855.4223001999999</v>
      </c>
      <c r="AP12" s="347">
        <v>2879.4460484000001</v>
      </c>
      <c r="AQ12" s="347">
        <v>2891.8042449999998</v>
      </c>
      <c r="AR12" s="347">
        <v>2902.9966780999998</v>
      </c>
      <c r="AS12" s="347">
        <v>2914.7864734999998</v>
      </c>
      <c r="AT12" s="347">
        <v>2922.3250351000002</v>
      </c>
      <c r="AU12" s="347">
        <v>2927.3754887999999</v>
      </c>
      <c r="AV12" s="347">
        <v>2926.1750594</v>
      </c>
      <c r="AW12" s="347">
        <v>2929.0713787</v>
      </c>
      <c r="AX12" s="347">
        <v>2932.3016716000002</v>
      </c>
      <c r="AY12" s="347">
        <v>2935.4633392000001</v>
      </c>
      <c r="AZ12" s="877">
        <v>2939.6635280999999</v>
      </c>
      <c r="BA12" s="877">
        <v>2944.4996394999998</v>
      </c>
      <c r="BB12" s="877">
        <v>2949.9817515</v>
      </c>
      <c r="BC12" s="877">
        <v>2956.0821492</v>
      </c>
      <c r="BD12" s="877">
        <v>2962.8109107999999</v>
      </c>
      <c r="BE12" s="877">
        <v>2971.4497655</v>
      </c>
      <c r="BF12" s="877">
        <v>2978.473958</v>
      </c>
      <c r="BG12" s="358">
        <v>2985.165</v>
      </c>
      <c r="BH12" s="358">
        <v>2990.2539999999999</v>
      </c>
      <c r="BI12" s="358">
        <v>2997.2310000000002</v>
      </c>
      <c r="BJ12" s="358">
        <v>3004.8290000000002</v>
      </c>
      <c r="BK12" s="358">
        <v>3013.386</v>
      </c>
      <c r="BL12" s="358">
        <v>3021.9670000000001</v>
      </c>
      <c r="BM12" s="358">
        <v>3030.9119999999998</v>
      </c>
      <c r="BN12" s="358">
        <v>3040.799</v>
      </c>
      <c r="BO12" s="358">
        <v>3050.0390000000002</v>
      </c>
      <c r="BP12" s="358">
        <v>3059.2080000000001</v>
      </c>
      <c r="BQ12" s="358">
        <v>3068.7530000000002</v>
      </c>
      <c r="BR12" s="358">
        <v>3077.45</v>
      </c>
      <c r="BS12" s="358">
        <v>3085.7440000000001</v>
      </c>
      <c r="BT12" s="358">
        <v>3093.634</v>
      </c>
      <c r="BU12" s="358">
        <v>3101.1219999999998</v>
      </c>
      <c r="BV12" s="358">
        <v>3108.2060000000001</v>
      </c>
    </row>
    <row r="13" spans="1:74" ht="11.1" customHeight="1" x14ac:dyDescent="0.2">
      <c r="A13" s="81" t="s">
        <v>389</v>
      </c>
      <c r="B13" s="528" t="s">
        <v>1008</v>
      </c>
      <c r="C13" s="347">
        <v>1521.3472095</v>
      </c>
      <c r="D13" s="347">
        <v>1523.2157549000001</v>
      </c>
      <c r="E13" s="347">
        <v>1524.8272531</v>
      </c>
      <c r="F13" s="347">
        <v>1524.0506468999999</v>
      </c>
      <c r="G13" s="347">
        <v>1526.7463436</v>
      </c>
      <c r="H13" s="347">
        <v>1530.7832860000001</v>
      </c>
      <c r="I13" s="347">
        <v>1537.8906688</v>
      </c>
      <c r="J13" s="347">
        <v>1543.3132065</v>
      </c>
      <c r="K13" s="347">
        <v>1548.7800938</v>
      </c>
      <c r="L13" s="347">
        <v>1554.1707716999999</v>
      </c>
      <c r="M13" s="347">
        <v>1559.8167774999999</v>
      </c>
      <c r="N13" s="347">
        <v>1565.5975522000001</v>
      </c>
      <c r="O13" s="347">
        <v>1572.0768945</v>
      </c>
      <c r="P13" s="347">
        <v>1577.7043579000001</v>
      </c>
      <c r="Q13" s="347">
        <v>1583.0437412000001</v>
      </c>
      <c r="R13" s="347">
        <v>1587.1798851999999</v>
      </c>
      <c r="S13" s="347">
        <v>1592.6294776</v>
      </c>
      <c r="T13" s="347">
        <v>1598.4773593</v>
      </c>
      <c r="U13" s="347">
        <v>1606.1297102999999</v>
      </c>
      <c r="V13" s="347">
        <v>1611.7195354</v>
      </c>
      <c r="W13" s="347">
        <v>1616.6530146</v>
      </c>
      <c r="X13" s="347">
        <v>1621.0118639</v>
      </c>
      <c r="Y13" s="347">
        <v>1624.5713645999999</v>
      </c>
      <c r="Z13" s="347">
        <v>1627.4132324</v>
      </c>
      <c r="AA13" s="347">
        <v>1626.7947737</v>
      </c>
      <c r="AB13" s="347">
        <v>1630.2583964</v>
      </c>
      <c r="AC13" s="347">
        <v>1635.0614066000001</v>
      </c>
      <c r="AD13" s="347">
        <v>1643.5668641</v>
      </c>
      <c r="AE13" s="347">
        <v>1649.2763548</v>
      </c>
      <c r="AF13" s="347">
        <v>1654.5529383999999</v>
      </c>
      <c r="AG13" s="347">
        <v>1659.1503121000001</v>
      </c>
      <c r="AH13" s="347">
        <v>1663.7458085999999</v>
      </c>
      <c r="AI13" s="347">
        <v>1668.0931251</v>
      </c>
      <c r="AJ13" s="347">
        <v>1675.0509454</v>
      </c>
      <c r="AK13" s="347">
        <v>1676.757889</v>
      </c>
      <c r="AL13" s="347">
        <v>1676.0726397999999</v>
      </c>
      <c r="AM13" s="347">
        <v>1666.2257649999999</v>
      </c>
      <c r="AN13" s="347">
        <v>1665.8332048</v>
      </c>
      <c r="AO13" s="347">
        <v>1668.1255262</v>
      </c>
      <c r="AP13" s="347">
        <v>1676.2356849</v>
      </c>
      <c r="AQ13" s="347">
        <v>1681.5480533</v>
      </c>
      <c r="AR13" s="347">
        <v>1687.1955869000001</v>
      </c>
      <c r="AS13" s="347">
        <v>1695.7628216000001</v>
      </c>
      <c r="AT13" s="347">
        <v>1700.1422837</v>
      </c>
      <c r="AU13" s="347">
        <v>1702.9185090000001</v>
      </c>
      <c r="AV13" s="347">
        <v>1701.1428907</v>
      </c>
      <c r="AW13" s="347">
        <v>1702.9240978</v>
      </c>
      <c r="AX13" s="347">
        <v>1705.3135233999999</v>
      </c>
      <c r="AY13" s="347">
        <v>1709.3254426999999</v>
      </c>
      <c r="AZ13" s="877">
        <v>1712.1705989</v>
      </c>
      <c r="BA13" s="877">
        <v>1714.8632672000001</v>
      </c>
      <c r="BB13" s="877">
        <v>1716.6879789</v>
      </c>
      <c r="BC13" s="877">
        <v>1719.612273</v>
      </c>
      <c r="BD13" s="877">
        <v>1722.9206807999999</v>
      </c>
      <c r="BE13" s="877">
        <v>1727.3060129</v>
      </c>
      <c r="BF13" s="877">
        <v>1730.8630401</v>
      </c>
      <c r="BG13" s="358">
        <v>1734.2850000000001</v>
      </c>
      <c r="BH13" s="358">
        <v>1737.0329999999999</v>
      </c>
      <c r="BI13" s="358">
        <v>1740.587</v>
      </c>
      <c r="BJ13" s="358">
        <v>1744.4090000000001</v>
      </c>
      <c r="BK13" s="358">
        <v>1748.444</v>
      </c>
      <c r="BL13" s="358">
        <v>1752.8420000000001</v>
      </c>
      <c r="BM13" s="358">
        <v>1757.549</v>
      </c>
      <c r="BN13" s="358">
        <v>1763.066</v>
      </c>
      <c r="BO13" s="358">
        <v>1768.0129999999999</v>
      </c>
      <c r="BP13" s="358">
        <v>1772.8910000000001</v>
      </c>
      <c r="BQ13" s="358">
        <v>1777.6869999999999</v>
      </c>
      <c r="BR13" s="358">
        <v>1782.44</v>
      </c>
      <c r="BS13" s="358">
        <v>1787.1379999999999</v>
      </c>
      <c r="BT13" s="358">
        <v>1791.778</v>
      </c>
      <c r="BU13" s="358">
        <v>1796.3620000000001</v>
      </c>
      <c r="BV13" s="358">
        <v>1800.8889999999999</v>
      </c>
    </row>
    <row r="14" spans="1:74" ht="11.1" customHeight="1" x14ac:dyDescent="0.2">
      <c r="A14" s="81" t="s">
        <v>390</v>
      </c>
      <c r="B14" s="528" t="s">
        <v>1011</v>
      </c>
      <c r="C14" s="347">
        <v>4202.2618134000004</v>
      </c>
      <c r="D14" s="347">
        <v>4187.3405936999998</v>
      </c>
      <c r="E14" s="347">
        <v>4177.2257229999996</v>
      </c>
      <c r="F14" s="347">
        <v>4174.7693275000001</v>
      </c>
      <c r="G14" s="347">
        <v>4172.1280602999996</v>
      </c>
      <c r="H14" s="347">
        <v>4172.1540474000003</v>
      </c>
      <c r="I14" s="347">
        <v>4179.352578</v>
      </c>
      <c r="J14" s="347">
        <v>4181.3341072000003</v>
      </c>
      <c r="K14" s="347">
        <v>4182.6039240999999</v>
      </c>
      <c r="L14" s="347">
        <v>4178.3095673999997</v>
      </c>
      <c r="M14" s="347">
        <v>4181.7953054</v>
      </c>
      <c r="N14" s="347">
        <v>4188.2086768999998</v>
      </c>
      <c r="O14" s="347">
        <v>4199.6699497999998</v>
      </c>
      <c r="P14" s="347">
        <v>4210.3483872999996</v>
      </c>
      <c r="Q14" s="347">
        <v>4222.3642573999996</v>
      </c>
      <c r="R14" s="347">
        <v>4236.2630310000004</v>
      </c>
      <c r="S14" s="347">
        <v>4250.5446629999997</v>
      </c>
      <c r="T14" s="347">
        <v>4265.7546241999999</v>
      </c>
      <c r="U14" s="347">
        <v>4285.2626504999998</v>
      </c>
      <c r="V14" s="347">
        <v>4299.8019686999996</v>
      </c>
      <c r="W14" s="347">
        <v>4312.7423144000004</v>
      </c>
      <c r="X14" s="347">
        <v>4322.2019055999999</v>
      </c>
      <c r="Y14" s="347">
        <v>4333.3556430999997</v>
      </c>
      <c r="Z14" s="347">
        <v>4344.3217447999996</v>
      </c>
      <c r="AA14" s="347">
        <v>4355.0313348999998</v>
      </c>
      <c r="AB14" s="347">
        <v>4365.6738218</v>
      </c>
      <c r="AC14" s="347">
        <v>4376.1803298000004</v>
      </c>
      <c r="AD14" s="347">
        <v>4384.8110906000002</v>
      </c>
      <c r="AE14" s="347">
        <v>4396.3504670000002</v>
      </c>
      <c r="AF14" s="347">
        <v>4409.0586906999997</v>
      </c>
      <c r="AG14" s="347">
        <v>4426.4116289000003</v>
      </c>
      <c r="AH14" s="347">
        <v>4438.8506466999997</v>
      </c>
      <c r="AI14" s="347">
        <v>4449.8516114000004</v>
      </c>
      <c r="AJ14" s="347">
        <v>4462.5714867999995</v>
      </c>
      <c r="AK14" s="347">
        <v>4468.3286220999998</v>
      </c>
      <c r="AL14" s="347">
        <v>4470.2799812000003</v>
      </c>
      <c r="AM14" s="347">
        <v>4456.0850155999997</v>
      </c>
      <c r="AN14" s="347">
        <v>4459.6802336999999</v>
      </c>
      <c r="AO14" s="347">
        <v>4468.7250868000001</v>
      </c>
      <c r="AP14" s="347">
        <v>4489.9112056000004</v>
      </c>
      <c r="AQ14" s="347">
        <v>4504.8366061999996</v>
      </c>
      <c r="AR14" s="347">
        <v>4520.1929190000001</v>
      </c>
      <c r="AS14" s="347">
        <v>4542.7347258</v>
      </c>
      <c r="AT14" s="347">
        <v>4553.8869267999999</v>
      </c>
      <c r="AU14" s="347">
        <v>4560.4041035999999</v>
      </c>
      <c r="AV14" s="347">
        <v>4550.4932287000001</v>
      </c>
      <c r="AW14" s="347">
        <v>4556.5851280999996</v>
      </c>
      <c r="AX14" s="347">
        <v>4566.8867739999996</v>
      </c>
      <c r="AY14" s="347">
        <v>4592.7906264000003</v>
      </c>
      <c r="AZ14" s="877">
        <v>4602.9674207999997</v>
      </c>
      <c r="BA14" s="877">
        <v>4608.8096170999997</v>
      </c>
      <c r="BB14" s="877">
        <v>4601.8088317000002</v>
      </c>
      <c r="BC14" s="877">
        <v>4605.3631193000001</v>
      </c>
      <c r="BD14" s="877">
        <v>4610.9640962000003</v>
      </c>
      <c r="BE14" s="877">
        <v>4622.3699961000002</v>
      </c>
      <c r="BF14" s="877">
        <v>4629.2456768000002</v>
      </c>
      <c r="BG14" s="358">
        <v>4635.3490000000002</v>
      </c>
      <c r="BH14" s="358">
        <v>4638.1130000000003</v>
      </c>
      <c r="BI14" s="358">
        <v>4644.5990000000002</v>
      </c>
      <c r="BJ14" s="358">
        <v>4652.2389999999996</v>
      </c>
      <c r="BK14" s="358">
        <v>4661.6580000000004</v>
      </c>
      <c r="BL14" s="358">
        <v>4671.1390000000001</v>
      </c>
      <c r="BM14" s="358">
        <v>4681.308</v>
      </c>
      <c r="BN14" s="358">
        <v>4692.9250000000002</v>
      </c>
      <c r="BO14" s="358">
        <v>4703.8969999999999</v>
      </c>
      <c r="BP14" s="358">
        <v>4714.9849999999997</v>
      </c>
      <c r="BQ14" s="358">
        <v>4726.8069999999998</v>
      </c>
      <c r="BR14" s="358">
        <v>4737.6629999999996</v>
      </c>
      <c r="BS14" s="358">
        <v>4748.1719999999996</v>
      </c>
      <c r="BT14" s="358">
        <v>4758.3329999999996</v>
      </c>
      <c r="BU14" s="358">
        <v>4768.1459999999997</v>
      </c>
      <c r="BV14" s="358">
        <v>4777.6130000000003</v>
      </c>
    </row>
    <row r="15" spans="1:74" ht="11.1" customHeight="1" x14ac:dyDescent="0.2">
      <c r="A15" s="81"/>
      <c r="B15" s="91" t="s">
        <v>1396</v>
      </c>
      <c r="C15" s="518"/>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937"/>
      <c r="BA15" s="937"/>
      <c r="BB15" s="937"/>
      <c r="BC15" s="937"/>
      <c r="BD15" s="937"/>
      <c r="BE15" s="937"/>
      <c r="BF15" s="937"/>
      <c r="BG15" s="524"/>
      <c r="BH15" s="524"/>
      <c r="BI15" s="524"/>
      <c r="BJ15" s="524"/>
      <c r="BK15" s="524"/>
      <c r="BL15" s="524"/>
      <c r="BM15" s="524"/>
      <c r="BN15" s="524"/>
      <c r="BO15" s="524"/>
      <c r="BP15" s="524"/>
      <c r="BQ15" s="524"/>
      <c r="BR15" s="524"/>
      <c r="BS15" s="524"/>
      <c r="BT15" s="524"/>
      <c r="BU15" s="524"/>
      <c r="BV15" s="524"/>
    </row>
    <row r="16" spans="1:74" ht="11.1" customHeight="1" x14ac:dyDescent="0.2">
      <c r="A16" s="81" t="s">
        <v>391</v>
      </c>
      <c r="B16" s="528" t="s">
        <v>1001</v>
      </c>
      <c r="C16" s="343">
        <v>96.178195087999995</v>
      </c>
      <c r="D16" s="343">
        <v>95.982041983000002</v>
      </c>
      <c r="E16" s="343">
        <v>95.839915821000005</v>
      </c>
      <c r="F16" s="343">
        <v>95.881999331000003</v>
      </c>
      <c r="G16" s="343">
        <v>95.750290003000003</v>
      </c>
      <c r="H16" s="343">
        <v>95.574970567999998</v>
      </c>
      <c r="I16" s="343">
        <v>95.388967631</v>
      </c>
      <c r="J16" s="343">
        <v>95.101733030000005</v>
      </c>
      <c r="K16" s="343">
        <v>94.746193367999993</v>
      </c>
      <c r="L16" s="343">
        <v>94.058392006000005</v>
      </c>
      <c r="M16" s="343">
        <v>93.764209703999995</v>
      </c>
      <c r="N16" s="343">
        <v>93.599689822000002</v>
      </c>
      <c r="O16" s="343">
        <v>93.770981628000001</v>
      </c>
      <c r="P16" s="343">
        <v>93.711174635000006</v>
      </c>
      <c r="Q16" s="343">
        <v>93.626418111000007</v>
      </c>
      <c r="R16" s="343">
        <v>93.508438361000003</v>
      </c>
      <c r="S16" s="343">
        <v>93.379988048000001</v>
      </c>
      <c r="T16" s="343">
        <v>93.232793475999998</v>
      </c>
      <c r="U16" s="343">
        <v>93.045579974000006</v>
      </c>
      <c r="V16" s="343">
        <v>92.876852888000002</v>
      </c>
      <c r="W16" s="343">
        <v>92.705337545999996</v>
      </c>
      <c r="X16" s="343">
        <v>92.604125370000006</v>
      </c>
      <c r="Y16" s="343">
        <v>92.372214951000004</v>
      </c>
      <c r="Z16" s="343">
        <v>92.082697711999998</v>
      </c>
      <c r="AA16" s="343">
        <v>91.523735324</v>
      </c>
      <c r="AB16" s="343">
        <v>91.277883188000004</v>
      </c>
      <c r="AC16" s="343">
        <v>91.133302977</v>
      </c>
      <c r="AD16" s="343">
        <v>91.309300195999995</v>
      </c>
      <c r="AE16" s="343">
        <v>91.202784703999995</v>
      </c>
      <c r="AF16" s="343">
        <v>91.033062006999998</v>
      </c>
      <c r="AG16" s="343">
        <v>90.690683952000001</v>
      </c>
      <c r="AH16" s="343">
        <v>90.476632960000003</v>
      </c>
      <c r="AI16" s="343">
        <v>90.281460877000001</v>
      </c>
      <c r="AJ16" s="343">
        <v>89.938934310999997</v>
      </c>
      <c r="AK16" s="343">
        <v>89.906195092999994</v>
      </c>
      <c r="AL16" s="343">
        <v>90.017009831999999</v>
      </c>
      <c r="AM16" s="343">
        <v>90.532281019999999</v>
      </c>
      <c r="AN16" s="343">
        <v>90.734526798000005</v>
      </c>
      <c r="AO16" s="343">
        <v>90.884649659999994</v>
      </c>
      <c r="AP16" s="343">
        <v>90.828449053</v>
      </c>
      <c r="AQ16" s="343">
        <v>90.989976498000004</v>
      </c>
      <c r="AR16" s="343">
        <v>91.215031443000001</v>
      </c>
      <c r="AS16" s="343">
        <v>91.823551699999996</v>
      </c>
      <c r="AT16" s="343">
        <v>91.935708282999997</v>
      </c>
      <c r="AU16" s="343">
        <v>91.871439003999996</v>
      </c>
      <c r="AV16" s="343">
        <v>91.119579165999994</v>
      </c>
      <c r="AW16" s="343">
        <v>91.085831689000003</v>
      </c>
      <c r="AX16" s="343">
        <v>91.259031874000001</v>
      </c>
      <c r="AY16" s="343">
        <v>91.839916489000004</v>
      </c>
      <c r="AZ16" s="873">
        <v>92.276459423000006</v>
      </c>
      <c r="BA16" s="873">
        <v>92.769397441999999</v>
      </c>
      <c r="BB16" s="873">
        <v>93.569681669999994</v>
      </c>
      <c r="BC16" s="873">
        <v>93.987196519999998</v>
      </c>
      <c r="BD16" s="873">
        <v>94.272893113999999</v>
      </c>
      <c r="BE16" s="873">
        <v>94.299334072999997</v>
      </c>
      <c r="BF16" s="873">
        <v>94.416972189000006</v>
      </c>
      <c r="BG16" s="354">
        <v>94.498369999999994</v>
      </c>
      <c r="BH16" s="354">
        <v>94.480900000000005</v>
      </c>
      <c r="BI16" s="354">
        <v>94.536789999999996</v>
      </c>
      <c r="BJ16" s="354">
        <v>94.603399999999993</v>
      </c>
      <c r="BK16" s="354">
        <v>94.609480000000005</v>
      </c>
      <c r="BL16" s="354">
        <v>94.750990000000002</v>
      </c>
      <c r="BM16" s="354">
        <v>94.956670000000003</v>
      </c>
      <c r="BN16" s="354">
        <v>95.319069999999996</v>
      </c>
      <c r="BO16" s="354">
        <v>95.583690000000004</v>
      </c>
      <c r="BP16" s="354">
        <v>95.84308</v>
      </c>
      <c r="BQ16" s="354">
        <v>96.119439999999997</v>
      </c>
      <c r="BR16" s="354">
        <v>96.351709999999997</v>
      </c>
      <c r="BS16" s="354">
        <v>96.562089999999998</v>
      </c>
      <c r="BT16" s="354">
        <v>96.750579999999999</v>
      </c>
      <c r="BU16" s="354">
        <v>96.917180000000002</v>
      </c>
      <c r="BV16" s="354">
        <v>97.061890000000005</v>
      </c>
    </row>
    <row r="17" spans="1:74" ht="11.1" customHeight="1" x14ac:dyDescent="0.2">
      <c r="A17" s="81" t="s">
        <v>392</v>
      </c>
      <c r="B17" s="528" t="s">
        <v>1002</v>
      </c>
      <c r="C17" s="343">
        <v>94.589394132999999</v>
      </c>
      <c r="D17" s="343">
        <v>94.537735507999997</v>
      </c>
      <c r="E17" s="343">
        <v>94.486523622999997</v>
      </c>
      <c r="F17" s="343">
        <v>94.508920697999997</v>
      </c>
      <c r="G17" s="343">
        <v>94.403730625999998</v>
      </c>
      <c r="H17" s="343">
        <v>94.244115628000003</v>
      </c>
      <c r="I17" s="343">
        <v>94.036493219999997</v>
      </c>
      <c r="J17" s="343">
        <v>93.763215232999997</v>
      </c>
      <c r="K17" s="343">
        <v>93.430699183000002</v>
      </c>
      <c r="L17" s="343">
        <v>92.776304381000003</v>
      </c>
      <c r="M17" s="343">
        <v>92.522292720999999</v>
      </c>
      <c r="N17" s="343">
        <v>92.406023513999997</v>
      </c>
      <c r="O17" s="343">
        <v>92.619096529000004</v>
      </c>
      <c r="P17" s="343">
        <v>92.634612402000002</v>
      </c>
      <c r="Q17" s="343">
        <v>92.644170900999995</v>
      </c>
      <c r="R17" s="343">
        <v>92.666669296999999</v>
      </c>
      <c r="S17" s="343">
        <v>92.650140097999994</v>
      </c>
      <c r="T17" s="343">
        <v>92.613480573999993</v>
      </c>
      <c r="U17" s="343">
        <v>92.532453903999993</v>
      </c>
      <c r="V17" s="343">
        <v>92.473711344999998</v>
      </c>
      <c r="W17" s="343">
        <v>92.413016075000002</v>
      </c>
      <c r="X17" s="343">
        <v>92.405259071000003</v>
      </c>
      <c r="Y17" s="343">
        <v>92.299490148999993</v>
      </c>
      <c r="Z17" s="343">
        <v>92.150600286</v>
      </c>
      <c r="AA17" s="343">
        <v>91.798590864000005</v>
      </c>
      <c r="AB17" s="343">
        <v>91.683458079000005</v>
      </c>
      <c r="AC17" s="343">
        <v>91.645203315000003</v>
      </c>
      <c r="AD17" s="343">
        <v>91.864490922000002</v>
      </c>
      <c r="AE17" s="343">
        <v>91.844493935000003</v>
      </c>
      <c r="AF17" s="343">
        <v>91.765876703000004</v>
      </c>
      <c r="AG17" s="343">
        <v>91.549904552000001</v>
      </c>
      <c r="AH17" s="343">
        <v>91.413097840999995</v>
      </c>
      <c r="AI17" s="343">
        <v>91.276721893000001</v>
      </c>
      <c r="AJ17" s="343">
        <v>90.958939963000006</v>
      </c>
      <c r="AK17" s="343">
        <v>90.959803100000002</v>
      </c>
      <c r="AL17" s="343">
        <v>91.097474559999995</v>
      </c>
      <c r="AM17" s="343">
        <v>91.602707433999996</v>
      </c>
      <c r="AN17" s="343">
        <v>91.840930717999996</v>
      </c>
      <c r="AO17" s="343">
        <v>92.042897504999999</v>
      </c>
      <c r="AP17" s="343">
        <v>92.135909917999996</v>
      </c>
      <c r="AQ17" s="343">
        <v>92.319887116000004</v>
      </c>
      <c r="AR17" s="343">
        <v>92.522131221999999</v>
      </c>
      <c r="AS17" s="343">
        <v>93.068373866000002</v>
      </c>
      <c r="AT17" s="343">
        <v>93.062853066000002</v>
      </c>
      <c r="AU17" s="343">
        <v>92.831300451999994</v>
      </c>
      <c r="AV17" s="343">
        <v>91.802545972000004</v>
      </c>
      <c r="AW17" s="343">
        <v>91.547307266999994</v>
      </c>
      <c r="AX17" s="343">
        <v>91.494414285000005</v>
      </c>
      <c r="AY17" s="343">
        <v>91.788718695</v>
      </c>
      <c r="AZ17" s="873">
        <v>92.031878409000001</v>
      </c>
      <c r="BA17" s="873">
        <v>92.368745097000001</v>
      </c>
      <c r="BB17" s="873">
        <v>93.100671770999995</v>
      </c>
      <c r="BC17" s="873">
        <v>93.398937644</v>
      </c>
      <c r="BD17" s="873">
        <v>93.564895730999993</v>
      </c>
      <c r="BE17" s="873">
        <v>93.425693984999995</v>
      </c>
      <c r="BF17" s="873">
        <v>93.456675532999995</v>
      </c>
      <c r="BG17" s="354">
        <v>93.484989999999996</v>
      </c>
      <c r="BH17" s="354">
        <v>93.507580000000004</v>
      </c>
      <c r="BI17" s="354">
        <v>93.532839999999993</v>
      </c>
      <c r="BJ17" s="354">
        <v>93.557730000000006</v>
      </c>
      <c r="BK17" s="354">
        <v>93.490979999999993</v>
      </c>
      <c r="BL17" s="354">
        <v>93.583569999999995</v>
      </c>
      <c r="BM17" s="354">
        <v>93.744230000000002</v>
      </c>
      <c r="BN17" s="354">
        <v>94.080579999999998</v>
      </c>
      <c r="BO17" s="354">
        <v>94.296679999999995</v>
      </c>
      <c r="BP17" s="354">
        <v>94.500129999999999</v>
      </c>
      <c r="BQ17" s="354">
        <v>94.690070000000006</v>
      </c>
      <c r="BR17" s="354">
        <v>94.868899999999996</v>
      </c>
      <c r="BS17" s="354">
        <v>95.035749999999993</v>
      </c>
      <c r="BT17" s="354">
        <v>95.190629999999999</v>
      </c>
      <c r="BU17" s="354">
        <v>95.333519999999993</v>
      </c>
      <c r="BV17" s="354">
        <v>95.464439999999996</v>
      </c>
    </row>
    <row r="18" spans="1:74" ht="11.1" customHeight="1" x14ac:dyDescent="0.2">
      <c r="A18" s="81" t="s">
        <v>393</v>
      </c>
      <c r="B18" s="528" t="s">
        <v>1003</v>
      </c>
      <c r="C18" s="343">
        <v>96.095850909999996</v>
      </c>
      <c r="D18" s="343">
        <v>95.949913971000001</v>
      </c>
      <c r="E18" s="343">
        <v>95.848574884000001</v>
      </c>
      <c r="F18" s="343">
        <v>95.891767392000006</v>
      </c>
      <c r="G18" s="343">
        <v>95.804673702000002</v>
      </c>
      <c r="H18" s="343">
        <v>95.687227557</v>
      </c>
      <c r="I18" s="343">
        <v>95.604695348999996</v>
      </c>
      <c r="J18" s="343">
        <v>95.377594500000001</v>
      </c>
      <c r="K18" s="343">
        <v>95.071191403</v>
      </c>
      <c r="L18" s="343">
        <v>94.416001485999999</v>
      </c>
      <c r="M18" s="343">
        <v>94.153107320000004</v>
      </c>
      <c r="N18" s="343">
        <v>94.013024332000001</v>
      </c>
      <c r="O18" s="343">
        <v>94.141342402999996</v>
      </c>
      <c r="P18" s="343">
        <v>94.137689363000007</v>
      </c>
      <c r="Q18" s="343">
        <v>94.147655091999994</v>
      </c>
      <c r="R18" s="343">
        <v>94.227464799000003</v>
      </c>
      <c r="S18" s="343">
        <v>94.222499157000001</v>
      </c>
      <c r="T18" s="343">
        <v>94.188983377</v>
      </c>
      <c r="U18" s="343">
        <v>94.169696789</v>
      </c>
      <c r="V18" s="343">
        <v>94.046996231999998</v>
      </c>
      <c r="W18" s="343">
        <v>93.863661037</v>
      </c>
      <c r="X18" s="343">
        <v>93.505540178000004</v>
      </c>
      <c r="Y18" s="343">
        <v>93.286548976999995</v>
      </c>
      <c r="Z18" s="343">
        <v>93.092536409000004</v>
      </c>
      <c r="AA18" s="343">
        <v>92.862388652000007</v>
      </c>
      <c r="AB18" s="343">
        <v>92.764168713999993</v>
      </c>
      <c r="AC18" s="343">
        <v>92.736762772999995</v>
      </c>
      <c r="AD18" s="343">
        <v>93.008660199000005</v>
      </c>
      <c r="AE18" s="343">
        <v>92.951515225999998</v>
      </c>
      <c r="AF18" s="343">
        <v>92.793817223999994</v>
      </c>
      <c r="AG18" s="343">
        <v>92.397625650999998</v>
      </c>
      <c r="AH18" s="343">
        <v>92.142276995000003</v>
      </c>
      <c r="AI18" s="343">
        <v>91.889830713999999</v>
      </c>
      <c r="AJ18" s="343">
        <v>91.43352668</v>
      </c>
      <c r="AK18" s="343">
        <v>91.341955248999994</v>
      </c>
      <c r="AL18" s="343">
        <v>91.408356291999993</v>
      </c>
      <c r="AM18" s="343">
        <v>91.812730818000006</v>
      </c>
      <c r="AN18" s="343">
        <v>92.060076050000006</v>
      </c>
      <c r="AO18" s="343">
        <v>92.330392997999994</v>
      </c>
      <c r="AP18" s="343">
        <v>92.676080366999997</v>
      </c>
      <c r="AQ18" s="343">
        <v>92.953041717999994</v>
      </c>
      <c r="AR18" s="343">
        <v>93.213675757000004</v>
      </c>
      <c r="AS18" s="343">
        <v>93.674337824999995</v>
      </c>
      <c r="AT18" s="343">
        <v>93.740050732</v>
      </c>
      <c r="AU18" s="343">
        <v>93.627169820000006</v>
      </c>
      <c r="AV18" s="343">
        <v>92.892001594999996</v>
      </c>
      <c r="AW18" s="343">
        <v>92.754703164000006</v>
      </c>
      <c r="AX18" s="343">
        <v>92.771581033000004</v>
      </c>
      <c r="AY18" s="343">
        <v>92.999779795999999</v>
      </c>
      <c r="AZ18" s="873">
        <v>93.282151823000007</v>
      </c>
      <c r="BA18" s="873">
        <v>93.675841706</v>
      </c>
      <c r="BB18" s="873">
        <v>94.521243795999993</v>
      </c>
      <c r="BC18" s="873">
        <v>94.882273627999993</v>
      </c>
      <c r="BD18" s="873">
        <v>95.099325553</v>
      </c>
      <c r="BE18" s="873">
        <v>95.010466238999996</v>
      </c>
      <c r="BF18" s="873">
        <v>95.061012348000006</v>
      </c>
      <c r="BG18" s="354">
        <v>95.089029999999994</v>
      </c>
      <c r="BH18" s="354">
        <v>95.029719999999998</v>
      </c>
      <c r="BI18" s="354">
        <v>95.061279999999996</v>
      </c>
      <c r="BJ18" s="354">
        <v>95.118920000000003</v>
      </c>
      <c r="BK18" s="354">
        <v>95.162019999999998</v>
      </c>
      <c r="BL18" s="354">
        <v>95.302260000000004</v>
      </c>
      <c r="BM18" s="354">
        <v>95.499039999999994</v>
      </c>
      <c r="BN18" s="354">
        <v>95.805800000000005</v>
      </c>
      <c r="BO18" s="354">
        <v>96.075569999999999</v>
      </c>
      <c r="BP18" s="354">
        <v>96.361800000000002</v>
      </c>
      <c r="BQ18" s="354">
        <v>96.753969999999995</v>
      </c>
      <c r="BR18" s="354">
        <v>97.005989999999997</v>
      </c>
      <c r="BS18" s="354">
        <v>97.207350000000005</v>
      </c>
      <c r="BT18" s="354">
        <v>97.358050000000006</v>
      </c>
      <c r="BU18" s="354">
        <v>97.458089999999999</v>
      </c>
      <c r="BV18" s="354">
        <v>97.507469999999998</v>
      </c>
    </row>
    <row r="19" spans="1:74" ht="11.1" customHeight="1" x14ac:dyDescent="0.2">
      <c r="A19" s="81" t="s">
        <v>394</v>
      </c>
      <c r="B19" s="528" t="s">
        <v>1004</v>
      </c>
      <c r="C19" s="343">
        <v>99.358002119999995</v>
      </c>
      <c r="D19" s="343">
        <v>99.333424296000004</v>
      </c>
      <c r="E19" s="343">
        <v>99.329920470000005</v>
      </c>
      <c r="F19" s="343">
        <v>99.421957837999997</v>
      </c>
      <c r="G19" s="343">
        <v>99.404751610999995</v>
      </c>
      <c r="H19" s="343">
        <v>99.352768984999997</v>
      </c>
      <c r="I19" s="343">
        <v>99.311292159000004</v>
      </c>
      <c r="J19" s="343">
        <v>99.155795084000005</v>
      </c>
      <c r="K19" s="343">
        <v>98.931559961000005</v>
      </c>
      <c r="L19" s="343">
        <v>98.369903880999999</v>
      </c>
      <c r="M19" s="343">
        <v>98.209704841999994</v>
      </c>
      <c r="N19" s="343">
        <v>98.182279933999993</v>
      </c>
      <c r="O19" s="343">
        <v>98.469212729000006</v>
      </c>
      <c r="P19" s="343">
        <v>98.571148406999995</v>
      </c>
      <c r="Q19" s="343">
        <v>98.669670538999995</v>
      </c>
      <c r="R19" s="343">
        <v>98.837925440999996</v>
      </c>
      <c r="S19" s="343">
        <v>98.874760742999996</v>
      </c>
      <c r="T19" s="343">
        <v>98.853322762000005</v>
      </c>
      <c r="U19" s="343">
        <v>98.708102952000004</v>
      </c>
      <c r="V19" s="343">
        <v>98.619249812999996</v>
      </c>
      <c r="W19" s="343">
        <v>98.521254799999994</v>
      </c>
      <c r="X19" s="343">
        <v>98.424594143999997</v>
      </c>
      <c r="Y19" s="343">
        <v>98.300458207999995</v>
      </c>
      <c r="Z19" s="343">
        <v>98.159323223000001</v>
      </c>
      <c r="AA19" s="343">
        <v>97.875366315999997</v>
      </c>
      <c r="AB19" s="343">
        <v>97.794600388999996</v>
      </c>
      <c r="AC19" s="343">
        <v>97.791202569999996</v>
      </c>
      <c r="AD19" s="343">
        <v>98.149642494000005</v>
      </c>
      <c r="AE19" s="343">
        <v>98.087628659000003</v>
      </c>
      <c r="AF19" s="343">
        <v>97.889630702999995</v>
      </c>
      <c r="AG19" s="343">
        <v>97.315585431000002</v>
      </c>
      <c r="AH19" s="343">
        <v>97.025666627999996</v>
      </c>
      <c r="AI19" s="343">
        <v>96.779811100000003</v>
      </c>
      <c r="AJ19" s="343">
        <v>96.422518675000006</v>
      </c>
      <c r="AK19" s="343">
        <v>96.381414824000004</v>
      </c>
      <c r="AL19" s="343">
        <v>96.500999375000006</v>
      </c>
      <c r="AM19" s="343">
        <v>96.988785184999998</v>
      </c>
      <c r="AN19" s="343">
        <v>97.274111902000001</v>
      </c>
      <c r="AO19" s="343">
        <v>97.564492380999994</v>
      </c>
      <c r="AP19" s="343">
        <v>97.929162754999993</v>
      </c>
      <c r="AQ19" s="343">
        <v>98.177723658000005</v>
      </c>
      <c r="AR19" s="343">
        <v>98.379411222000002</v>
      </c>
      <c r="AS19" s="343">
        <v>98.683280604999993</v>
      </c>
      <c r="AT19" s="343">
        <v>98.679430124999996</v>
      </c>
      <c r="AU19" s="343">
        <v>98.516914939000003</v>
      </c>
      <c r="AV19" s="343">
        <v>97.759299205999994</v>
      </c>
      <c r="AW19" s="343">
        <v>97.606781490000003</v>
      </c>
      <c r="AX19" s="343">
        <v>97.622925949000006</v>
      </c>
      <c r="AY19" s="343">
        <v>97.911040583000002</v>
      </c>
      <c r="AZ19" s="873">
        <v>98.187028393000006</v>
      </c>
      <c r="BA19" s="873">
        <v>98.554197379000001</v>
      </c>
      <c r="BB19" s="873">
        <v>99.302124804000002</v>
      </c>
      <c r="BC19" s="873">
        <v>99.634473193999995</v>
      </c>
      <c r="BD19" s="873">
        <v>99.840819812999996</v>
      </c>
      <c r="BE19" s="873">
        <v>99.769015104000005</v>
      </c>
      <c r="BF19" s="873">
        <v>99.837470347999997</v>
      </c>
      <c r="BG19" s="354">
        <v>99.894040000000004</v>
      </c>
      <c r="BH19" s="354">
        <v>99.909080000000003</v>
      </c>
      <c r="BI19" s="354">
        <v>99.964089999999999</v>
      </c>
      <c r="BJ19" s="354">
        <v>100.0294</v>
      </c>
      <c r="BK19" s="354">
        <v>100.0294</v>
      </c>
      <c r="BL19" s="354">
        <v>100.1722</v>
      </c>
      <c r="BM19" s="354">
        <v>100.38209999999999</v>
      </c>
      <c r="BN19" s="354">
        <v>100.755</v>
      </c>
      <c r="BO19" s="354">
        <v>101.02719999999999</v>
      </c>
      <c r="BP19" s="354">
        <v>101.29470000000001</v>
      </c>
      <c r="BQ19" s="354">
        <v>101.5843</v>
      </c>
      <c r="BR19" s="354">
        <v>101.8222</v>
      </c>
      <c r="BS19" s="354">
        <v>102.03530000000001</v>
      </c>
      <c r="BT19" s="354">
        <v>102.2236</v>
      </c>
      <c r="BU19" s="354">
        <v>102.387</v>
      </c>
      <c r="BV19" s="354">
        <v>102.5256</v>
      </c>
    </row>
    <row r="20" spans="1:74" ht="11.1" customHeight="1" x14ac:dyDescent="0.2">
      <c r="A20" s="81" t="s">
        <v>395</v>
      </c>
      <c r="B20" s="528" t="s">
        <v>1005</v>
      </c>
      <c r="C20" s="343">
        <v>101.03658144000001</v>
      </c>
      <c r="D20" s="343">
        <v>100.97274548</v>
      </c>
      <c r="E20" s="343">
        <v>100.93445875</v>
      </c>
      <c r="F20" s="343">
        <v>100.99349264999999</v>
      </c>
      <c r="G20" s="343">
        <v>100.95247581</v>
      </c>
      <c r="H20" s="343">
        <v>100.88317965</v>
      </c>
      <c r="I20" s="343">
        <v>100.86614208</v>
      </c>
      <c r="J20" s="343">
        <v>100.67988382</v>
      </c>
      <c r="K20" s="343">
        <v>100.40494278</v>
      </c>
      <c r="L20" s="343">
        <v>99.743307313000003</v>
      </c>
      <c r="M20" s="343">
        <v>99.514509486999998</v>
      </c>
      <c r="N20" s="343">
        <v>99.420537639000003</v>
      </c>
      <c r="O20" s="343">
        <v>99.597588909999999</v>
      </c>
      <c r="P20" s="343">
        <v>99.671121161000002</v>
      </c>
      <c r="Q20" s="343">
        <v>99.777331533999998</v>
      </c>
      <c r="R20" s="343">
        <v>99.993723590000002</v>
      </c>
      <c r="S20" s="343">
        <v>100.10716253</v>
      </c>
      <c r="T20" s="343">
        <v>100.19515192999999</v>
      </c>
      <c r="U20" s="343">
        <v>100.24079832</v>
      </c>
      <c r="V20" s="343">
        <v>100.29055870000001</v>
      </c>
      <c r="W20" s="343">
        <v>100.32753963</v>
      </c>
      <c r="X20" s="343">
        <v>100.43254874</v>
      </c>
      <c r="Y20" s="343">
        <v>100.38336501000001</v>
      </c>
      <c r="Z20" s="343">
        <v>100.26079608000001</v>
      </c>
      <c r="AA20" s="343">
        <v>99.817161771000002</v>
      </c>
      <c r="AB20" s="343">
        <v>99.733582605999999</v>
      </c>
      <c r="AC20" s="343">
        <v>99.762378393000006</v>
      </c>
      <c r="AD20" s="343">
        <v>100.16559837</v>
      </c>
      <c r="AE20" s="343">
        <v>100.22260713</v>
      </c>
      <c r="AF20" s="343">
        <v>100.19545392000001</v>
      </c>
      <c r="AG20" s="343">
        <v>99.991317498000001</v>
      </c>
      <c r="AH20" s="343">
        <v>99.865456236</v>
      </c>
      <c r="AI20" s="343">
        <v>99.725048909999998</v>
      </c>
      <c r="AJ20" s="343">
        <v>99.303603089000006</v>
      </c>
      <c r="AK20" s="343">
        <v>99.333972957</v>
      </c>
      <c r="AL20" s="343">
        <v>99.549666082000002</v>
      </c>
      <c r="AM20" s="343">
        <v>100.25204515</v>
      </c>
      <c r="AN20" s="343">
        <v>100.61236278</v>
      </c>
      <c r="AO20" s="343">
        <v>100.93198165</v>
      </c>
      <c r="AP20" s="343">
        <v>101.19276668000001</v>
      </c>
      <c r="AQ20" s="343">
        <v>101.44458937</v>
      </c>
      <c r="AR20" s="343">
        <v>101.66931464</v>
      </c>
      <c r="AS20" s="343">
        <v>102.0910763</v>
      </c>
      <c r="AT20" s="343">
        <v>102.09350634</v>
      </c>
      <c r="AU20" s="343">
        <v>101.90073858</v>
      </c>
      <c r="AV20" s="343">
        <v>100.99310072999999</v>
      </c>
      <c r="AW20" s="343">
        <v>100.79969158</v>
      </c>
      <c r="AX20" s="343">
        <v>100.80083885000001</v>
      </c>
      <c r="AY20" s="343">
        <v>101.15841402</v>
      </c>
      <c r="AZ20" s="873">
        <v>101.42727051</v>
      </c>
      <c r="BA20" s="873">
        <v>101.76927981999999</v>
      </c>
      <c r="BB20" s="873">
        <v>102.43256617</v>
      </c>
      <c r="BC20" s="873">
        <v>102.73478792</v>
      </c>
      <c r="BD20" s="873">
        <v>102.92406930999999</v>
      </c>
      <c r="BE20" s="873">
        <v>102.86685754</v>
      </c>
      <c r="BF20" s="873">
        <v>102.9304228</v>
      </c>
      <c r="BG20" s="354">
        <v>102.9812</v>
      </c>
      <c r="BH20" s="354">
        <v>102.9759</v>
      </c>
      <c r="BI20" s="354">
        <v>103.03360000000001</v>
      </c>
      <c r="BJ20" s="354">
        <v>103.11109999999999</v>
      </c>
      <c r="BK20" s="354">
        <v>103.1395</v>
      </c>
      <c r="BL20" s="354">
        <v>103.3082</v>
      </c>
      <c r="BM20" s="354">
        <v>103.5484</v>
      </c>
      <c r="BN20" s="354">
        <v>103.9624</v>
      </c>
      <c r="BO20" s="354">
        <v>104.26860000000001</v>
      </c>
      <c r="BP20" s="354">
        <v>104.5692</v>
      </c>
      <c r="BQ20" s="354">
        <v>104.8897</v>
      </c>
      <c r="BR20" s="354">
        <v>105.1605</v>
      </c>
      <c r="BS20" s="354">
        <v>105.40689999999999</v>
      </c>
      <c r="BT20" s="354">
        <v>105.6289</v>
      </c>
      <c r="BU20" s="354">
        <v>105.8266</v>
      </c>
      <c r="BV20" s="354">
        <v>105.9999</v>
      </c>
    </row>
    <row r="21" spans="1:74" ht="11.1" customHeight="1" x14ac:dyDescent="0.2">
      <c r="A21" s="81" t="s">
        <v>396</v>
      </c>
      <c r="B21" s="528" t="s">
        <v>1006</v>
      </c>
      <c r="C21" s="343">
        <v>98.659298852000006</v>
      </c>
      <c r="D21" s="343">
        <v>98.622092961999996</v>
      </c>
      <c r="E21" s="343">
        <v>98.641593671999999</v>
      </c>
      <c r="F21" s="343">
        <v>98.867120446000001</v>
      </c>
      <c r="G21" s="343">
        <v>98.88804476</v>
      </c>
      <c r="H21" s="343">
        <v>98.853686077999996</v>
      </c>
      <c r="I21" s="343">
        <v>98.813928982999997</v>
      </c>
      <c r="J21" s="343">
        <v>98.631590868999993</v>
      </c>
      <c r="K21" s="343">
        <v>98.356556320999999</v>
      </c>
      <c r="L21" s="343">
        <v>97.719210610000005</v>
      </c>
      <c r="M21" s="343">
        <v>97.460994237999998</v>
      </c>
      <c r="N21" s="343">
        <v>97.312292478000003</v>
      </c>
      <c r="O21" s="343">
        <v>97.371928682999993</v>
      </c>
      <c r="P21" s="343">
        <v>97.368138627999997</v>
      </c>
      <c r="Q21" s="343">
        <v>97.399745667999994</v>
      </c>
      <c r="R21" s="343">
        <v>97.542931727999999</v>
      </c>
      <c r="S21" s="343">
        <v>97.588196515000007</v>
      </c>
      <c r="T21" s="343">
        <v>97.611721953</v>
      </c>
      <c r="U21" s="343">
        <v>97.574219016000001</v>
      </c>
      <c r="V21" s="343">
        <v>97.583732529000002</v>
      </c>
      <c r="W21" s="343">
        <v>97.600973465999999</v>
      </c>
      <c r="X21" s="343">
        <v>97.697684229999993</v>
      </c>
      <c r="Y21" s="343">
        <v>97.676573210000001</v>
      </c>
      <c r="Z21" s="343">
        <v>97.609382811000003</v>
      </c>
      <c r="AA21" s="343">
        <v>97.325424677000001</v>
      </c>
      <c r="AB21" s="343">
        <v>97.294091785999996</v>
      </c>
      <c r="AC21" s="343">
        <v>97.344695782000002</v>
      </c>
      <c r="AD21" s="343">
        <v>97.717937950999996</v>
      </c>
      <c r="AE21" s="343">
        <v>97.751889755999997</v>
      </c>
      <c r="AF21" s="343">
        <v>97.687252482999995</v>
      </c>
      <c r="AG21" s="343">
        <v>97.403296193000003</v>
      </c>
      <c r="AH21" s="343">
        <v>97.232028220000004</v>
      </c>
      <c r="AI21" s="343">
        <v>97.052718624999997</v>
      </c>
      <c r="AJ21" s="343">
        <v>96.663031766000003</v>
      </c>
      <c r="AK21" s="343">
        <v>96.619390658</v>
      </c>
      <c r="AL21" s="343">
        <v>96.719459658999995</v>
      </c>
      <c r="AM21" s="343">
        <v>97.173893452000002</v>
      </c>
      <c r="AN21" s="343">
        <v>97.403391658999993</v>
      </c>
      <c r="AO21" s="343">
        <v>97.618608963</v>
      </c>
      <c r="AP21" s="343">
        <v>97.797263005999994</v>
      </c>
      <c r="AQ21" s="343">
        <v>98.000630272999999</v>
      </c>
      <c r="AR21" s="343">
        <v>98.206428407000004</v>
      </c>
      <c r="AS21" s="343">
        <v>98.640883509000005</v>
      </c>
      <c r="AT21" s="343">
        <v>98.681873796999994</v>
      </c>
      <c r="AU21" s="343">
        <v>98.555625375000005</v>
      </c>
      <c r="AV21" s="343">
        <v>97.839217744999999</v>
      </c>
      <c r="AW21" s="343">
        <v>97.695682274000006</v>
      </c>
      <c r="AX21" s="343">
        <v>97.702098465000006</v>
      </c>
      <c r="AY21" s="343">
        <v>97.968165716000001</v>
      </c>
      <c r="AZ21" s="873">
        <v>98.192210681999995</v>
      </c>
      <c r="BA21" s="873">
        <v>98.483932761000005</v>
      </c>
      <c r="BB21" s="873">
        <v>99.060946622000003</v>
      </c>
      <c r="BC21" s="873">
        <v>99.324811926999999</v>
      </c>
      <c r="BD21" s="873">
        <v>99.493143344000003</v>
      </c>
      <c r="BE21" s="873">
        <v>99.468189874000004</v>
      </c>
      <c r="BF21" s="873">
        <v>99.518766763000002</v>
      </c>
      <c r="BG21" s="354">
        <v>99.547120000000007</v>
      </c>
      <c r="BH21" s="354">
        <v>99.479410000000001</v>
      </c>
      <c r="BI21" s="354">
        <v>99.518709999999999</v>
      </c>
      <c r="BJ21" s="354">
        <v>99.591179999999994</v>
      </c>
      <c r="BK21" s="354">
        <v>99.66516</v>
      </c>
      <c r="BL21" s="354">
        <v>99.827690000000004</v>
      </c>
      <c r="BM21" s="354">
        <v>100.0471</v>
      </c>
      <c r="BN21" s="354">
        <v>100.389</v>
      </c>
      <c r="BO21" s="354">
        <v>100.673</v>
      </c>
      <c r="BP21" s="354">
        <v>100.9649</v>
      </c>
      <c r="BQ21" s="354">
        <v>101.3201</v>
      </c>
      <c r="BR21" s="354">
        <v>101.58580000000001</v>
      </c>
      <c r="BS21" s="354">
        <v>101.8176</v>
      </c>
      <c r="BT21" s="354">
        <v>102.0154</v>
      </c>
      <c r="BU21" s="354">
        <v>102.1794</v>
      </c>
      <c r="BV21" s="354">
        <v>102.3094</v>
      </c>
    </row>
    <row r="22" spans="1:74" ht="11.1" customHeight="1" x14ac:dyDescent="0.2">
      <c r="A22" s="81" t="s">
        <v>397</v>
      </c>
      <c r="B22" s="528" t="s">
        <v>1007</v>
      </c>
      <c r="C22" s="343">
        <v>100.83867816</v>
      </c>
      <c r="D22" s="343">
        <v>100.8860524</v>
      </c>
      <c r="E22" s="343">
        <v>101.02412608</v>
      </c>
      <c r="F22" s="343">
        <v>101.39630294</v>
      </c>
      <c r="G22" s="343">
        <v>101.60822272999999</v>
      </c>
      <c r="H22" s="343">
        <v>101.80328916000001</v>
      </c>
      <c r="I22" s="343">
        <v>102.09637068000001</v>
      </c>
      <c r="J22" s="343">
        <v>102.1715791</v>
      </c>
      <c r="K22" s="343">
        <v>102.14378284999999</v>
      </c>
      <c r="L22" s="343">
        <v>101.73290864000001</v>
      </c>
      <c r="M22" s="343">
        <v>101.70915802</v>
      </c>
      <c r="N22" s="343">
        <v>101.79245772</v>
      </c>
      <c r="O22" s="343">
        <v>102.04708703</v>
      </c>
      <c r="P22" s="343">
        <v>102.29627785</v>
      </c>
      <c r="Q22" s="343">
        <v>102.60430948</v>
      </c>
      <c r="R22" s="343">
        <v>103.16317797000001</v>
      </c>
      <c r="S22" s="343">
        <v>103.44489421999999</v>
      </c>
      <c r="T22" s="343">
        <v>103.64145426</v>
      </c>
      <c r="U22" s="343">
        <v>103.60176661</v>
      </c>
      <c r="V22" s="343">
        <v>103.74133285000001</v>
      </c>
      <c r="W22" s="343">
        <v>103.90906150000001</v>
      </c>
      <c r="X22" s="343">
        <v>104.24046786</v>
      </c>
      <c r="Y22" s="343">
        <v>104.36288483</v>
      </c>
      <c r="Z22" s="343">
        <v>104.41182773</v>
      </c>
      <c r="AA22" s="343">
        <v>104.19534839000001</v>
      </c>
      <c r="AB22" s="343">
        <v>104.24130425</v>
      </c>
      <c r="AC22" s="343">
        <v>104.35774716</v>
      </c>
      <c r="AD22" s="343">
        <v>104.76099883000001</v>
      </c>
      <c r="AE22" s="343">
        <v>104.85617453</v>
      </c>
      <c r="AF22" s="343">
        <v>104.85959597999999</v>
      </c>
      <c r="AG22" s="343">
        <v>104.60125019</v>
      </c>
      <c r="AH22" s="343">
        <v>104.54867289000001</v>
      </c>
      <c r="AI22" s="343">
        <v>104.53185108</v>
      </c>
      <c r="AJ22" s="343">
        <v>104.40533508</v>
      </c>
      <c r="AK22" s="343">
        <v>104.56911153</v>
      </c>
      <c r="AL22" s="343">
        <v>104.87773075</v>
      </c>
      <c r="AM22" s="343">
        <v>105.5907567</v>
      </c>
      <c r="AN22" s="343">
        <v>105.99438846</v>
      </c>
      <c r="AO22" s="343">
        <v>106.34819001</v>
      </c>
      <c r="AP22" s="343">
        <v>106.58079225</v>
      </c>
      <c r="AQ22" s="343">
        <v>106.8884602</v>
      </c>
      <c r="AR22" s="343">
        <v>107.19982476</v>
      </c>
      <c r="AS22" s="343">
        <v>107.80779007</v>
      </c>
      <c r="AT22" s="343">
        <v>107.90686975</v>
      </c>
      <c r="AU22" s="343">
        <v>107.78996792</v>
      </c>
      <c r="AV22" s="343">
        <v>106.96065521</v>
      </c>
      <c r="AW22" s="343">
        <v>106.78411242999999</v>
      </c>
      <c r="AX22" s="343">
        <v>106.7639102</v>
      </c>
      <c r="AY22" s="343">
        <v>106.96046244999999</v>
      </c>
      <c r="AZ22" s="873">
        <v>107.20763085</v>
      </c>
      <c r="BA22" s="873">
        <v>107.56582935</v>
      </c>
      <c r="BB22" s="873">
        <v>108.34019486</v>
      </c>
      <c r="BC22" s="873">
        <v>108.69160085</v>
      </c>
      <c r="BD22" s="873">
        <v>108.92518423999999</v>
      </c>
      <c r="BE22" s="873">
        <v>108.90559025</v>
      </c>
      <c r="BF22" s="873">
        <v>109.00504452</v>
      </c>
      <c r="BG22" s="354">
        <v>109.0882</v>
      </c>
      <c r="BH22" s="354">
        <v>109.1067</v>
      </c>
      <c r="BI22" s="354">
        <v>109.1935</v>
      </c>
      <c r="BJ22" s="354">
        <v>109.30029999999999</v>
      </c>
      <c r="BK22" s="354">
        <v>109.35209999999999</v>
      </c>
      <c r="BL22" s="354">
        <v>109.55500000000001</v>
      </c>
      <c r="BM22" s="354">
        <v>109.834</v>
      </c>
      <c r="BN22" s="354">
        <v>110.30419999999999</v>
      </c>
      <c r="BO22" s="354">
        <v>110.6491</v>
      </c>
      <c r="BP22" s="354">
        <v>110.98390000000001</v>
      </c>
      <c r="BQ22" s="354">
        <v>111.3242</v>
      </c>
      <c r="BR22" s="354">
        <v>111.627</v>
      </c>
      <c r="BS22" s="354">
        <v>111.90779999999999</v>
      </c>
      <c r="BT22" s="354">
        <v>112.16679999999999</v>
      </c>
      <c r="BU22" s="354">
        <v>112.4038</v>
      </c>
      <c r="BV22" s="354">
        <v>112.619</v>
      </c>
    </row>
    <row r="23" spans="1:74" ht="11.1" customHeight="1" x14ac:dyDescent="0.2">
      <c r="A23" s="81" t="s">
        <v>398</v>
      </c>
      <c r="B23" s="528" t="s">
        <v>1008</v>
      </c>
      <c r="C23" s="343">
        <v>109.96942771000001</v>
      </c>
      <c r="D23" s="343">
        <v>109.91493543</v>
      </c>
      <c r="E23" s="343">
        <v>109.8794345</v>
      </c>
      <c r="F23" s="343">
        <v>109.91522921000001</v>
      </c>
      <c r="G23" s="343">
        <v>109.87848277000001</v>
      </c>
      <c r="H23" s="343">
        <v>109.82149945</v>
      </c>
      <c r="I23" s="343">
        <v>109.87212938</v>
      </c>
      <c r="J23" s="343">
        <v>109.67878475000001</v>
      </c>
      <c r="K23" s="343">
        <v>109.36931567000001</v>
      </c>
      <c r="L23" s="343">
        <v>108.6508585</v>
      </c>
      <c r="M23" s="343">
        <v>108.32878827</v>
      </c>
      <c r="N23" s="343">
        <v>108.11024132</v>
      </c>
      <c r="O23" s="343">
        <v>108.04755822</v>
      </c>
      <c r="P23" s="343">
        <v>107.99680244</v>
      </c>
      <c r="Q23" s="343">
        <v>108.01031453</v>
      </c>
      <c r="R23" s="343">
        <v>108.22157279</v>
      </c>
      <c r="S23" s="343">
        <v>108.26351191000001</v>
      </c>
      <c r="T23" s="343">
        <v>108.26961017000001</v>
      </c>
      <c r="U23" s="343">
        <v>108.26475272</v>
      </c>
      <c r="V23" s="343">
        <v>108.18050542</v>
      </c>
      <c r="W23" s="343">
        <v>108.04175341</v>
      </c>
      <c r="X23" s="343">
        <v>107.70505677</v>
      </c>
      <c r="Y23" s="343">
        <v>107.56487527</v>
      </c>
      <c r="Z23" s="343">
        <v>107.47776901</v>
      </c>
      <c r="AA23" s="343">
        <v>107.40396555</v>
      </c>
      <c r="AB23" s="343">
        <v>107.45283904999999</v>
      </c>
      <c r="AC23" s="343">
        <v>107.58461708999999</v>
      </c>
      <c r="AD23" s="343">
        <v>108.0946613</v>
      </c>
      <c r="AE23" s="343">
        <v>108.1707272</v>
      </c>
      <c r="AF23" s="343">
        <v>108.10817641</v>
      </c>
      <c r="AG23" s="343">
        <v>107.65408932</v>
      </c>
      <c r="AH23" s="343">
        <v>107.50399486000001</v>
      </c>
      <c r="AI23" s="343">
        <v>107.40497344000001</v>
      </c>
      <c r="AJ23" s="343">
        <v>107.22993343</v>
      </c>
      <c r="AK23" s="343">
        <v>107.32837675</v>
      </c>
      <c r="AL23" s="343">
        <v>107.57321181</v>
      </c>
      <c r="AM23" s="343">
        <v>108.20428278999999</v>
      </c>
      <c r="AN23" s="343">
        <v>108.56201817</v>
      </c>
      <c r="AO23" s="343">
        <v>108.88626214</v>
      </c>
      <c r="AP23" s="343">
        <v>109.08475498999999</v>
      </c>
      <c r="AQ23" s="343">
        <v>109.41121094</v>
      </c>
      <c r="AR23" s="343">
        <v>109.77337027</v>
      </c>
      <c r="AS23" s="343">
        <v>110.52026073</v>
      </c>
      <c r="AT23" s="343">
        <v>110.69205602</v>
      </c>
      <c r="AU23" s="343">
        <v>110.63778388</v>
      </c>
      <c r="AV23" s="343">
        <v>109.86695041</v>
      </c>
      <c r="AW23" s="343">
        <v>109.72841384</v>
      </c>
      <c r="AX23" s="343">
        <v>109.73168028000001</v>
      </c>
      <c r="AY23" s="343">
        <v>109.9207948</v>
      </c>
      <c r="AZ23" s="873">
        <v>110.17463343</v>
      </c>
      <c r="BA23" s="873">
        <v>110.53724124999999</v>
      </c>
      <c r="BB23" s="873">
        <v>111.29993003</v>
      </c>
      <c r="BC23" s="873">
        <v>111.6615924</v>
      </c>
      <c r="BD23" s="873">
        <v>111.91354013</v>
      </c>
      <c r="BE23" s="873">
        <v>111.93959844</v>
      </c>
      <c r="BF23" s="873">
        <v>112.05924797999999</v>
      </c>
      <c r="BG23" s="354">
        <v>112.1563</v>
      </c>
      <c r="BH23" s="354">
        <v>112.1673</v>
      </c>
      <c r="BI23" s="354">
        <v>112.2668</v>
      </c>
      <c r="BJ23" s="354">
        <v>112.3914</v>
      </c>
      <c r="BK23" s="354">
        <v>112.4804</v>
      </c>
      <c r="BL23" s="354">
        <v>112.7004</v>
      </c>
      <c r="BM23" s="354">
        <v>112.9907</v>
      </c>
      <c r="BN23" s="354">
        <v>113.4449</v>
      </c>
      <c r="BO23" s="354">
        <v>113.80589999999999</v>
      </c>
      <c r="BP23" s="354">
        <v>114.1671</v>
      </c>
      <c r="BQ23" s="354">
        <v>114.5617</v>
      </c>
      <c r="BR23" s="354">
        <v>114.8985</v>
      </c>
      <c r="BS23" s="354">
        <v>115.2107</v>
      </c>
      <c r="BT23" s="354">
        <v>115.4983</v>
      </c>
      <c r="BU23" s="354">
        <v>115.7612</v>
      </c>
      <c r="BV23" s="354">
        <v>115.9995</v>
      </c>
    </row>
    <row r="24" spans="1:74" ht="11.1" customHeight="1" x14ac:dyDescent="0.2">
      <c r="A24" s="81" t="s">
        <v>399</v>
      </c>
      <c r="B24" s="528" t="s">
        <v>1011</v>
      </c>
      <c r="C24" s="343">
        <v>95.620786628999994</v>
      </c>
      <c r="D24" s="343">
        <v>95.581054404</v>
      </c>
      <c r="E24" s="343">
        <v>95.535918257999995</v>
      </c>
      <c r="F24" s="343">
        <v>95.508523269999998</v>
      </c>
      <c r="G24" s="343">
        <v>95.435220477000001</v>
      </c>
      <c r="H24" s="343">
        <v>95.339154956000002</v>
      </c>
      <c r="I24" s="343">
        <v>95.308090214000003</v>
      </c>
      <c r="J24" s="343">
        <v>95.100676606999997</v>
      </c>
      <c r="K24" s="343">
        <v>94.804677639999994</v>
      </c>
      <c r="L24" s="343">
        <v>94.161320570000001</v>
      </c>
      <c r="M24" s="343">
        <v>93.882230445000005</v>
      </c>
      <c r="N24" s="343">
        <v>93.708634519</v>
      </c>
      <c r="O24" s="343">
        <v>93.799873069</v>
      </c>
      <c r="P24" s="343">
        <v>93.717760334999994</v>
      </c>
      <c r="Q24" s="343">
        <v>93.621636592000002</v>
      </c>
      <c r="R24" s="343">
        <v>93.553847838999999</v>
      </c>
      <c r="S24" s="343">
        <v>93.397942583000003</v>
      </c>
      <c r="T24" s="343">
        <v>93.196266820000005</v>
      </c>
      <c r="U24" s="343">
        <v>92.819704801</v>
      </c>
      <c r="V24" s="343">
        <v>92.623324839999995</v>
      </c>
      <c r="W24" s="343">
        <v>92.478011186000003</v>
      </c>
      <c r="X24" s="343">
        <v>92.555026931</v>
      </c>
      <c r="Y24" s="343">
        <v>92.383398572999994</v>
      </c>
      <c r="Z24" s="343">
        <v>92.134389202999998</v>
      </c>
      <c r="AA24" s="343">
        <v>91.591300216999997</v>
      </c>
      <c r="AB24" s="343">
        <v>91.350052777000002</v>
      </c>
      <c r="AC24" s="343">
        <v>91.193948277999993</v>
      </c>
      <c r="AD24" s="343">
        <v>91.319120866000006</v>
      </c>
      <c r="AE24" s="343">
        <v>91.186201643000004</v>
      </c>
      <c r="AF24" s="343">
        <v>90.991324753000001</v>
      </c>
      <c r="AG24" s="343">
        <v>90.717880276000002</v>
      </c>
      <c r="AH24" s="343">
        <v>90.411545492000002</v>
      </c>
      <c r="AI24" s="343">
        <v>90.055710480000002</v>
      </c>
      <c r="AJ24" s="343">
        <v>89.233998956999997</v>
      </c>
      <c r="AK24" s="343">
        <v>89.091445704999998</v>
      </c>
      <c r="AL24" s="343">
        <v>89.211674439999996</v>
      </c>
      <c r="AM24" s="343">
        <v>90.089855364000002</v>
      </c>
      <c r="AN24" s="343">
        <v>90.364270418999993</v>
      </c>
      <c r="AO24" s="343">
        <v>90.530089809000003</v>
      </c>
      <c r="AP24" s="343">
        <v>90.399669068999998</v>
      </c>
      <c r="AQ24" s="343">
        <v>90.489030475999996</v>
      </c>
      <c r="AR24" s="343">
        <v>90.610529564999993</v>
      </c>
      <c r="AS24" s="343">
        <v>90.980213789000004</v>
      </c>
      <c r="AT24" s="343">
        <v>91.003952655000006</v>
      </c>
      <c r="AU24" s="343">
        <v>90.897793617000005</v>
      </c>
      <c r="AV24" s="343">
        <v>90.297470329000006</v>
      </c>
      <c r="AW24" s="343">
        <v>90.204715237000002</v>
      </c>
      <c r="AX24" s="343">
        <v>90.255261996000002</v>
      </c>
      <c r="AY24" s="343">
        <v>90.607146322000006</v>
      </c>
      <c r="AZ24" s="873">
        <v>90.825769999000002</v>
      </c>
      <c r="BA24" s="873">
        <v>91.069168742000002</v>
      </c>
      <c r="BB24" s="873">
        <v>91.455124286</v>
      </c>
      <c r="BC24" s="873">
        <v>91.659736856999999</v>
      </c>
      <c r="BD24" s="873">
        <v>91.800788191999999</v>
      </c>
      <c r="BE24" s="873">
        <v>91.824423925000005</v>
      </c>
      <c r="BF24" s="873">
        <v>91.878743560999993</v>
      </c>
      <c r="BG24" s="354">
        <v>91.909890000000004</v>
      </c>
      <c r="BH24" s="354">
        <v>91.849080000000001</v>
      </c>
      <c r="BI24" s="354">
        <v>91.885480000000001</v>
      </c>
      <c r="BJ24" s="354">
        <v>91.950299999999999</v>
      </c>
      <c r="BK24" s="354">
        <v>92.002250000000004</v>
      </c>
      <c r="BL24" s="354">
        <v>92.154889999999995</v>
      </c>
      <c r="BM24" s="354">
        <v>92.366919999999993</v>
      </c>
      <c r="BN24" s="354">
        <v>92.732050000000001</v>
      </c>
      <c r="BO24" s="354">
        <v>92.992599999999996</v>
      </c>
      <c r="BP24" s="354">
        <v>93.242260000000002</v>
      </c>
      <c r="BQ24" s="354">
        <v>93.490570000000005</v>
      </c>
      <c r="BR24" s="354">
        <v>93.711320000000001</v>
      </c>
      <c r="BS24" s="354">
        <v>93.914060000000006</v>
      </c>
      <c r="BT24" s="354">
        <v>94.098759999999999</v>
      </c>
      <c r="BU24" s="354">
        <v>94.265439999999998</v>
      </c>
      <c r="BV24" s="354">
        <v>94.414100000000005</v>
      </c>
    </row>
    <row r="25" spans="1:74" ht="11.1" customHeight="1" x14ac:dyDescent="0.2">
      <c r="A25" s="81"/>
      <c r="B25" s="91" t="s">
        <v>1397</v>
      </c>
      <c r="C25" s="519"/>
      <c r="D25" s="519"/>
      <c r="E25" s="519"/>
      <c r="F25" s="519"/>
      <c r="G25" s="519"/>
      <c r="H25" s="519"/>
      <c r="I25" s="519"/>
      <c r="J25" s="519"/>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c r="AL25" s="519"/>
      <c r="AM25" s="519"/>
      <c r="AN25" s="519"/>
      <c r="AO25" s="519"/>
      <c r="AP25" s="519"/>
      <c r="AQ25" s="519"/>
      <c r="AR25" s="519"/>
      <c r="AS25" s="519"/>
      <c r="AT25" s="519"/>
      <c r="AU25" s="519"/>
      <c r="AV25" s="519"/>
      <c r="AW25" s="519"/>
      <c r="AX25" s="519"/>
      <c r="AY25" s="519"/>
      <c r="AZ25" s="938"/>
      <c r="BA25" s="938"/>
      <c r="BB25" s="938"/>
      <c r="BC25" s="938"/>
      <c r="BD25" s="938"/>
      <c r="BE25" s="938"/>
      <c r="BF25" s="938"/>
      <c r="BG25" s="525"/>
      <c r="BH25" s="525"/>
      <c r="BI25" s="525"/>
      <c r="BJ25" s="525"/>
      <c r="BK25" s="525"/>
      <c r="BL25" s="525"/>
      <c r="BM25" s="525"/>
      <c r="BN25" s="525"/>
      <c r="BO25" s="525"/>
      <c r="BP25" s="525"/>
      <c r="BQ25" s="525"/>
      <c r="BR25" s="525"/>
      <c r="BS25" s="525"/>
      <c r="BT25" s="525"/>
      <c r="BU25" s="525"/>
      <c r="BV25" s="525"/>
    </row>
    <row r="26" spans="1:74" ht="11.1" customHeight="1" x14ac:dyDescent="0.2">
      <c r="A26" s="81" t="s">
        <v>400</v>
      </c>
      <c r="B26" s="528" t="s">
        <v>1001</v>
      </c>
      <c r="C26" s="347">
        <v>986.54067035000003</v>
      </c>
      <c r="D26" s="347">
        <v>978.62125800000001</v>
      </c>
      <c r="E26" s="347">
        <v>971.89309258000003</v>
      </c>
      <c r="F26" s="347">
        <v>964.92296833</v>
      </c>
      <c r="G26" s="347">
        <v>961.65220106000004</v>
      </c>
      <c r="H26" s="347">
        <v>960.64758502999996</v>
      </c>
      <c r="I26" s="347">
        <v>962.50850365999997</v>
      </c>
      <c r="J26" s="347">
        <v>965.58665252000003</v>
      </c>
      <c r="K26" s="347">
        <v>970.48141504</v>
      </c>
      <c r="L26" s="347">
        <v>981.49500487</v>
      </c>
      <c r="M26" s="347">
        <v>986.79633449999994</v>
      </c>
      <c r="N26" s="347">
        <v>990.68761756000004</v>
      </c>
      <c r="O26" s="347">
        <v>989.89007935999996</v>
      </c>
      <c r="P26" s="347">
        <v>993.42035034000003</v>
      </c>
      <c r="Q26" s="347">
        <v>997.99965579000002</v>
      </c>
      <c r="R26" s="347">
        <v>1006.1484602</v>
      </c>
      <c r="S26" s="347">
        <v>1010.9354862</v>
      </c>
      <c r="T26" s="347">
        <v>1014.8811983000001</v>
      </c>
      <c r="U26" s="347">
        <v>1016.2827932</v>
      </c>
      <c r="V26" s="347">
        <v>1019.8229801</v>
      </c>
      <c r="W26" s="347">
        <v>1023.7989556</v>
      </c>
      <c r="X26" s="347">
        <v>1028.6264414</v>
      </c>
      <c r="Y26" s="347">
        <v>1033.1622027999999</v>
      </c>
      <c r="Z26" s="347">
        <v>1037.8219614</v>
      </c>
      <c r="AA26" s="347">
        <v>1044.0365670000001</v>
      </c>
      <c r="AB26" s="347">
        <v>1047.871183</v>
      </c>
      <c r="AC26" s="347">
        <v>1050.7566592000001</v>
      </c>
      <c r="AD26" s="347">
        <v>1051.6658457999999</v>
      </c>
      <c r="AE26" s="347">
        <v>1053.4234044</v>
      </c>
      <c r="AF26" s="347">
        <v>1055.0021855</v>
      </c>
      <c r="AG26" s="347">
        <v>1056.4463582999999</v>
      </c>
      <c r="AH26" s="347">
        <v>1057.6344572999999</v>
      </c>
      <c r="AI26" s="347">
        <v>1058.6106516</v>
      </c>
      <c r="AJ26" s="347">
        <v>1058.2408344999999</v>
      </c>
      <c r="AK26" s="347">
        <v>1059.6437997999999</v>
      </c>
      <c r="AL26" s="347">
        <v>1061.6854407000001</v>
      </c>
      <c r="AM26" s="347">
        <v>1065.6229931</v>
      </c>
      <c r="AN26" s="347">
        <v>1067.9990582999999</v>
      </c>
      <c r="AO26" s="347">
        <v>1070.0708721000001</v>
      </c>
      <c r="AP26" s="347">
        <v>1071.839776</v>
      </c>
      <c r="AQ26" s="347">
        <v>1073.3020812</v>
      </c>
      <c r="AR26" s="347">
        <v>1074.4591292</v>
      </c>
      <c r="AS26" s="347">
        <v>1075.7593118</v>
      </c>
      <c r="AT26" s="347">
        <v>1075.9695512000001</v>
      </c>
      <c r="AU26" s="347">
        <v>1075.5382394000001</v>
      </c>
      <c r="AV26" s="347">
        <v>1074.0951477999999</v>
      </c>
      <c r="AW26" s="347">
        <v>1072.6584049000001</v>
      </c>
      <c r="AX26" s="347">
        <v>1070.8577820999999</v>
      </c>
      <c r="AY26" s="347">
        <v>1067.7688146999999</v>
      </c>
      <c r="AZ26" s="877">
        <v>1065.9337806999999</v>
      </c>
      <c r="BA26" s="877">
        <v>1064.4282155000001</v>
      </c>
      <c r="BB26" s="877">
        <v>1062.3654722000001</v>
      </c>
      <c r="BC26" s="877">
        <v>1062.1838293999999</v>
      </c>
      <c r="BD26" s="877">
        <v>1062.9966405</v>
      </c>
      <c r="BE26" s="877">
        <v>1065.9857843</v>
      </c>
      <c r="BF26" s="877">
        <v>1067.9010937</v>
      </c>
      <c r="BG26" s="358">
        <v>1069.924</v>
      </c>
      <c r="BH26" s="358">
        <v>1071.373</v>
      </c>
      <c r="BI26" s="358">
        <v>1074.125</v>
      </c>
      <c r="BJ26" s="358">
        <v>1077.4960000000001</v>
      </c>
      <c r="BK26" s="358">
        <v>1082.5219999999999</v>
      </c>
      <c r="BL26" s="358">
        <v>1086.356</v>
      </c>
      <c r="BM26" s="358">
        <v>1090.0340000000001</v>
      </c>
      <c r="BN26" s="358">
        <v>1093.3030000000001</v>
      </c>
      <c r="BO26" s="358">
        <v>1096.857</v>
      </c>
      <c r="BP26" s="358">
        <v>1100.443</v>
      </c>
      <c r="BQ26" s="358">
        <v>1104.271</v>
      </c>
      <c r="BR26" s="358">
        <v>1107.7660000000001</v>
      </c>
      <c r="BS26" s="358">
        <v>1111.136</v>
      </c>
      <c r="BT26" s="358">
        <v>1114.3820000000001</v>
      </c>
      <c r="BU26" s="358">
        <v>1117.5029999999999</v>
      </c>
      <c r="BV26" s="358">
        <v>1120.501</v>
      </c>
    </row>
    <row r="27" spans="1:74" ht="11.1" customHeight="1" x14ac:dyDescent="0.2">
      <c r="A27" s="81" t="s">
        <v>401</v>
      </c>
      <c r="B27" s="528" t="s">
        <v>1002</v>
      </c>
      <c r="C27" s="347">
        <v>2559.8483021000002</v>
      </c>
      <c r="D27" s="347">
        <v>2550.1539748</v>
      </c>
      <c r="E27" s="347">
        <v>2542.7366206000002</v>
      </c>
      <c r="F27" s="347">
        <v>2536.4833478</v>
      </c>
      <c r="G27" s="347">
        <v>2534.4546085000002</v>
      </c>
      <c r="H27" s="347">
        <v>2535.5375110999998</v>
      </c>
      <c r="I27" s="347">
        <v>2544.0760255</v>
      </c>
      <c r="J27" s="347">
        <v>2548.1242344000002</v>
      </c>
      <c r="K27" s="347">
        <v>2552.0261077999999</v>
      </c>
      <c r="L27" s="347">
        <v>2557.8835994000001</v>
      </c>
      <c r="M27" s="347">
        <v>2559.9163361999999</v>
      </c>
      <c r="N27" s="347">
        <v>2560.2262719</v>
      </c>
      <c r="O27" s="347">
        <v>2552.8159383000002</v>
      </c>
      <c r="P27" s="347">
        <v>2554.1783731</v>
      </c>
      <c r="Q27" s="347">
        <v>2558.3161080999998</v>
      </c>
      <c r="R27" s="347">
        <v>2570.094912</v>
      </c>
      <c r="S27" s="347">
        <v>2576.1339205999998</v>
      </c>
      <c r="T27" s="347">
        <v>2581.2989025000002</v>
      </c>
      <c r="U27" s="347">
        <v>2584.6683416000001</v>
      </c>
      <c r="V27" s="347">
        <v>2588.7764078</v>
      </c>
      <c r="W27" s="347">
        <v>2592.7015848000001</v>
      </c>
      <c r="X27" s="347">
        <v>2595.4734865999999</v>
      </c>
      <c r="Y27" s="347">
        <v>2599.7606744999998</v>
      </c>
      <c r="Z27" s="347">
        <v>2604.5927625999998</v>
      </c>
      <c r="AA27" s="347">
        <v>2610.5437123000002</v>
      </c>
      <c r="AB27" s="347">
        <v>2616.0351295</v>
      </c>
      <c r="AC27" s="347">
        <v>2621.6409758</v>
      </c>
      <c r="AD27" s="347">
        <v>2627.9615469</v>
      </c>
      <c r="AE27" s="347">
        <v>2633.3460295</v>
      </c>
      <c r="AF27" s="347">
        <v>2638.3947192999999</v>
      </c>
      <c r="AG27" s="347">
        <v>2644.1617018000002</v>
      </c>
      <c r="AH27" s="347">
        <v>2647.7482421999998</v>
      </c>
      <c r="AI27" s="347">
        <v>2650.2084257000001</v>
      </c>
      <c r="AJ27" s="347">
        <v>2647.5181189</v>
      </c>
      <c r="AK27" s="347">
        <v>2650.7436891000002</v>
      </c>
      <c r="AL27" s="347">
        <v>2655.8610027999998</v>
      </c>
      <c r="AM27" s="347">
        <v>2667.453626</v>
      </c>
      <c r="AN27" s="347">
        <v>2672.9167520999999</v>
      </c>
      <c r="AO27" s="347">
        <v>2676.8339470000001</v>
      </c>
      <c r="AP27" s="347">
        <v>2675.9401165999998</v>
      </c>
      <c r="AQ27" s="347">
        <v>2679.2142699999999</v>
      </c>
      <c r="AR27" s="347">
        <v>2683.3913130999999</v>
      </c>
      <c r="AS27" s="347">
        <v>2690.9760531000002</v>
      </c>
      <c r="AT27" s="347">
        <v>2695.0802696999999</v>
      </c>
      <c r="AU27" s="347">
        <v>2698.2087701999999</v>
      </c>
      <c r="AV27" s="347">
        <v>2701.6117530000001</v>
      </c>
      <c r="AW27" s="347">
        <v>2701.8511727999999</v>
      </c>
      <c r="AX27" s="347">
        <v>2700.1772277999999</v>
      </c>
      <c r="AY27" s="347">
        <v>2693.6180706999999</v>
      </c>
      <c r="AZ27" s="877">
        <v>2690.3462817999998</v>
      </c>
      <c r="BA27" s="877">
        <v>2687.3900137000001</v>
      </c>
      <c r="BB27" s="877">
        <v>2681.8873316999998</v>
      </c>
      <c r="BC27" s="877">
        <v>2681.7085562000002</v>
      </c>
      <c r="BD27" s="877">
        <v>2683.9917525000001</v>
      </c>
      <c r="BE27" s="877">
        <v>2691.5173896000001</v>
      </c>
      <c r="BF27" s="877">
        <v>2696.6391776999999</v>
      </c>
      <c r="BG27" s="358">
        <v>2702.1379999999999</v>
      </c>
      <c r="BH27" s="358">
        <v>2706.6060000000002</v>
      </c>
      <c r="BI27" s="358">
        <v>2713.913</v>
      </c>
      <c r="BJ27" s="358">
        <v>2722.6509999999998</v>
      </c>
      <c r="BK27" s="358">
        <v>2735.2150000000001</v>
      </c>
      <c r="BL27" s="358">
        <v>2745.0210000000002</v>
      </c>
      <c r="BM27" s="358">
        <v>2754.4630000000002</v>
      </c>
      <c r="BN27" s="358">
        <v>2763.0349999999999</v>
      </c>
      <c r="BO27" s="358">
        <v>2772.1309999999999</v>
      </c>
      <c r="BP27" s="358">
        <v>2781.2440000000001</v>
      </c>
      <c r="BQ27" s="358">
        <v>2790.8290000000002</v>
      </c>
      <c r="BR27" s="358">
        <v>2799.6329999999998</v>
      </c>
      <c r="BS27" s="358">
        <v>2808.1120000000001</v>
      </c>
      <c r="BT27" s="358">
        <v>2816.2660000000001</v>
      </c>
      <c r="BU27" s="358">
        <v>2824.0940000000001</v>
      </c>
      <c r="BV27" s="358">
        <v>2831.598</v>
      </c>
    </row>
    <row r="28" spans="1:74" ht="11.1" customHeight="1" x14ac:dyDescent="0.2">
      <c r="A28" s="81" t="s">
        <v>402</v>
      </c>
      <c r="B28" s="528" t="s">
        <v>1003</v>
      </c>
      <c r="C28" s="347">
        <v>2637.4896982</v>
      </c>
      <c r="D28" s="347">
        <v>2631.8383843000001</v>
      </c>
      <c r="E28" s="347">
        <v>2625.9942986999999</v>
      </c>
      <c r="F28" s="347">
        <v>2614.4802521000001</v>
      </c>
      <c r="G28" s="347">
        <v>2612.3585149</v>
      </c>
      <c r="H28" s="347">
        <v>2614.1518979000002</v>
      </c>
      <c r="I28" s="347">
        <v>2625.7658161999998</v>
      </c>
      <c r="J28" s="347">
        <v>2630.9603782999998</v>
      </c>
      <c r="K28" s="347">
        <v>2635.6409991999999</v>
      </c>
      <c r="L28" s="347">
        <v>2637.5814430999999</v>
      </c>
      <c r="M28" s="347">
        <v>2642.9038586000001</v>
      </c>
      <c r="N28" s="347">
        <v>2649.3820099999998</v>
      </c>
      <c r="O28" s="347">
        <v>2659.2218999000002</v>
      </c>
      <c r="P28" s="347">
        <v>2666.3570208000001</v>
      </c>
      <c r="Q28" s="347">
        <v>2672.9933756</v>
      </c>
      <c r="R28" s="347">
        <v>2680.2823954999999</v>
      </c>
      <c r="S28" s="347">
        <v>2685.0576443</v>
      </c>
      <c r="T28" s="347">
        <v>2688.4705534</v>
      </c>
      <c r="U28" s="347">
        <v>2688.1999550999999</v>
      </c>
      <c r="V28" s="347">
        <v>2690.6290604999999</v>
      </c>
      <c r="W28" s="347">
        <v>2693.4367020999998</v>
      </c>
      <c r="X28" s="347">
        <v>2698.1475451000001</v>
      </c>
      <c r="Y28" s="347">
        <v>2700.5687595999998</v>
      </c>
      <c r="Z28" s="347">
        <v>2702.2250112000002</v>
      </c>
      <c r="AA28" s="347">
        <v>2701.6949459000002</v>
      </c>
      <c r="AB28" s="347">
        <v>2702.8872869000002</v>
      </c>
      <c r="AC28" s="347">
        <v>2704.3806801999999</v>
      </c>
      <c r="AD28" s="347">
        <v>2708.2245997999999</v>
      </c>
      <c r="AE28" s="347">
        <v>2708.7829923999998</v>
      </c>
      <c r="AF28" s="347">
        <v>2708.1053320000001</v>
      </c>
      <c r="AG28" s="347">
        <v>2702.4666630000002</v>
      </c>
      <c r="AH28" s="347">
        <v>2702.1106131000001</v>
      </c>
      <c r="AI28" s="347">
        <v>2703.3122266999999</v>
      </c>
      <c r="AJ28" s="347">
        <v>2706.9300296000001</v>
      </c>
      <c r="AK28" s="347">
        <v>2710.6030759</v>
      </c>
      <c r="AL28" s="347">
        <v>2715.1898913999999</v>
      </c>
      <c r="AM28" s="347">
        <v>2720.8215974999998</v>
      </c>
      <c r="AN28" s="347">
        <v>2727.1376104000001</v>
      </c>
      <c r="AO28" s="347">
        <v>2734.2690512999998</v>
      </c>
      <c r="AP28" s="347">
        <v>2746.9798630999999</v>
      </c>
      <c r="AQ28" s="347">
        <v>2752.1692033999998</v>
      </c>
      <c r="AR28" s="347">
        <v>2754.6010148999999</v>
      </c>
      <c r="AS28" s="347">
        <v>2750.5507447</v>
      </c>
      <c r="AT28" s="347">
        <v>2750.2609133000001</v>
      </c>
      <c r="AU28" s="347">
        <v>2750.0069678</v>
      </c>
      <c r="AV28" s="347">
        <v>2750.6479789</v>
      </c>
      <c r="AW28" s="347">
        <v>2749.8215021999999</v>
      </c>
      <c r="AX28" s="347">
        <v>2748.3866084000001</v>
      </c>
      <c r="AY28" s="347">
        <v>2745.4612781000001</v>
      </c>
      <c r="AZ28" s="877">
        <v>2743.4710645999999</v>
      </c>
      <c r="BA28" s="877">
        <v>2741.5339485999998</v>
      </c>
      <c r="BB28" s="877">
        <v>2736.5206612000002</v>
      </c>
      <c r="BC28" s="877">
        <v>2737.0366918999998</v>
      </c>
      <c r="BD28" s="877">
        <v>2739.9527717999999</v>
      </c>
      <c r="BE28" s="877">
        <v>2747.9482134999998</v>
      </c>
      <c r="BF28" s="877">
        <v>2753.6549074</v>
      </c>
      <c r="BG28" s="358">
        <v>2759.752</v>
      </c>
      <c r="BH28" s="358">
        <v>2764.7919999999999</v>
      </c>
      <c r="BI28" s="358">
        <v>2772.7559999999999</v>
      </c>
      <c r="BJ28" s="358">
        <v>2782.1970000000001</v>
      </c>
      <c r="BK28" s="358">
        <v>2795.9949999999999</v>
      </c>
      <c r="BL28" s="358">
        <v>2806.2280000000001</v>
      </c>
      <c r="BM28" s="358">
        <v>2815.7759999999998</v>
      </c>
      <c r="BN28" s="358">
        <v>2823.5450000000001</v>
      </c>
      <c r="BO28" s="358">
        <v>2832.5450000000001</v>
      </c>
      <c r="BP28" s="358">
        <v>2841.68</v>
      </c>
      <c r="BQ28" s="358">
        <v>2851.53</v>
      </c>
      <c r="BR28" s="358">
        <v>2860.5039999999999</v>
      </c>
      <c r="BS28" s="358">
        <v>2869.18</v>
      </c>
      <c r="BT28" s="358">
        <v>2877.558</v>
      </c>
      <c r="BU28" s="358">
        <v>2885.6379999999999</v>
      </c>
      <c r="BV28" s="358">
        <v>2893.42</v>
      </c>
    </row>
    <row r="29" spans="1:74" ht="11.1" customHeight="1" x14ac:dyDescent="0.2">
      <c r="A29" s="81" t="s">
        <v>403</v>
      </c>
      <c r="B29" s="528" t="s">
        <v>1004</v>
      </c>
      <c r="C29" s="347">
        <v>1292.1861455999999</v>
      </c>
      <c r="D29" s="347">
        <v>1295.951755</v>
      </c>
      <c r="E29" s="347">
        <v>1297.611054</v>
      </c>
      <c r="F29" s="347">
        <v>1291.9469237000001</v>
      </c>
      <c r="G29" s="347">
        <v>1293.3064416</v>
      </c>
      <c r="H29" s="347">
        <v>1296.4724884</v>
      </c>
      <c r="I29" s="347">
        <v>1306.3144244</v>
      </c>
      <c r="J29" s="347">
        <v>1309.4415093</v>
      </c>
      <c r="K29" s="347">
        <v>1310.7231030999999</v>
      </c>
      <c r="L29" s="347">
        <v>1307.146933</v>
      </c>
      <c r="M29" s="347">
        <v>1306.9967492999999</v>
      </c>
      <c r="N29" s="347">
        <v>1307.2602790999999</v>
      </c>
      <c r="O29" s="347">
        <v>1308.1851544000001</v>
      </c>
      <c r="P29" s="347">
        <v>1309.0903874999999</v>
      </c>
      <c r="Q29" s="347">
        <v>1310.2236101999999</v>
      </c>
      <c r="R29" s="347">
        <v>1312.2726692000001</v>
      </c>
      <c r="S29" s="347">
        <v>1313.3459863</v>
      </c>
      <c r="T29" s="347">
        <v>1314.1314081999999</v>
      </c>
      <c r="U29" s="347">
        <v>1313.5930115000001</v>
      </c>
      <c r="V29" s="347">
        <v>1314.5795853</v>
      </c>
      <c r="W29" s="347">
        <v>1316.0552061999999</v>
      </c>
      <c r="X29" s="347">
        <v>1318.5310145999999</v>
      </c>
      <c r="Y29" s="347">
        <v>1320.6013746000001</v>
      </c>
      <c r="Z29" s="347">
        <v>1322.7774264</v>
      </c>
      <c r="AA29" s="347">
        <v>1325.2676641</v>
      </c>
      <c r="AB29" s="347">
        <v>1327.4987292000001</v>
      </c>
      <c r="AC29" s="347">
        <v>1329.6791155999999</v>
      </c>
      <c r="AD29" s="347">
        <v>1332.0153952999999</v>
      </c>
      <c r="AE29" s="347">
        <v>1333.9394955</v>
      </c>
      <c r="AF29" s="347">
        <v>1335.6579881</v>
      </c>
      <c r="AG29" s="347">
        <v>1336.5558372999999</v>
      </c>
      <c r="AH29" s="347">
        <v>1338.3243917</v>
      </c>
      <c r="AI29" s="347">
        <v>1340.3486155000001</v>
      </c>
      <c r="AJ29" s="347">
        <v>1342.3260026999999</v>
      </c>
      <c r="AK29" s="347">
        <v>1345.0884444000001</v>
      </c>
      <c r="AL29" s="347">
        <v>1348.3334347</v>
      </c>
      <c r="AM29" s="347">
        <v>1352.5221799000001</v>
      </c>
      <c r="AN29" s="347">
        <v>1356.3863629</v>
      </c>
      <c r="AO29" s="347">
        <v>1360.3871899000001</v>
      </c>
      <c r="AP29" s="347">
        <v>1365.9666233</v>
      </c>
      <c r="AQ29" s="347">
        <v>1369.1592668000001</v>
      </c>
      <c r="AR29" s="347">
        <v>1371.4070826</v>
      </c>
      <c r="AS29" s="347">
        <v>1373.2772772999999</v>
      </c>
      <c r="AT29" s="347">
        <v>1373.2100329</v>
      </c>
      <c r="AU29" s="347">
        <v>1371.7725559</v>
      </c>
      <c r="AV29" s="347">
        <v>1364.5584785999999</v>
      </c>
      <c r="AW29" s="347">
        <v>1363.6853123000001</v>
      </c>
      <c r="AX29" s="347">
        <v>1364.7466892</v>
      </c>
      <c r="AY29" s="347">
        <v>1373.8021618</v>
      </c>
      <c r="AZ29" s="877">
        <v>1374.1879610000001</v>
      </c>
      <c r="BA29" s="877">
        <v>1371.9636393999999</v>
      </c>
      <c r="BB29" s="877">
        <v>1360.9624518000001</v>
      </c>
      <c r="BC29" s="877">
        <v>1358.1429469</v>
      </c>
      <c r="BD29" s="877">
        <v>1357.3383798</v>
      </c>
      <c r="BE29" s="877">
        <v>1360.2967862</v>
      </c>
      <c r="BF29" s="877">
        <v>1362.2110677999999</v>
      </c>
      <c r="BG29" s="358">
        <v>1364.829</v>
      </c>
      <c r="BH29" s="358">
        <v>1368.0350000000001</v>
      </c>
      <c r="BI29" s="358">
        <v>1372.1479999999999</v>
      </c>
      <c r="BJ29" s="358">
        <v>1377.0519999999999</v>
      </c>
      <c r="BK29" s="358">
        <v>1384.299</v>
      </c>
      <c r="BL29" s="358">
        <v>1389.62</v>
      </c>
      <c r="BM29" s="358">
        <v>1394.568</v>
      </c>
      <c r="BN29" s="358">
        <v>1398.5719999999999</v>
      </c>
      <c r="BO29" s="358">
        <v>1403.1990000000001</v>
      </c>
      <c r="BP29" s="358">
        <v>1407.8789999999999</v>
      </c>
      <c r="BQ29" s="358">
        <v>1412.778</v>
      </c>
      <c r="BR29" s="358">
        <v>1417.443</v>
      </c>
      <c r="BS29" s="358">
        <v>1422.037</v>
      </c>
      <c r="BT29" s="358">
        <v>1426.5609999999999</v>
      </c>
      <c r="BU29" s="358">
        <v>1431.0150000000001</v>
      </c>
      <c r="BV29" s="358">
        <v>1435.3989999999999</v>
      </c>
    </row>
    <row r="30" spans="1:74" ht="11.1" customHeight="1" x14ac:dyDescent="0.2">
      <c r="A30" s="81" t="s">
        <v>404</v>
      </c>
      <c r="B30" s="528" t="s">
        <v>1005</v>
      </c>
      <c r="C30" s="347">
        <v>3678.4468455000001</v>
      </c>
      <c r="D30" s="347">
        <v>3676.2204778999999</v>
      </c>
      <c r="E30" s="347">
        <v>3675.899617</v>
      </c>
      <c r="F30" s="347">
        <v>3674.2206394999998</v>
      </c>
      <c r="G30" s="347">
        <v>3680.1585098999999</v>
      </c>
      <c r="H30" s="347">
        <v>3690.4496048000001</v>
      </c>
      <c r="I30" s="347">
        <v>3713.4897600999998</v>
      </c>
      <c r="J30" s="347">
        <v>3726.1904269000001</v>
      </c>
      <c r="K30" s="347">
        <v>3736.9474412999998</v>
      </c>
      <c r="L30" s="347">
        <v>3742.8548007999998</v>
      </c>
      <c r="M30" s="347">
        <v>3751.9040117</v>
      </c>
      <c r="N30" s="347">
        <v>3761.1890718999998</v>
      </c>
      <c r="O30" s="347">
        <v>3771.0929959</v>
      </c>
      <c r="P30" s="347">
        <v>3780.5624932999999</v>
      </c>
      <c r="Q30" s="347">
        <v>3789.9805787999999</v>
      </c>
      <c r="R30" s="347">
        <v>3800.3467555000002</v>
      </c>
      <c r="S30" s="347">
        <v>3808.9123899000001</v>
      </c>
      <c r="T30" s="347">
        <v>3816.6769852000002</v>
      </c>
      <c r="U30" s="347">
        <v>3819.2094932999998</v>
      </c>
      <c r="V30" s="347">
        <v>3828.6952961000002</v>
      </c>
      <c r="W30" s="347">
        <v>3840.7033456999998</v>
      </c>
      <c r="X30" s="347">
        <v>3857.8270409000002</v>
      </c>
      <c r="Y30" s="347">
        <v>3872.9345346</v>
      </c>
      <c r="Z30" s="347">
        <v>3888.6192258999999</v>
      </c>
      <c r="AA30" s="347">
        <v>3908.9726326999998</v>
      </c>
      <c r="AB30" s="347">
        <v>3922.7430804999999</v>
      </c>
      <c r="AC30" s="347">
        <v>3934.0220872</v>
      </c>
      <c r="AD30" s="347">
        <v>3939.0496493000001</v>
      </c>
      <c r="AE30" s="347">
        <v>3948.1657767000002</v>
      </c>
      <c r="AF30" s="347">
        <v>3957.6104657999999</v>
      </c>
      <c r="AG30" s="347">
        <v>3968.2550553999999</v>
      </c>
      <c r="AH30" s="347">
        <v>3977.7033639000001</v>
      </c>
      <c r="AI30" s="347">
        <v>3986.8267300000002</v>
      </c>
      <c r="AJ30" s="347">
        <v>3995.0284287999998</v>
      </c>
      <c r="AK30" s="347">
        <v>4003.9494539000002</v>
      </c>
      <c r="AL30" s="347">
        <v>4012.9930804000001</v>
      </c>
      <c r="AM30" s="347">
        <v>4022.8185503</v>
      </c>
      <c r="AN30" s="347">
        <v>4031.6129477999998</v>
      </c>
      <c r="AO30" s="347">
        <v>4040.0355149000002</v>
      </c>
      <c r="AP30" s="347">
        <v>4049.4995687000001</v>
      </c>
      <c r="AQ30" s="347">
        <v>4056.1184874999999</v>
      </c>
      <c r="AR30" s="347">
        <v>4061.3055884</v>
      </c>
      <c r="AS30" s="347">
        <v>4065.4309244000001</v>
      </c>
      <c r="AT30" s="347">
        <v>4067.4768494</v>
      </c>
      <c r="AU30" s="347">
        <v>4067.8134165000001</v>
      </c>
      <c r="AV30" s="347">
        <v>4065.6670448</v>
      </c>
      <c r="AW30" s="347">
        <v>4063.165082</v>
      </c>
      <c r="AX30" s="347">
        <v>4059.5339472000001</v>
      </c>
      <c r="AY30" s="347">
        <v>4052.2081004000001</v>
      </c>
      <c r="AZ30" s="877">
        <v>4048.2427763000001</v>
      </c>
      <c r="BA30" s="877">
        <v>4045.0724350999999</v>
      </c>
      <c r="BB30" s="877">
        <v>4039.0327977000002</v>
      </c>
      <c r="BC30" s="877">
        <v>4040.2006314</v>
      </c>
      <c r="BD30" s="877">
        <v>4044.9116571999998</v>
      </c>
      <c r="BE30" s="877">
        <v>4057.1327234999999</v>
      </c>
      <c r="BF30" s="877">
        <v>4065.9549972999998</v>
      </c>
      <c r="BG30" s="358">
        <v>4075.3449999999998</v>
      </c>
      <c r="BH30" s="358">
        <v>4082.8960000000002</v>
      </c>
      <c r="BI30" s="358">
        <v>4095.2280000000001</v>
      </c>
      <c r="BJ30" s="358">
        <v>4109.9340000000002</v>
      </c>
      <c r="BK30" s="358">
        <v>4131.0379999999996</v>
      </c>
      <c r="BL30" s="358">
        <v>4147.4709999999995</v>
      </c>
      <c r="BM30" s="358">
        <v>4163.26</v>
      </c>
      <c r="BN30" s="358">
        <v>4177.3429999999998</v>
      </c>
      <c r="BO30" s="358">
        <v>4192.6369999999997</v>
      </c>
      <c r="BP30" s="358">
        <v>4208.0810000000001</v>
      </c>
      <c r="BQ30" s="358">
        <v>4224.3320000000003</v>
      </c>
      <c r="BR30" s="358">
        <v>4239.5839999999998</v>
      </c>
      <c r="BS30" s="358">
        <v>4254.4930000000004</v>
      </c>
      <c r="BT30" s="358">
        <v>4269.0600000000004</v>
      </c>
      <c r="BU30" s="358">
        <v>4283.2849999999999</v>
      </c>
      <c r="BV30" s="358">
        <v>4297.1670000000004</v>
      </c>
    </row>
    <row r="31" spans="1:74" ht="11.1" customHeight="1" x14ac:dyDescent="0.2">
      <c r="A31" s="81" t="s">
        <v>405</v>
      </c>
      <c r="B31" s="528" t="s">
        <v>1006</v>
      </c>
      <c r="C31" s="347">
        <v>1021.5881595</v>
      </c>
      <c r="D31" s="347">
        <v>1018.2360063</v>
      </c>
      <c r="E31" s="347">
        <v>1014.8764722</v>
      </c>
      <c r="F31" s="347">
        <v>1009.4019825</v>
      </c>
      <c r="G31" s="347">
        <v>1007.6083677</v>
      </c>
      <c r="H31" s="347">
        <v>1007.3880529</v>
      </c>
      <c r="I31" s="347">
        <v>1010.7106545</v>
      </c>
      <c r="J31" s="347">
        <v>1012.1597278</v>
      </c>
      <c r="K31" s="347">
        <v>1013.7048892</v>
      </c>
      <c r="L31" s="347">
        <v>1013.9866968</v>
      </c>
      <c r="M31" s="347">
        <v>1016.7436154</v>
      </c>
      <c r="N31" s="347">
        <v>1020.6162032</v>
      </c>
      <c r="O31" s="347">
        <v>1028.3998735</v>
      </c>
      <c r="P31" s="347">
        <v>1032.4072398000001</v>
      </c>
      <c r="Q31" s="347">
        <v>1035.4337155000001</v>
      </c>
      <c r="R31" s="347">
        <v>1036.2388069000001</v>
      </c>
      <c r="S31" s="347">
        <v>1038.2338712000001</v>
      </c>
      <c r="T31" s="347">
        <v>1040.1784149</v>
      </c>
      <c r="U31" s="347">
        <v>1041.4330525</v>
      </c>
      <c r="V31" s="347">
        <v>1043.7560940000001</v>
      </c>
      <c r="W31" s="347">
        <v>1046.5081540000001</v>
      </c>
      <c r="X31" s="347">
        <v>1050.2535413000001</v>
      </c>
      <c r="Y31" s="347">
        <v>1053.4404064</v>
      </c>
      <c r="Z31" s="347">
        <v>1056.6330582999999</v>
      </c>
      <c r="AA31" s="347">
        <v>1059.8389815</v>
      </c>
      <c r="AB31" s="347">
        <v>1063.0375934000001</v>
      </c>
      <c r="AC31" s="347">
        <v>1066.2363786000001</v>
      </c>
      <c r="AD31" s="347">
        <v>1070.2058046</v>
      </c>
      <c r="AE31" s="347">
        <v>1072.8270858000001</v>
      </c>
      <c r="AF31" s="347">
        <v>1074.8706898</v>
      </c>
      <c r="AG31" s="347">
        <v>1075.5221306000001</v>
      </c>
      <c r="AH31" s="347">
        <v>1077.0212443999999</v>
      </c>
      <c r="AI31" s="347">
        <v>1078.5535454000001</v>
      </c>
      <c r="AJ31" s="347">
        <v>1079.3025229</v>
      </c>
      <c r="AK31" s="347">
        <v>1081.5135809999999</v>
      </c>
      <c r="AL31" s="347">
        <v>1084.3702092999999</v>
      </c>
      <c r="AM31" s="347">
        <v>1089.1875632000001</v>
      </c>
      <c r="AN31" s="347">
        <v>1092.3489649999999</v>
      </c>
      <c r="AO31" s="347">
        <v>1095.1695701000001</v>
      </c>
      <c r="AP31" s="347">
        <v>1097.7953660000001</v>
      </c>
      <c r="AQ31" s="347">
        <v>1099.8248873</v>
      </c>
      <c r="AR31" s="347">
        <v>1101.4041215</v>
      </c>
      <c r="AS31" s="347">
        <v>1103.0977863000001</v>
      </c>
      <c r="AT31" s="347">
        <v>1103.3529076</v>
      </c>
      <c r="AU31" s="347">
        <v>1102.7342031000001</v>
      </c>
      <c r="AV31" s="347">
        <v>1100.1098231999999</v>
      </c>
      <c r="AW31" s="347">
        <v>1098.5923547</v>
      </c>
      <c r="AX31" s="347">
        <v>1097.0499479</v>
      </c>
      <c r="AY31" s="347">
        <v>1095.0890121</v>
      </c>
      <c r="AZ31" s="877">
        <v>1093.7919214000001</v>
      </c>
      <c r="BA31" s="877">
        <v>1092.7650851999999</v>
      </c>
      <c r="BB31" s="877">
        <v>1091.0078292000001</v>
      </c>
      <c r="BC31" s="877">
        <v>1091.2720079000001</v>
      </c>
      <c r="BD31" s="877">
        <v>1092.5569468000001</v>
      </c>
      <c r="BE31" s="877">
        <v>1096.0075741999999</v>
      </c>
      <c r="BF31" s="877">
        <v>1098.4753375</v>
      </c>
      <c r="BG31" s="358">
        <v>1101.105</v>
      </c>
      <c r="BH31" s="358">
        <v>1103.3140000000001</v>
      </c>
      <c r="BI31" s="358">
        <v>1106.7049999999999</v>
      </c>
      <c r="BJ31" s="358">
        <v>1110.6949999999999</v>
      </c>
      <c r="BK31" s="358">
        <v>1116.4939999999999</v>
      </c>
      <c r="BL31" s="358">
        <v>1120.7739999999999</v>
      </c>
      <c r="BM31" s="358">
        <v>1124.7470000000001</v>
      </c>
      <c r="BN31" s="358">
        <v>1127.971</v>
      </c>
      <c r="BO31" s="358">
        <v>1131.6590000000001</v>
      </c>
      <c r="BP31" s="358">
        <v>1135.3679999999999</v>
      </c>
      <c r="BQ31" s="358">
        <v>1139.242</v>
      </c>
      <c r="BR31" s="358">
        <v>1142.8910000000001</v>
      </c>
      <c r="BS31" s="358">
        <v>1146.4559999999999</v>
      </c>
      <c r="BT31" s="358">
        <v>1149.9369999999999</v>
      </c>
      <c r="BU31" s="358">
        <v>1153.3340000000001</v>
      </c>
      <c r="BV31" s="358">
        <v>1156.6469999999999</v>
      </c>
    </row>
    <row r="32" spans="1:74" ht="11.1" customHeight="1" x14ac:dyDescent="0.2">
      <c r="A32" s="81" t="s">
        <v>406</v>
      </c>
      <c r="B32" s="528" t="s">
        <v>1007</v>
      </c>
      <c r="C32" s="347">
        <v>2290.4709051</v>
      </c>
      <c r="D32" s="347">
        <v>2295.0941158999999</v>
      </c>
      <c r="E32" s="347">
        <v>2300.2834296000001</v>
      </c>
      <c r="F32" s="347">
        <v>2304.3168934</v>
      </c>
      <c r="G32" s="347">
        <v>2311.9298773999999</v>
      </c>
      <c r="H32" s="347">
        <v>2321.4004286999998</v>
      </c>
      <c r="I32" s="347">
        <v>2338.5053416000001</v>
      </c>
      <c r="J32" s="347">
        <v>2347.3584320999998</v>
      </c>
      <c r="K32" s="347">
        <v>2353.7364944000001</v>
      </c>
      <c r="L32" s="347">
        <v>2349.2479686000001</v>
      </c>
      <c r="M32" s="347">
        <v>2356.9696441999999</v>
      </c>
      <c r="N32" s="347">
        <v>2368.5099614000001</v>
      </c>
      <c r="O32" s="347">
        <v>2395.2814204000001</v>
      </c>
      <c r="P32" s="347">
        <v>2405.8996456999998</v>
      </c>
      <c r="Q32" s="347">
        <v>2411.7771373999999</v>
      </c>
      <c r="R32" s="347">
        <v>2404.9445740000001</v>
      </c>
      <c r="S32" s="347">
        <v>2407.3175897000001</v>
      </c>
      <c r="T32" s="347">
        <v>2410.9268628999998</v>
      </c>
      <c r="U32" s="347">
        <v>2415.8109462000002</v>
      </c>
      <c r="V32" s="347">
        <v>2421.86382</v>
      </c>
      <c r="W32" s="347">
        <v>2429.124037</v>
      </c>
      <c r="X32" s="347">
        <v>2440.1366404</v>
      </c>
      <c r="Y32" s="347">
        <v>2447.9027609999998</v>
      </c>
      <c r="Z32" s="347">
        <v>2454.9674423000001</v>
      </c>
      <c r="AA32" s="347">
        <v>2460.6142350999999</v>
      </c>
      <c r="AB32" s="347">
        <v>2466.8133745</v>
      </c>
      <c r="AC32" s="347">
        <v>2472.8484113</v>
      </c>
      <c r="AD32" s="347">
        <v>2478.9587018000002</v>
      </c>
      <c r="AE32" s="347">
        <v>2484.4860164000002</v>
      </c>
      <c r="AF32" s="347">
        <v>2489.6697113</v>
      </c>
      <c r="AG32" s="347">
        <v>2494.6565243</v>
      </c>
      <c r="AH32" s="347">
        <v>2499.0429264999998</v>
      </c>
      <c r="AI32" s="347">
        <v>2502.9756556000002</v>
      </c>
      <c r="AJ32" s="347">
        <v>2504.3129199</v>
      </c>
      <c r="AK32" s="347">
        <v>2508.9446468000001</v>
      </c>
      <c r="AL32" s="347">
        <v>2514.7290444</v>
      </c>
      <c r="AM32" s="347">
        <v>2523.0939130000002</v>
      </c>
      <c r="AN32" s="347">
        <v>2530.1128021999998</v>
      </c>
      <c r="AO32" s="347">
        <v>2537.2135121000001</v>
      </c>
      <c r="AP32" s="347">
        <v>2548.4949978</v>
      </c>
      <c r="AQ32" s="347">
        <v>2552.6851326999999</v>
      </c>
      <c r="AR32" s="347">
        <v>2553.8828718999998</v>
      </c>
      <c r="AS32" s="347">
        <v>2546.7356546000001</v>
      </c>
      <c r="AT32" s="347">
        <v>2545.9630229999998</v>
      </c>
      <c r="AU32" s="347">
        <v>2546.2124161000002</v>
      </c>
      <c r="AV32" s="347">
        <v>2549.3879502</v>
      </c>
      <c r="AW32" s="347">
        <v>2550.2533060000001</v>
      </c>
      <c r="AX32" s="347">
        <v>2550.7125996999998</v>
      </c>
      <c r="AY32" s="347">
        <v>2551.0110319999999</v>
      </c>
      <c r="AZ32" s="877">
        <v>2550.4743007000002</v>
      </c>
      <c r="BA32" s="877">
        <v>2549.3476065</v>
      </c>
      <c r="BB32" s="877">
        <v>2543.7728479000002</v>
      </c>
      <c r="BC32" s="877">
        <v>2544.3598041999999</v>
      </c>
      <c r="BD32" s="877">
        <v>2547.2503738999999</v>
      </c>
      <c r="BE32" s="877">
        <v>2554.5691815999999</v>
      </c>
      <c r="BF32" s="877">
        <v>2560.4735093999998</v>
      </c>
      <c r="BG32" s="358">
        <v>2567.0880000000002</v>
      </c>
      <c r="BH32" s="358">
        <v>2573.444</v>
      </c>
      <c r="BI32" s="358">
        <v>2582.2049999999999</v>
      </c>
      <c r="BJ32" s="358">
        <v>2592.4029999999998</v>
      </c>
      <c r="BK32" s="358">
        <v>2606.451</v>
      </c>
      <c r="BL32" s="358">
        <v>2617.7130000000002</v>
      </c>
      <c r="BM32" s="358">
        <v>2628.6010000000001</v>
      </c>
      <c r="BN32" s="358">
        <v>2638.64</v>
      </c>
      <c r="BO32" s="358">
        <v>2649.14</v>
      </c>
      <c r="BP32" s="358">
        <v>2659.6239999999998</v>
      </c>
      <c r="BQ32" s="358">
        <v>2670.3739999999998</v>
      </c>
      <c r="BR32" s="358">
        <v>2680.616</v>
      </c>
      <c r="BS32" s="358">
        <v>2690.6309999999999</v>
      </c>
      <c r="BT32" s="358">
        <v>2700.42</v>
      </c>
      <c r="BU32" s="358">
        <v>2709.9830000000002</v>
      </c>
      <c r="BV32" s="358">
        <v>2719.319</v>
      </c>
    </row>
    <row r="33" spans="1:74" ht="11.1" customHeight="1" x14ac:dyDescent="0.2">
      <c r="A33" s="81" t="s">
        <v>407</v>
      </c>
      <c r="B33" s="528" t="s">
        <v>1008</v>
      </c>
      <c r="C33" s="347">
        <v>1439.4209751000001</v>
      </c>
      <c r="D33" s="347">
        <v>1436.7265399</v>
      </c>
      <c r="E33" s="347">
        <v>1433.7822954999999</v>
      </c>
      <c r="F33" s="347">
        <v>1425.9592213000001</v>
      </c>
      <c r="G33" s="347">
        <v>1425.9871244000001</v>
      </c>
      <c r="H33" s="347">
        <v>1429.2369839999999</v>
      </c>
      <c r="I33" s="347">
        <v>1443.3532021999999</v>
      </c>
      <c r="J33" s="347">
        <v>1447.3136732</v>
      </c>
      <c r="K33" s="347">
        <v>1448.7627990999999</v>
      </c>
      <c r="L33" s="347">
        <v>1441.3322082</v>
      </c>
      <c r="M33" s="347">
        <v>1442.5349226000001</v>
      </c>
      <c r="N33" s="347">
        <v>1446.0025705999999</v>
      </c>
      <c r="O33" s="347">
        <v>1455.6614353</v>
      </c>
      <c r="P33" s="347">
        <v>1460.7142381000001</v>
      </c>
      <c r="Q33" s="347">
        <v>1465.0872621999999</v>
      </c>
      <c r="R33" s="347">
        <v>1469.2249139999999</v>
      </c>
      <c r="S33" s="347">
        <v>1471.9050758000001</v>
      </c>
      <c r="T33" s="347">
        <v>1473.572154</v>
      </c>
      <c r="U33" s="347">
        <v>1472.2748180000001</v>
      </c>
      <c r="V33" s="347">
        <v>1473.3792272999999</v>
      </c>
      <c r="W33" s="347">
        <v>1474.9340511</v>
      </c>
      <c r="X33" s="347">
        <v>1477.5728523</v>
      </c>
      <c r="Y33" s="347">
        <v>1479.5533330999999</v>
      </c>
      <c r="Z33" s="347">
        <v>1481.5090564</v>
      </c>
      <c r="AA33" s="347">
        <v>1483.6017363000001</v>
      </c>
      <c r="AB33" s="347">
        <v>1485.3866588000001</v>
      </c>
      <c r="AC33" s="347">
        <v>1487.0255380000001</v>
      </c>
      <c r="AD33" s="347">
        <v>1488.8590813999999</v>
      </c>
      <c r="AE33" s="347">
        <v>1489.9503434999999</v>
      </c>
      <c r="AF33" s="347">
        <v>1490.6400318000001</v>
      </c>
      <c r="AG33" s="347">
        <v>1489.2232959</v>
      </c>
      <c r="AH33" s="347">
        <v>1490.3884744</v>
      </c>
      <c r="AI33" s="347">
        <v>1492.430717</v>
      </c>
      <c r="AJ33" s="347">
        <v>1496.4615361000001</v>
      </c>
      <c r="AK33" s="347">
        <v>1499.4242723</v>
      </c>
      <c r="AL33" s="347">
        <v>1502.4304383000001</v>
      </c>
      <c r="AM33" s="347">
        <v>1504.9002691999999</v>
      </c>
      <c r="AN33" s="347">
        <v>1508.4281180999999</v>
      </c>
      <c r="AO33" s="347">
        <v>1512.4342202</v>
      </c>
      <c r="AP33" s="347">
        <v>1518.8663799000001</v>
      </c>
      <c r="AQ33" s="347">
        <v>1522.3681352999999</v>
      </c>
      <c r="AR33" s="347">
        <v>1524.8872907</v>
      </c>
      <c r="AS33" s="347">
        <v>1525.2852829999999</v>
      </c>
      <c r="AT33" s="347">
        <v>1526.6931608</v>
      </c>
      <c r="AU33" s="347">
        <v>1527.9723610999999</v>
      </c>
      <c r="AV33" s="347">
        <v>1529.5767691999999</v>
      </c>
      <c r="AW33" s="347">
        <v>1530.2582001999999</v>
      </c>
      <c r="AX33" s="347">
        <v>1530.4705397</v>
      </c>
      <c r="AY33" s="347">
        <v>1529.7177772</v>
      </c>
      <c r="AZ33" s="877">
        <v>1529.3639410999999</v>
      </c>
      <c r="BA33" s="877">
        <v>1528.9130210000001</v>
      </c>
      <c r="BB33" s="877">
        <v>1526.3361222000001</v>
      </c>
      <c r="BC33" s="877">
        <v>1527.2127052999999</v>
      </c>
      <c r="BD33" s="877">
        <v>1529.5138755</v>
      </c>
      <c r="BE33" s="877">
        <v>1534.8013714000001</v>
      </c>
      <c r="BF33" s="877">
        <v>1538.7804120000001</v>
      </c>
      <c r="BG33" s="358">
        <v>1543.0129999999999</v>
      </c>
      <c r="BH33" s="358">
        <v>1546.6310000000001</v>
      </c>
      <c r="BI33" s="358">
        <v>1552.02</v>
      </c>
      <c r="BJ33" s="358">
        <v>1558.3140000000001</v>
      </c>
      <c r="BK33" s="358">
        <v>1567.124</v>
      </c>
      <c r="BL33" s="358">
        <v>1574.0160000000001</v>
      </c>
      <c r="BM33" s="358">
        <v>1580.6030000000001</v>
      </c>
      <c r="BN33" s="358">
        <v>1586.43</v>
      </c>
      <c r="BO33" s="358">
        <v>1592.7449999999999</v>
      </c>
      <c r="BP33" s="358">
        <v>1599.095</v>
      </c>
      <c r="BQ33" s="358">
        <v>1605.6949999999999</v>
      </c>
      <c r="BR33" s="358">
        <v>1611.951</v>
      </c>
      <c r="BS33" s="358">
        <v>1618.079</v>
      </c>
      <c r="BT33" s="358">
        <v>1624.079</v>
      </c>
      <c r="BU33" s="358">
        <v>1629.951</v>
      </c>
      <c r="BV33" s="358">
        <v>1635.6949999999999</v>
      </c>
    </row>
    <row r="34" spans="1:74" ht="11.1" customHeight="1" x14ac:dyDescent="0.2">
      <c r="A34" s="81" t="s">
        <v>408</v>
      </c>
      <c r="B34" s="528" t="s">
        <v>1011</v>
      </c>
      <c r="C34" s="347">
        <v>3154.8624365000001</v>
      </c>
      <c r="D34" s="347">
        <v>3133.9914862999999</v>
      </c>
      <c r="E34" s="347">
        <v>3115.0146368999999</v>
      </c>
      <c r="F34" s="347">
        <v>3091.3341959999998</v>
      </c>
      <c r="G34" s="347">
        <v>3081.0938176</v>
      </c>
      <c r="H34" s="347">
        <v>3077.6958092</v>
      </c>
      <c r="I34" s="347">
        <v>3088.1394906</v>
      </c>
      <c r="J34" s="347">
        <v>3093.1767326999998</v>
      </c>
      <c r="K34" s="347">
        <v>3099.8068552</v>
      </c>
      <c r="L34" s="347">
        <v>3111.9033306000001</v>
      </c>
      <c r="M34" s="347">
        <v>3118.8141092999999</v>
      </c>
      <c r="N34" s="347">
        <v>3124.4126639999999</v>
      </c>
      <c r="O34" s="347">
        <v>3122.5700711999998</v>
      </c>
      <c r="P34" s="347">
        <v>3130.1408703000002</v>
      </c>
      <c r="Q34" s="347">
        <v>3140.996138</v>
      </c>
      <c r="R34" s="347">
        <v>3162.4243439000002</v>
      </c>
      <c r="S34" s="347">
        <v>3174.3821962000002</v>
      </c>
      <c r="T34" s="347">
        <v>3184.1581646999998</v>
      </c>
      <c r="U34" s="347">
        <v>3187.3059942</v>
      </c>
      <c r="V34" s="347">
        <v>3196.0528863</v>
      </c>
      <c r="W34" s="347">
        <v>3205.9525859</v>
      </c>
      <c r="X34" s="347">
        <v>3213.8227959000001</v>
      </c>
      <c r="Y34" s="347">
        <v>3228.4148332999998</v>
      </c>
      <c r="Z34" s="347">
        <v>3246.5464010999999</v>
      </c>
      <c r="AA34" s="347">
        <v>3276.5540294000002</v>
      </c>
      <c r="AB34" s="347">
        <v>3295.5122603</v>
      </c>
      <c r="AC34" s="347">
        <v>3311.7576239</v>
      </c>
      <c r="AD34" s="347">
        <v>3323.6235547000001</v>
      </c>
      <c r="AE34" s="347">
        <v>3335.6931077999998</v>
      </c>
      <c r="AF34" s="347">
        <v>3346.2997178000001</v>
      </c>
      <c r="AG34" s="347">
        <v>3351.0405243999999</v>
      </c>
      <c r="AH34" s="347">
        <v>3362.0233932000001</v>
      </c>
      <c r="AI34" s="347">
        <v>3374.845464</v>
      </c>
      <c r="AJ34" s="347">
        <v>3395.6989435999999</v>
      </c>
      <c r="AK34" s="347">
        <v>3407.5552631999999</v>
      </c>
      <c r="AL34" s="347">
        <v>3416.6066297000002</v>
      </c>
      <c r="AM34" s="347">
        <v>3423.2726272</v>
      </c>
      <c r="AN34" s="347">
        <v>3426.3993992000001</v>
      </c>
      <c r="AO34" s="347">
        <v>3426.4065300000002</v>
      </c>
      <c r="AP34" s="347">
        <v>3410.8751983000002</v>
      </c>
      <c r="AQ34" s="347">
        <v>3413.9571626000002</v>
      </c>
      <c r="AR34" s="347">
        <v>3423.2336015999999</v>
      </c>
      <c r="AS34" s="347">
        <v>3456.4409329</v>
      </c>
      <c r="AT34" s="347">
        <v>3464.8040083999999</v>
      </c>
      <c r="AU34" s="347">
        <v>3466.0592453999998</v>
      </c>
      <c r="AV34" s="347">
        <v>3451.6757450999999</v>
      </c>
      <c r="AW34" s="347">
        <v>3445.1134796000001</v>
      </c>
      <c r="AX34" s="347">
        <v>3437.8415500999999</v>
      </c>
      <c r="AY34" s="347">
        <v>3428.2500516</v>
      </c>
      <c r="AZ34" s="877">
        <v>3420.7662224000001</v>
      </c>
      <c r="BA34" s="877">
        <v>3413.7801577</v>
      </c>
      <c r="BB34" s="877">
        <v>3402.9819149</v>
      </c>
      <c r="BC34" s="877">
        <v>3400.2238360000001</v>
      </c>
      <c r="BD34" s="877">
        <v>3401.1959784000001</v>
      </c>
      <c r="BE34" s="877">
        <v>3410.0216273000001</v>
      </c>
      <c r="BF34" s="877">
        <v>3415.3617487000001</v>
      </c>
      <c r="BG34" s="358">
        <v>3421.34</v>
      </c>
      <c r="BH34" s="358">
        <v>3425.9229999999998</v>
      </c>
      <c r="BI34" s="358">
        <v>3434.701</v>
      </c>
      <c r="BJ34" s="358">
        <v>3445.64</v>
      </c>
      <c r="BK34" s="358">
        <v>3462.2979999999998</v>
      </c>
      <c r="BL34" s="358">
        <v>3474.893</v>
      </c>
      <c r="BM34" s="358">
        <v>3486.9810000000002</v>
      </c>
      <c r="BN34" s="358">
        <v>3497.665</v>
      </c>
      <c r="BO34" s="358">
        <v>3509.415</v>
      </c>
      <c r="BP34" s="358">
        <v>3521.3319999999999</v>
      </c>
      <c r="BQ34" s="358">
        <v>3533.9389999999999</v>
      </c>
      <c r="BR34" s="358">
        <v>3545.8</v>
      </c>
      <c r="BS34" s="358">
        <v>3557.4360000000001</v>
      </c>
      <c r="BT34" s="358">
        <v>3568.848</v>
      </c>
      <c r="BU34" s="358">
        <v>3580.0360000000001</v>
      </c>
      <c r="BV34" s="358">
        <v>3591</v>
      </c>
    </row>
    <row r="35" spans="1:74" ht="11.1" customHeight="1" x14ac:dyDescent="0.2">
      <c r="A35" s="81"/>
      <c r="B35" s="91" t="s">
        <v>1398</v>
      </c>
      <c r="C35" s="520"/>
      <c r="D35" s="520"/>
      <c r="E35" s="520"/>
      <c r="F35" s="520"/>
      <c r="G35" s="520"/>
      <c r="H35" s="520"/>
      <c r="I35" s="520"/>
      <c r="J35" s="520"/>
      <c r="K35" s="520"/>
      <c r="L35" s="520"/>
      <c r="M35" s="520"/>
      <c r="N35" s="520"/>
      <c r="O35" s="520"/>
      <c r="P35" s="520"/>
      <c r="Q35" s="520"/>
      <c r="R35" s="520"/>
      <c r="S35" s="520"/>
      <c r="T35" s="520"/>
      <c r="U35" s="520"/>
      <c r="V35" s="520"/>
      <c r="W35" s="520"/>
      <c r="X35" s="520"/>
      <c r="Y35" s="520"/>
      <c r="Z35" s="520"/>
      <c r="AA35" s="520"/>
      <c r="AB35" s="520"/>
      <c r="AC35" s="520"/>
      <c r="AD35" s="520"/>
      <c r="AE35" s="520"/>
      <c r="AF35" s="520"/>
      <c r="AG35" s="520"/>
      <c r="AH35" s="520"/>
      <c r="AI35" s="520"/>
      <c r="AJ35" s="520"/>
      <c r="AK35" s="520"/>
      <c r="AL35" s="520"/>
      <c r="AM35" s="520"/>
      <c r="AN35" s="520"/>
      <c r="AO35" s="520"/>
      <c r="AP35" s="520"/>
      <c r="AQ35" s="520"/>
      <c r="AR35" s="520"/>
      <c r="AS35" s="520"/>
      <c r="AT35" s="520"/>
      <c r="AU35" s="520"/>
      <c r="AV35" s="520"/>
      <c r="AW35" s="520"/>
      <c r="AX35" s="520"/>
      <c r="AY35" s="520"/>
      <c r="AZ35" s="939"/>
      <c r="BA35" s="939"/>
      <c r="BB35" s="939"/>
      <c r="BC35" s="939"/>
      <c r="BD35" s="939"/>
      <c r="BE35" s="939"/>
      <c r="BF35" s="939"/>
      <c r="BG35" s="526"/>
      <c r="BH35" s="526"/>
      <c r="BI35" s="526"/>
      <c r="BJ35" s="526"/>
      <c r="BK35" s="526"/>
      <c r="BL35" s="526"/>
      <c r="BM35" s="526"/>
      <c r="BN35" s="526"/>
      <c r="BO35" s="526"/>
      <c r="BP35" s="526"/>
      <c r="BQ35" s="526"/>
      <c r="BR35" s="526"/>
      <c r="BS35" s="526"/>
      <c r="BT35" s="526"/>
      <c r="BU35" s="526"/>
      <c r="BV35" s="526"/>
    </row>
    <row r="36" spans="1:74" ht="11.1" customHeight="1" x14ac:dyDescent="0.2">
      <c r="A36" s="81" t="s">
        <v>409</v>
      </c>
      <c r="B36" s="528" t="s">
        <v>1001</v>
      </c>
      <c r="C36" s="347">
        <v>6065.7126472999998</v>
      </c>
      <c r="D36" s="347">
        <v>6066.3148100999997</v>
      </c>
      <c r="E36" s="347">
        <v>6066.3535166000001</v>
      </c>
      <c r="F36" s="347">
        <v>6065.7281344000003</v>
      </c>
      <c r="G36" s="347">
        <v>6065.0613107999998</v>
      </c>
      <c r="H36" s="347">
        <v>6065.1565125999996</v>
      </c>
      <c r="I36" s="347">
        <v>6066.5799132000002</v>
      </c>
      <c r="J36" s="347">
        <v>6068.9485103999996</v>
      </c>
      <c r="K36" s="347">
        <v>6071.6420082000004</v>
      </c>
      <c r="L36" s="347">
        <v>6074.1718461999999</v>
      </c>
      <c r="M36" s="347">
        <v>6076.5764053000003</v>
      </c>
      <c r="N36" s="347">
        <v>6079.0258019000003</v>
      </c>
      <c r="O36" s="347">
        <v>6081.6448828000002</v>
      </c>
      <c r="P36" s="347">
        <v>6084.3774167000001</v>
      </c>
      <c r="Q36" s="347">
        <v>6087.1219027999996</v>
      </c>
      <c r="R36" s="347">
        <v>6089.8379041999997</v>
      </c>
      <c r="S36" s="347">
        <v>6092.7292395000004</v>
      </c>
      <c r="T36" s="347">
        <v>6096.0607915000001</v>
      </c>
      <c r="U36" s="347">
        <v>6100.0077811000001</v>
      </c>
      <c r="V36" s="347">
        <v>6104.3867834000002</v>
      </c>
      <c r="W36" s="347">
        <v>6108.9247117000004</v>
      </c>
      <c r="X36" s="347">
        <v>6113.3977856000001</v>
      </c>
      <c r="Y36" s="347">
        <v>6117.7794491000004</v>
      </c>
      <c r="Z36" s="347">
        <v>6122.0924523000003</v>
      </c>
      <c r="AA36" s="347">
        <v>6126.3820478999996</v>
      </c>
      <c r="AB36" s="347">
        <v>6130.7834992999997</v>
      </c>
      <c r="AC36" s="347">
        <v>6135.4545725999997</v>
      </c>
      <c r="AD36" s="347">
        <v>6140.3928711999997</v>
      </c>
      <c r="AE36" s="347">
        <v>6144.9553481000003</v>
      </c>
      <c r="AF36" s="347">
        <v>6148.3387935999999</v>
      </c>
      <c r="AG36" s="347">
        <v>6150.1153431000002</v>
      </c>
      <c r="AH36" s="347">
        <v>6151.3585122000004</v>
      </c>
      <c r="AI36" s="347">
        <v>6153.5171620000001</v>
      </c>
      <c r="AJ36" s="347">
        <v>6157.5888353</v>
      </c>
      <c r="AK36" s="347">
        <v>6162.7658038</v>
      </c>
      <c r="AL36" s="347">
        <v>6167.7890207999999</v>
      </c>
      <c r="AM36" s="347">
        <v>6171.7175292000002</v>
      </c>
      <c r="AN36" s="347">
        <v>6174.8827276000002</v>
      </c>
      <c r="AO36" s="347">
        <v>6177.9341037000004</v>
      </c>
      <c r="AP36" s="347">
        <v>6181.3609648000001</v>
      </c>
      <c r="AQ36" s="347">
        <v>6185.0118967999997</v>
      </c>
      <c r="AR36" s="347">
        <v>6188.5753052</v>
      </c>
      <c r="AS36" s="347">
        <v>6191.8631041999997</v>
      </c>
      <c r="AT36" s="347">
        <v>6195.1812437999997</v>
      </c>
      <c r="AU36" s="347">
        <v>6198.9591822000002</v>
      </c>
      <c r="AV36" s="347">
        <v>6203.3605363999995</v>
      </c>
      <c r="AW36" s="347">
        <v>6207.4855558999998</v>
      </c>
      <c r="AX36" s="347">
        <v>6210.1686484000002</v>
      </c>
      <c r="AY36" s="347">
        <v>6210.6431216999999</v>
      </c>
      <c r="AZ36" s="877">
        <v>6209.7378840000001</v>
      </c>
      <c r="BA36" s="877">
        <v>6208.6807431999996</v>
      </c>
      <c r="BB36" s="877">
        <v>6208.416792</v>
      </c>
      <c r="BC36" s="877">
        <v>6208.7602606</v>
      </c>
      <c r="BD36" s="877">
        <v>6209.2426636999999</v>
      </c>
      <c r="BE36" s="877">
        <v>6209.5361352</v>
      </c>
      <c r="BF36" s="877">
        <v>6209.8752856999999</v>
      </c>
      <c r="BG36" s="358">
        <v>6210.6350000000002</v>
      </c>
      <c r="BH36" s="358">
        <v>6212.0929999999998</v>
      </c>
      <c r="BI36" s="358">
        <v>6214.1289999999999</v>
      </c>
      <c r="BJ36" s="358">
        <v>6216.527</v>
      </c>
      <c r="BK36" s="358">
        <v>6219.1019999999999</v>
      </c>
      <c r="BL36" s="358">
        <v>6221.8050000000003</v>
      </c>
      <c r="BM36" s="358">
        <v>6224.6210000000001</v>
      </c>
      <c r="BN36" s="358">
        <v>6227.5150000000003</v>
      </c>
      <c r="BO36" s="358">
        <v>6230.3779999999997</v>
      </c>
      <c r="BP36" s="358">
        <v>6233.0820000000003</v>
      </c>
      <c r="BQ36" s="358">
        <v>6235.5450000000001</v>
      </c>
      <c r="BR36" s="358">
        <v>6237.8710000000001</v>
      </c>
      <c r="BS36" s="358">
        <v>6240.2129999999997</v>
      </c>
      <c r="BT36" s="358">
        <v>6242.6869999999999</v>
      </c>
      <c r="BU36" s="358">
        <v>6245.2709999999997</v>
      </c>
      <c r="BV36" s="358">
        <v>6247.9110000000001</v>
      </c>
    </row>
    <row r="37" spans="1:74" ht="11.1" customHeight="1" x14ac:dyDescent="0.2">
      <c r="A37" s="81" t="s">
        <v>410</v>
      </c>
      <c r="B37" s="528" t="s">
        <v>1002</v>
      </c>
      <c r="C37" s="347">
        <v>16007.290819</v>
      </c>
      <c r="D37" s="347">
        <v>16009.269263</v>
      </c>
      <c r="E37" s="347">
        <v>16011.187184</v>
      </c>
      <c r="F37" s="347">
        <v>16012.553797</v>
      </c>
      <c r="G37" s="347">
        <v>16014.129516999999</v>
      </c>
      <c r="H37" s="347">
        <v>16016.987562</v>
      </c>
      <c r="I37" s="347">
        <v>16021.924257999999</v>
      </c>
      <c r="J37" s="347">
        <v>16028.628361999999</v>
      </c>
      <c r="K37" s="347">
        <v>16036.511742999999</v>
      </c>
      <c r="L37" s="347">
        <v>16045.080442</v>
      </c>
      <c r="M37" s="347">
        <v>16054.217194999999</v>
      </c>
      <c r="N37" s="347">
        <v>16063.898913000001</v>
      </c>
      <c r="O37" s="347">
        <v>16074.171087000001</v>
      </c>
      <c r="P37" s="347">
        <v>16085.353537000001</v>
      </c>
      <c r="Q37" s="347">
        <v>16097.834664</v>
      </c>
      <c r="R37" s="347">
        <v>16111.618071000001</v>
      </c>
      <c r="S37" s="347">
        <v>16125.168156</v>
      </c>
      <c r="T37" s="347">
        <v>16136.564515</v>
      </c>
      <c r="U37" s="347">
        <v>16144.514459</v>
      </c>
      <c r="V37" s="347">
        <v>16150.236143</v>
      </c>
      <c r="W37" s="347">
        <v>16155.575433</v>
      </c>
      <c r="X37" s="347">
        <v>16161.955153000001</v>
      </c>
      <c r="Y37" s="347">
        <v>16169.105947</v>
      </c>
      <c r="Z37" s="347">
        <v>16176.335415</v>
      </c>
      <c r="AA37" s="347">
        <v>16183.108029000001</v>
      </c>
      <c r="AB37" s="347">
        <v>16189.515762000001</v>
      </c>
      <c r="AC37" s="347">
        <v>16195.807457999999</v>
      </c>
      <c r="AD37" s="347">
        <v>16202.045129</v>
      </c>
      <c r="AE37" s="347">
        <v>16207.543438999999</v>
      </c>
      <c r="AF37" s="347">
        <v>16211.43022</v>
      </c>
      <c r="AG37" s="347">
        <v>16213.454406000001</v>
      </c>
      <c r="AH37" s="347">
        <v>16215.849351000001</v>
      </c>
      <c r="AI37" s="347">
        <v>16221.469515000001</v>
      </c>
      <c r="AJ37" s="347">
        <v>16232.143579</v>
      </c>
      <c r="AK37" s="347">
        <v>16245.597123</v>
      </c>
      <c r="AL37" s="347">
        <v>16258.529949</v>
      </c>
      <c r="AM37" s="347">
        <v>16268.430602</v>
      </c>
      <c r="AN37" s="347">
        <v>16275.942595</v>
      </c>
      <c r="AO37" s="347">
        <v>16282.498188</v>
      </c>
      <c r="AP37" s="347">
        <v>16289.279318999999</v>
      </c>
      <c r="AQ37" s="347">
        <v>16296.466667999999</v>
      </c>
      <c r="AR37" s="347">
        <v>16303.990592</v>
      </c>
      <c r="AS37" s="347">
        <v>16311.839554</v>
      </c>
      <c r="AT37" s="347">
        <v>16320.234412</v>
      </c>
      <c r="AU37" s="347">
        <v>16329.454126000001</v>
      </c>
      <c r="AV37" s="347">
        <v>16339.444259</v>
      </c>
      <c r="AW37" s="347">
        <v>16348.816798</v>
      </c>
      <c r="AX37" s="347">
        <v>16355.850334999999</v>
      </c>
      <c r="AY37" s="347">
        <v>16359.394258</v>
      </c>
      <c r="AZ37" s="877">
        <v>16360.581146</v>
      </c>
      <c r="BA37" s="877">
        <v>16361.114374000001</v>
      </c>
      <c r="BB37" s="877">
        <v>16362.315758999999</v>
      </c>
      <c r="BC37" s="877">
        <v>16363.980869000001</v>
      </c>
      <c r="BD37" s="877">
        <v>16365.523714999999</v>
      </c>
      <c r="BE37" s="877">
        <v>16366.532646</v>
      </c>
      <c r="BF37" s="877">
        <v>16367.293373</v>
      </c>
      <c r="BG37" s="358">
        <v>16368.27</v>
      </c>
      <c r="BH37" s="358">
        <v>16369.84</v>
      </c>
      <c r="BI37" s="358">
        <v>16372.14</v>
      </c>
      <c r="BJ37" s="358">
        <v>16375.21</v>
      </c>
      <c r="BK37" s="358">
        <v>16379.05</v>
      </c>
      <c r="BL37" s="358">
        <v>16383.45</v>
      </c>
      <c r="BM37" s="358">
        <v>16388.16</v>
      </c>
      <c r="BN37" s="358">
        <v>16392.919999999998</v>
      </c>
      <c r="BO37" s="358">
        <v>16397.54</v>
      </c>
      <c r="BP37" s="358">
        <v>16401.849999999999</v>
      </c>
      <c r="BQ37" s="358">
        <v>16405.73</v>
      </c>
      <c r="BR37" s="358">
        <v>16409.310000000001</v>
      </c>
      <c r="BS37" s="358">
        <v>16412.8</v>
      </c>
      <c r="BT37" s="358">
        <v>16416.36</v>
      </c>
      <c r="BU37" s="358">
        <v>16419.990000000002</v>
      </c>
      <c r="BV37" s="358">
        <v>16423.650000000001</v>
      </c>
    </row>
    <row r="38" spans="1:74" ht="11.1" customHeight="1" x14ac:dyDescent="0.2">
      <c r="A38" s="81" t="s">
        <v>411</v>
      </c>
      <c r="B38" s="528" t="s">
        <v>1003</v>
      </c>
      <c r="C38" s="347">
        <v>18894.047104000001</v>
      </c>
      <c r="D38" s="347">
        <v>18896.838621999999</v>
      </c>
      <c r="E38" s="347">
        <v>18900.059075000001</v>
      </c>
      <c r="F38" s="347">
        <v>18903.550781000002</v>
      </c>
      <c r="G38" s="347">
        <v>18907.24784</v>
      </c>
      <c r="H38" s="347">
        <v>18911.107295000002</v>
      </c>
      <c r="I38" s="347">
        <v>18915.101285000001</v>
      </c>
      <c r="J38" s="347">
        <v>18919.262341000001</v>
      </c>
      <c r="K38" s="347">
        <v>18923.638088</v>
      </c>
      <c r="L38" s="347">
        <v>18928.287574000002</v>
      </c>
      <c r="M38" s="347">
        <v>18933.315531</v>
      </c>
      <c r="N38" s="347">
        <v>18938.838113000002</v>
      </c>
      <c r="O38" s="347">
        <v>18944.833015</v>
      </c>
      <c r="P38" s="347">
        <v>18950.724106000001</v>
      </c>
      <c r="Q38" s="347">
        <v>18955.796794000002</v>
      </c>
      <c r="R38" s="347">
        <v>18959.815450999999</v>
      </c>
      <c r="S38" s="347">
        <v>18964.460302</v>
      </c>
      <c r="T38" s="347">
        <v>18971.890531000001</v>
      </c>
      <c r="U38" s="347">
        <v>18983.566804999999</v>
      </c>
      <c r="V38" s="347">
        <v>18998.155714</v>
      </c>
      <c r="W38" s="347">
        <v>19013.625326000001</v>
      </c>
      <c r="X38" s="347">
        <v>19028.340894000001</v>
      </c>
      <c r="Y38" s="347">
        <v>19042.256405</v>
      </c>
      <c r="Z38" s="347">
        <v>19055.723030000001</v>
      </c>
      <c r="AA38" s="347">
        <v>19069.117192999998</v>
      </c>
      <c r="AB38" s="347">
        <v>19082.916324999998</v>
      </c>
      <c r="AC38" s="347">
        <v>19097.623111000001</v>
      </c>
      <c r="AD38" s="347">
        <v>19113.347346999999</v>
      </c>
      <c r="AE38" s="347">
        <v>19128.627266</v>
      </c>
      <c r="AF38" s="347">
        <v>19141.608210999999</v>
      </c>
      <c r="AG38" s="347">
        <v>19151.386543000001</v>
      </c>
      <c r="AH38" s="347">
        <v>19160.862688000001</v>
      </c>
      <c r="AI38" s="347">
        <v>19173.888088</v>
      </c>
      <c r="AJ38" s="347">
        <v>19192.958899000001</v>
      </c>
      <c r="AK38" s="347">
        <v>19215.150127000001</v>
      </c>
      <c r="AL38" s="347">
        <v>19236.181492</v>
      </c>
      <c r="AM38" s="347">
        <v>19252.854908000001</v>
      </c>
      <c r="AN38" s="347">
        <v>19266.301065</v>
      </c>
      <c r="AO38" s="347">
        <v>19278.732845999999</v>
      </c>
      <c r="AP38" s="347">
        <v>19291.892078000001</v>
      </c>
      <c r="AQ38" s="347">
        <v>19305.636353000002</v>
      </c>
      <c r="AR38" s="347">
        <v>19319.352208</v>
      </c>
      <c r="AS38" s="347">
        <v>19332.661484</v>
      </c>
      <c r="AT38" s="347">
        <v>19346.127262000002</v>
      </c>
      <c r="AU38" s="347">
        <v>19360.547930000001</v>
      </c>
      <c r="AV38" s="347">
        <v>19376.216684999999</v>
      </c>
      <c r="AW38" s="347">
        <v>19391.405961</v>
      </c>
      <c r="AX38" s="347">
        <v>19403.883003999999</v>
      </c>
      <c r="AY38" s="347">
        <v>19412.125936</v>
      </c>
      <c r="AZ38" s="877">
        <v>19417.456399999999</v>
      </c>
      <c r="BA38" s="877">
        <v>19421.906920000001</v>
      </c>
      <c r="BB38" s="877">
        <v>19427.071446000002</v>
      </c>
      <c r="BC38" s="877">
        <v>19432.789644</v>
      </c>
      <c r="BD38" s="877">
        <v>19438.462607000001</v>
      </c>
      <c r="BE38" s="877">
        <v>19443.646299</v>
      </c>
      <c r="BF38" s="877">
        <v>19448.516147999999</v>
      </c>
      <c r="BG38" s="358">
        <v>19453.400000000001</v>
      </c>
      <c r="BH38" s="358">
        <v>19458.62</v>
      </c>
      <c r="BI38" s="358">
        <v>19464.39</v>
      </c>
      <c r="BJ38" s="358">
        <v>19470.939999999999</v>
      </c>
      <c r="BK38" s="358">
        <v>19478.38</v>
      </c>
      <c r="BL38" s="358">
        <v>19486.43</v>
      </c>
      <c r="BM38" s="358">
        <v>19494.7</v>
      </c>
      <c r="BN38" s="358">
        <v>19502.86</v>
      </c>
      <c r="BO38" s="358">
        <v>19510.84</v>
      </c>
      <c r="BP38" s="358">
        <v>19518.599999999999</v>
      </c>
      <c r="BQ38" s="358">
        <v>19526.12</v>
      </c>
      <c r="BR38" s="358">
        <v>19533.39</v>
      </c>
      <c r="BS38" s="358">
        <v>19540.41</v>
      </c>
      <c r="BT38" s="358">
        <v>19547.2</v>
      </c>
      <c r="BU38" s="358">
        <v>19553.830000000002</v>
      </c>
      <c r="BV38" s="358">
        <v>19560.37</v>
      </c>
    </row>
    <row r="39" spans="1:74" ht="11.1" customHeight="1" x14ac:dyDescent="0.2">
      <c r="A39" s="81" t="s">
        <v>412</v>
      </c>
      <c r="B39" s="528" t="s">
        <v>1004</v>
      </c>
      <c r="C39" s="347">
        <v>8598.5323215000008</v>
      </c>
      <c r="D39" s="347">
        <v>8604.6173359000004</v>
      </c>
      <c r="E39" s="347">
        <v>8610.6687517999999</v>
      </c>
      <c r="F39" s="347">
        <v>8616.5483299999996</v>
      </c>
      <c r="G39" s="347">
        <v>8622.3504995000003</v>
      </c>
      <c r="H39" s="347">
        <v>8628.2278564999997</v>
      </c>
      <c r="I39" s="347">
        <v>8634.2929358000001</v>
      </c>
      <c r="J39" s="347">
        <v>8640.4980274999998</v>
      </c>
      <c r="K39" s="347">
        <v>8646.7553599000003</v>
      </c>
      <c r="L39" s="347">
        <v>8653.0030411999996</v>
      </c>
      <c r="M39" s="347">
        <v>8659.2826968000008</v>
      </c>
      <c r="N39" s="347">
        <v>8665.6618314999996</v>
      </c>
      <c r="O39" s="347">
        <v>8672.1662240000005</v>
      </c>
      <c r="P39" s="347">
        <v>8678.6547473999999</v>
      </c>
      <c r="Q39" s="347">
        <v>8684.9445484000007</v>
      </c>
      <c r="R39" s="347">
        <v>8690.9802710999993</v>
      </c>
      <c r="S39" s="347">
        <v>8697.2165487999991</v>
      </c>
      <c r="T39" s="347">
        <v>8704.2355121000001</v>
      </c>
      <c r="U39" s="347">
        <v>8712.4298197000007</v>
      </c>
      <c r="V39" s="347">
        <v>8721.4342431999994</v>
      </c>
      <c r="W39" s="347">
        <v>8730.6940823000004</v>
      </c>
      <c r="X39" s="347">
        <v>8739.7562964000008</v>
      </c>
      <c r="Y39" s="347">
        <v>8748.5744835000005</v>
      </c>
      <c r="Z39" s="347">
        <v>8757.2039014000002</v>
      </c>
      <c r="AA39" s="347">
        <v>8765.7465721000008</v>
      </c>
      <c r="AB39" s="347">
        <v>8774.4915748000003</v>
      </c>
      <c r="AC39" s="347">
        <v>8783.7747531999994</v>
      </c>
      <c r="AD39" s="347">
        <v>8793.6575052000007</v>
      </c>
      <c r="AE39" s="347">
        <v>8803.1034455000008</v>
      </c>
      <c r="AF39" s="347">
        <v>8810.8017431000007</v>
      </c>
      <c r="AG39" s="347">
        <v>8816.0443976000006</v>
      </c>
      <c r="AH39" s="347">
        <v>8820.5347299999994</v>
      </c>
      <c r="AI39" s="347">
        <v>8826.5788917000009</v>
      </c>
      <c r="AJ39" s="347">
        <v>8835.7554457999995</v>
      </c>
      <c r="AK39" s="347">
        <v>8846.7326028000007</v>
      </c>
      <c r="AL39" s="347">
        <v>8857.4509847000008</v>
      </c>
      <c r="AM39" s="347">
        <v>8866.3496687999996</v>
      </c>
      <c r="AN39" s="347">
        <v>8873.8615535000008</v>
      </c>
      <c r="AO39" s="347">
        <v>8880.9179922000003</v>
      </c>
      <c r="AP39" s="347">
        <v>8888.2628363000003</v>
      </c>
      <c r="AQ39" s="347">
        <v>8895.8899275999993</v>
      </c>
      <c r="AR39" s="347">
        <v>8903.6056057000005</v>
      </c>
      <c r="AS39" s="347">
        <v>8911.2926184000007</v>
      </c>
      <c r="AT39" s="347">
        <v>8919.1393459999999</v>
      </c>
      <c r="AU39" s="347">
        <v>8927.4105770000006</v>
      </c>
      <c r="AV39" s="347">
        <v>8936.1702132999999</v>
      </c>
      <c r="AW39" s="347">
        <v>8944.6786092999992</v>
      </c>
      <c r="AX39" s="347">
        <v>8951.9952329999996</v>
      </c>
      <c r="AY39" s="347">
        <v>8957.4926331000006</v>
      </c>
      <c r="AZ39" s="877">
        <v>8961.7956818999992</v>
      </c>
      <c r="BA39" s="877">
        <v>8965.8423325999993</v>
      </c>
      <c r="BB39" s="877">
        <v>8970.3368334999996</v>
      </c>
      <c r="BC39" s="877">
        <v>8975.0486134999992</v>
      </c>
      <c r="BD39" s="877">
        <v>8979.5133967999991</v>
      </c>
      <c r="BE39" s="877">
        <v>8983.4141748999991</v>
      </c>
      <c r="BF39" s="877">
        <v>8987.0230088000008</v>
      </c>
      <c r="BG39" s="358">
        <v>8990.759</v>
      </c>
      <c r="BH39" s="358">
        <v>8994.9519999999993</v>
      </c>
      <c r="BI39" s="358">
        <v>8999.5679999999993</v>
      </c>
      <c r="BJ39" s="358">
        <v>9004.4850000000006</v>
      </c>
      <c r="BK39" s="358">
        <v>9009.6119999999992</v>
      </c>
      <c r="BL39" s="358">
        <v>9014.9860000000008</v>
      </c>
      <c r="BM39" s="358">
        <v>9020.6759999999995</v>
      </c>
      <c r="BN39" s="358">
        <v>9026.6689999999999</v>
      </c>
      <c r="BO39" s="358">
        <v>9032.6180000000004</v>
      </c>
      <c r="BP39" s="358">
        <v>9038.0939999999991</v>
      </c>
      <c r="BQ39" s="358">
        <v>9042.82</v>
      </c>
      <c r="BR39" s="358">
        <v>9047.1219999999994</v>
      </c>
      <c r="BS39" s="358">
        <v>9051.4750000000004</v>
      </c>
      <c r="BT39" s="358">
        <v>9056.2489999999998</v>
      </c>
      <c r="BU39" s="358">
        <v>9061.3739999999998</v>
      </c>
      <c r="BV39" s="358">
        <v>9066.6759999999995</v>
      </c>
    </row>
    <row r="40" spans="1:74" ht="11.1" customHeight="1" x14ac:dyDescent="0.2">
      <c r="A40" s="81" t="s">
        <v>413</v>
      </c>
      <c r="B40" s="528" t="s">
        <v>1005</v>
      </c>
      <c r="C40" s="347">
        <v>26815.278387999999</v>
      </c>
      <c r="D40" s="347">
        <v>26850.585000999999</v>
      </c>
      <c r="E40" s="347">
        <v>26885.581946999999</v>
      </c>
      <c r="F40" s="347">
        <v>26920.574292000001</v>
      </c>
      <c r="G40" s="347">
        <v>26955.584217</v>
      </c>
      <c r="H40" s="347">
        <v>26990.563178</v>
      </c>
      <c r="I40" s="347">
        <v>27025.412</v>
      </c>
      <c r="J40" s="347">
        <v>27059.828978000001</v>
      </c>
      <c r="K40" s="347">
        <v>27093.461772999999</v>
      </c>
      <c r="L40" s="347">
        <v>27126.067357</v>
      </c>
      <c r="M40" s="347">
        <v>27157.839951999998</v>
      </c>
      <c r="N40" s="347">
        <v>27189.083092000001</v>
      </c>
      <c r="O40" s="347">
        <v>27219.914035999998</v>
      </c>
      <c r="P40" s="347">
        <v>27249.704948999999</v>
      </c>
      <c r="Q40" s="347">
        <v>27277.641721</v>
      </c>
      <c r="R40" s="347">
        <v>27303.531029999998</v>
      </c>
      <c r="S40" s="347">
        <v>27329.662692000002</v>
      </c>
      <c r="T40" s="347">
        <v>27358.947312</v>
      </c>
      <c r="U40" s="347">
        <v>27393.361983999999</v>
      </c>
      <c r="V40" s="347">
        <v>27431.149771</v>
      </c>
      <c r="W40" s="347">
        <v>27469.620229</v>
      </c>
      <c r="X40" s="347">
        <v>27506.611876999999</v>
      </c>
      <c r="Y40" s="347">
        <v>27542.079097999998</v>
      </c>
      <c r="Z40" s="347">
        <v>27576.505239999999</v>
      </c>
      <c r="AA40" s="347">
        <v>27610.516571</v>
      </c>
      <c r="AB40" s="347">
        <v>27645.311046999999</v>
      </c>
      <c r="AC40" s="347">
        <v>27682.229544999998</v>
      </c>
      <c r="AD40" s="347">
        <v>27721.575203</v>
      </c>
      <c r="AE40" s="347">
        <v>27759.500207000001</v>
      </c>
      <c r="AF40" s="347">
        <v>27791.119001999999</v>
      </c>
      <c r="AG40" s="347">
        <v>27813.625279</v>
      </c>
      <c r="AH40" s="347">
        <v>27832.529710999999</v>
      </c>
      <c r="AI40" s="347">
        <v>27855.422213999998</v>
      </c>
      <c r="AJ40" s="347">
        <v>27887.616471000001</v>
      </c>
      <c r="AK40" s="347">
        <v>27925.321228000001</v>
      </c>
      <c r="AL40" s="347">
        <v>27962.468999000001</v>
      </c>
      <c r="AM40" s="347">
        <v>27994.454560999999</v>
      </c>
      <c r="AN40" s="347">
        <v>28022.52175</v>
      </c>
      <c r="AO40" s="347">
        <v>28049.376666</v>
      </c>
      <c r="AP40" s="347">
        <v>28077.119601999999</v>
      </c>
      <c r="AQ40" s="347">
        <v>28105.427606000001</v>
      </c>
      <c r="AR40" s="347">
        <v>28133.371921999998</v>
      </c>
      <c r="AS40" s="347">
        <v>28160.403470000001</v>
      </c>
      <c r="AT40" s="347">
        <v>28187.491891000001</v>
      </c>
      <c r="AU40" s="347">
        <v>28215.986505000001</v>
      </c>
      <c r="AV40" s="347">
        <v>28246.457783000002</v>
      </c>
      <c r="AW40" s="347">
        <v>28276.360799999999</v>
      </c>
      <c r="AX40" s="347">
        <v>28302.371779000001</v>
      </c>
      <c r="AY40" s="347">
        <v>28322.235336000002</v>
      </c>
      <c r="AZ40" s="877">
        <v>28337.969655000001</v>
      </c>
      <c r="BA40" s="877">
        <v>28352.661308999999</v>
      </c>
      <c r="BB40" s="877">
        <v>28368.701292999998</v>
      </c>
      <c r="BC40" s="877">
        <v>28385.698291000001</v>
      </c>
      <c r="BD40" s="877">
        <v>28402.565404000001</v>
      </c>
      <c r="BE40" s="877">
        <v>28418.583102000001</v>
      </c>
      <c r="BF40" s="877">
        <v>28434.501306999999</v>
      </c>
      <c r="BG40" s="358">
        <v>28451.439999999999</v>
      </c>
      <c r="BH40" s="358">
        <v>28470.22</v>
      </c>
      <c r="BI40" s="358">
        <v>28490.51</v>
      </c>
      <c r="BJ40" s="358">
        <v>28511.7</v>
      </c>
      <c r="BK40" s="358">
        <v>28533.31</v>
      </c>
      <c r="BL40" s="358">
        <v>28555.51</v>
      </c>
      <c r="BM40" s="358">
        <v>28578.58</v>
      </c>
      <c r="BN40" s="358">
        <v>28602.66</v>
      </c>
      <c r="BO40" s="358">
        <v>28627.1</v>
      </c>
      <c r="BP40" s="358">
        <v>28651.040000000001</v>
      </c>
      <c r="BQ40" s="358">
        <v>28673.91</v>
      </c>
      <c r="BR40" s="358">
        <v>28696.19</v>
      </c>
      <c r="BS40" s="358">
        <v>28718.6</v>
      </c>
      <c r="BT40" s="358">
        <v>28741.71</v>
      </c>
      <c r="BU40" s="358">
        <v>28765.4</v>
      </c>
      <c r="BV40" s="358">
        <v>28789.39</v>
      </c>
    </row>
    <row r="41" spans="1:74" ht="11.1" customHeight="1" x14ac:dyDescent="0.2">
      <c r="A41" s="81" t="s">
        <v>414</v>
      </c>
      <c r="B41" s="528" t="s">
        <v>1006</v>
      </c>
      <c r="C41" s="347">
        <v>7770.7941985999996</v>
      </c>
      <c r="D41" s="347">
        <v>7779.8513651000003</v>
      </c>
      <c r="E41" s="347">
        <v>7789.0924133999997</v>
      </c>
      <c r="F41" s="347">
        <v>7798.5843435999996</v>
      </c>
      <c r="G41" s="347">
        <v>7808.2014804</v>
      </c>
      <c r="H41" s="347">
        <v>7817.7699794999999</v>
      </c>
      <c r="I41" s="347">
        <v>7827.1364622999999</v>
      </c>
      <c r="J41" s="347">
        <v>7836.2294143999998</v>
      </c>
      <c r="K41" s="347">
        <v>7844.9977867999996</v>
      </c>
      <c r="L41" s="347">
        <v>7853.4287680999996</v>
      </c>
      <c r="M41" s="347">
        <v>7861.6624958000002</v>
      </c>
      <c r="N41" s="347">
        <v>7869.8773448000002</v>
      </c>
      <c r="O41" s="347">
        <v>7878.1910067999997</v>
      </c>
      <c r="P41" s="347">
        <v>7886.4784411000001</v>
      </c>
      <c r="Q41" s="347">
        <v>7894.5539240999997</v>
      </c>
      <c r="R41" s="347">
        <v>7902.3333229999998</v>
      </c>
      <c r="S41" s="347">
        <v>7910.1388688999996</v>
      </c>
      <c r="T41" s="347">
        <v>7918.3943839000003</v>
      </c>
      <c r="U41" s="347">
        <v>7927.3952232000001</v>
      </c>
      <c r="V41" s="347">
        <v>7936.9228740999997</v>
      </c>
      <c r="W41" s="347">
        <v>7946.6303567000004</v>
      </c>
      <c r="X41" s="347">
        <v>7956.2280939000002</v>
      </c>
      <c r="Y41" s="347">
        <v>7965.6561181999996</v>
      </c>
      <c r="Z41" s="347">
        <v>7974.9118649000002</v>
      </c>
      <c r="AA41" s="347">
        <v>7984.0516783000003</v>
      </c>
      <c r="AB41" s="347">
        <v>7993.3675395999999</v>
      </c>
      <c r="AC41" s="347">
        <v>8003.2103391999999</v>
      </c>
      <c r="AD41" s="347">
        <v>8013.6459612999997</v>
      </c>
      <c r="AE41" s="347">
        <v>8023.6002652999996</v>
      </c>
      <c r="AF41" s="347">
        <v>8031.7141046999996</v>
      </c>
      <c r="AG41" s="347">
        <v>8037.2247783000003</v>
      </c>
      <c r="AH41" s="347">
        <v>8041.7553685000003</v>
      </c>
      <c r="AI41" s="347">
        <v>8047.5254029999996</v>
      </c>
      <c r="AJ41" s="347">
        <v>8056.0705072999999</v>
      </c>
      <c r="AK41" s="347">
        <v>8066.1906967000004</v>
      </c>
      <c r="AL41" s="347">
        <v>8076.0020843000002</v>
      </c>
      <c r="AM41" s="347">
        <v>8084.0912054999999</v>
      </c>
      <c r="AN41" s="347">
        <v>8090.9262854999997</v>
      </c>
      <c r="AO41" s="347">
        <v>8097.4459721000003</v>
      </c>
      <c r="AP41" s="347">
        <v>8104.3998776999997</v>
      </c>
      <c r="AQ41" s="347">
        <v>8111.7814737999997</v>
      </c>
      <c r="AR41" s="347">
        <v>8119.3951964999997</v>
      </c>
      <c r="AS41" s="347">
        <v>8127.1162494</v>
      </c>
      <c r="AT41" s="347">
        <v>8135.1029053000002</v>
      </c>
      <c r="AU41" s="347">
        <v>8143.5842042000004</v>
      </c>
      <c r="AV41" s="347">
        <v>8152.5970699999998</v>
      </c>
      <c r="AW41" s="347">
        <v>8161.4099620999996</v>
      </c>
      <c r="AX41" s="347">
        <v>8169.0992233999996</v>
      </c>
      <c r="AY41" s="347">
        <v>8175.0416648999999</v>
      </c>
      <c r="AZ41" s="877">
        <v>8179.8159686999998</v>
      </c>
      <c r="BA41" s="877">
        <v>8184.3012846000001</v>
      </c>
      <c r="BB41" s="877">
        <v>8189.1673166999999</v>
      </c>
      <c r="BC41" s="877">
        <v>8194.2459849999996</v>
      </c>
      <c r="BD41" s="877">
        <v>8199.1597638999992</v>
      </c>
      <c r="BE41" s="877">
        <v>8203.6458039000008</v>
      </c>
      <c r="BF41" s="877">
        <v>8207.8999621000003</v>
      </c>
      <c r="BG41" s="358">
        <v>8212.2330000000002</v>
      </c>
      <c r="BH41" s="358">
        <v>8216.8909999999996</v>
      </c>
      <c r="BI41" s="358">
        <v>8221.8639999999996</v>
      </c>
      <c r="BJ41" s="358">
        <v>8227.0769999999993</v>
      </c>
      <c r="BK41" s="358">
        <v>8232.4809999999998</v>
      </c>
      <c r="BL41" s="358">
        <v>8238.1170000000002</v>
      </c>
      <c r="BM41" s="358">
        <v>8244.0490000000009</v>
      </c>
      <c r="BN41" s="358">
        <v>8250.2780000000002</v>
      </c>
      <c r="BO41" s="358">
        <v>8256.5319999999992</v>
      </c>
      <c r="BP41" s="358">
        <v>8262.4779999999992</v>
      </c>
      <c r="BQ41" s="358">
        <v>8267.8919999999998</v>
      </c>
      <c r="BR41" s="358">
        <v>8273</v>
      </c>
      <c r="BS41" s="358">
        <v>8278.1419999999998</v>
      </c>
      <c r="BT41" s="358">
        <v>8283.5789999999997</v>
      </c>
      <c r="BU41" s="358">
        <v>8289.2649999999994</v>
      </c>
      <c r="BV41" s="358">
        <v>8295.0750000000007</v>
      </c>
    </row>
    <row r="42" spans="1:74" ht="11.1" customHeight="1" x14ac:dyDescent="0.2">
      <c r="A42" s="81" t="s">
        <v>415</v>
      </c>
      <c r="B42" s="528" t="s">
        <v>1007</v>
      </c>
      <c r="C42" s="347">
        <v>15682.471242</v>
      </c>
      <c r="D42" s="347">
        <v>15700.874913</v>
      </c>
      <c r="E42" s="347">
        <v>15719.331575</v>
      </c>
      <c r="F42" s="347">
        <v>15738.372237</v>
      </c>
      <c r="G42" s="347">
        <v>15757.732943999999</v>
      </c>
      <c r="H42" s="347">
        <v>15776.950999999999</v>
      </c>
      <c r="I42" s="347">
        <v>15795.660866</v>
      </c>
      <c r="J42" s="347">
        <v>15813.885623</v>
      </c>
      <c r="K42" s="347">
        <v>15831.745509</v>
      </c>
      <c r="L42" s="347">
        <v>15849.359962</v>
      </c>
      <c r="M42" s="347">
        <v>15866.845219999999</v>
      </c>
      <c r="N42" s="347">
        <v>15884.316720999999</v>
      </c>
      <c r="O42" s="347">
        <v>15901.787867999999</v>
      </c>
      <c r="P42" s="347">
        <v>15918.863912000001</v>
      </c>
      <c r="Q42" s="347">
        <v>15935.048068</v>
      </c>
      <c r="R42" s="347">
        <v>15950.232226</v>
      </c>
      <c r="S42" s="347">
        <v>15965.862977000001</v>
      </c>
      <c r="T42" s="347">
        <v>15983.775592</v>
      </c>
      <c r="U42" s="347">
        <v>16005.215534999999</v>
      </c>
      <c r="V42" s="347">
        <v>16029.069073000001</v>
      </c>
      <c r="W42" s="347">
        <v>16053.632669000001</v>
      </c>
      <c r="X42" s="347">
        <v>16077.520224</v>
      </c>
      <c r="Y42" s="347">
        <v>16100.615392</v>
      </c>
      <c r="Z42" s="347">
        <v>16123.119263000001</v>
      </c>
      <c r="AA42" s="347">
        <v>16145.316396</v>
      </c>
      <c r="AB42" s="347">
        <v>16167.825212</v>
      </c>
      <c r="AC42" s="347">
        <v>16191.347597</v>
      </c>
      <c r="AD42" s="347">
        <v>16215.974624</v>
      </c>
      <c r="AE42" s="347">
        <v>16239.354109</v>
      </c>
      <c r="AF42" s="347">
        <v>16258.523053999999</v>
      </c>
      <c r="AG42" s="347">
        <v>16271.793885999999</v>
      </c>
      <c r="AH42" s="347">
        <v>16282.580732</v>
      </c>
      <c r="AI42" s="347">
        <v>16295.573146999999</v>
      </c>
      <c r="AJ42" s="347">
        <v>16314.073512000001</v>
      </c>
      <c r="AK42" s="347">
        <v>16335.835521000001</v>
      </c>
      <c r="AL42" s="347">
        <v>16357.225694999999</v>
      </c>
      <c r="AM42" s="347">
        <v>16375.487024</v>
      </c>
      <c r="AN42" s="347">
        <v>16391.36838</v>
      </c>
      <c r="AO42" s="347">
        <v>16406.495101</v>
      </c>
      <c r="AP42" s="347">
        <v>16422.148475000002</v>
      </c>
      <c r="AQ42" s="347">
        <v>16438.233576999999</v>
      </c>
      <c r="AR42" s="347">
        <v>16454.311428000001</v>
      </c>
      <c r="AS42" s="347">
        <v>16470.115083000001</v>
      </c>
      <c r="AT42" s="347">
        <v>16486.065725</v>
      </c>
      <c r="AU42" s="347">
        <v>16502.756568000001</v>
      </c>
      <c r="AV42" s="347">
        <v>16520.407073999999</v>
      </c>
      <c r="AW42" s="347">
        <v>16537.741698000002</v>
      </c>
      <c r="AX42" s="347">
        <v>16553.111140000001</v>
      </c>
      <c r="AY42" s="347">
        <v>16565.393563000001</v>
      </c>
      <c r="AZ42" s="877">
        <v>16575.576970999999</v>
      </c>
      <c r="BA42" s="877">
        <v>16585.176831000001</v>
      </c>
      <c r="BB42" s="877">
        <v>16595.385745</v>
      </c>
      <c r="BC42" s="877">
        <v>16606.104872</v>
      </c>
      <c r="BD42" s="877">
        <v>16616.912509000002</v>
      </c>
      <c r="BE42" s="877">
        <v>16627.508461000001</v>
      </c>
      <c r="BF42" s="877">
        <v>16638.078576</v>
      </c>
      <c r="BG42" s="358">
        <v>16648.93</v>
      </c>
      <c r="BH42" s="358">
        <v>16660.330000000002</v>
      </c>
      <c r="BI42" s="358">
        <v>16672.41</v>
      </c>
      <c r="BJ42" s="358">
        <v>16685.25</v>
      </c>
      <c r="BK42" s="358">
        <v>16698.86</v>
      </c>
      <c r="BL42" s="358">
        <v>16712.98</v>
      </c>
      <c r="BM42" s="358">
        <v>16727.259999999998</v>
      </c>
      <c r="BN42" s="358">
        <v>16741.400000000001</v>
      </c>
      <c r="BO42" s="358">
        <v>16755.28</v>
      </c>
      <c r="BP42" s="358">
        <v>16768.830000000002</v>
      </c>
      <c r="BQ42" s="358">
        <v>16781.98</v>
      </c>
      <c r="BR42" s="358">
        <v>16794.86</v>
      </c>
      <c r="BS42" s="358">
        <v>16807.580000000002</v>
      </c>
      <c r="BT42" s="358">
        <v>16820.27</v>
      </c>
      <c r="BU42" s="358">
        <v>16832.95</v>
      </c>
      <c r="BV42" s="358">
        <v>16845.63</v>
      </c>
    </row>
    <row r="43" spans="1:74" ht="11.1" customHeight="1" x14ac:dyDescent="0.2">
      <c r="A43" s="81" t="s">
        <v>416</v>
      </c>
      <c r="B43" s="528" t="s">
        <v>1008</v>
      </c>
      <c r="C43" s="347">
        <v>9653.9180957999997</v>
      </c>
      <c r="D43" s="347">
        <v>9661.0354769000005</v>
      </c>
      <c r="E43" s="347">
        <v>9667.4130308000003</v>
      </c>
      <c r="F43" s="347">
        <v>9672.9029152999992</v>
      </c>
      <c r="G43" s="347">
        <v>9679.1672557999991</v>
      </c>
      <c r="H43" s="347">
        <v>9688.3206702000007</v>
      </c>
      <c r="I43" s="347">
        <v>9701.7633267000001</v>
      </c>
      <c r="J43" s="347">
        <v>9718.0375958000004</v>
      </c>
      <c r="K43" s="347">
        <v>9734.9713984000009</v>
      </c>
      <c r="L43" s="347">
        <v>9750.8589800000009</v>
      </c>
      <c r="M43" s="347">
        <v>9765.8598839999995</v>
      </c>
      <c r="N43" s="347">
        <v>9780.5999780999991</v>
      </c>
      <c r="O43" s="347">
        <v>9795.5620178999998</v>
      </c>
      <c r="P43" s="347">
        <v>9810.6563102</v>
      </c>
      <c r="Q43" s="347">
        <v>9825.6500493999993</v>
      </c>
      <c r="R43" s="347">
        <v>9840.4231947000007</v>
      </c>
      <c r="S43" s="347">
        <v>9855.3067642000005</v>
      </c>
      <c r="T43" s="347">
        <v>9870.7445406000006</v>
      </c>
      <c r="U43" s="347">
        <v>9887.0495441999992</v>
      </c>
      <c r="V43" s="347">
        <v>9904.0117461999998</v>
      </c>
      <c r="W43" s="347">
        <v>9921.2903556000001</v>
      </c>
      <c r="X43" s="347">
        <v>9938.5823603999997</v>
      </c>
      <c r="Y43" s="347">
        <v>9955.7358655999997</v>
      </c>
      <c r="Z43" s="347">
        <v>9972.6367554000008</v>
      </c>
      <c r="AA43" s="347">
        <v>9989.2800384000002</v>
      </c>
      <c r="AB43" s="347">
        <v>10006.09722</v>
      </c>
      <c r="AC43" s="347">
        <v>10023.628930999999</v>
      </c>
      <c r="AD43" s="347">
        <v>10041.935518</v>
      </c>
      <c r="AE43" s="347">
        <v>10059.156202</v>
      </c>
      <c r="AF43" s="347">
        <v>10072.949922</v>
      </c>
      <c r="AG43" s="347">
        <v>10081.954583000001</v>
      </c>
      <c r="AH43" s="347">
        <v>10088.723959000001</v>
      </c>
      <c r="AI43" s="347">
        <v>10096.790794</v>
      </c>
      <c r="AJ43" s="347">
        <v>10108.675337999999</v>
      </c>
      <c r="AK43" s="347">
        <v>10122.847882</v>
      </c>
      <c r="AL43" s="347">
        <v>10136.766224000001</v>
      </c>
      <c r="AM43" s="347">
        <v>10148.491129</v>
      </c>
      <c r="AN43" s="347">
        <v>10158.495225999999</v>
      </c>
      <c r="AO43" s="347">
        <v>10167.854111000001</v>
      </c>
      <c r="AP43" s="347">
        <v>10177.437565</v>
      </c>
      <c r="AQ43" s="347">
        <v>10187.292122999999</v>
      </c>
      <c r="AR43" s="347">
        <v>10197.258505</v>
      </c>
      <c r="AS43" s="347">
        <v>10207.249636</v>
      </c>
      <c r="AT43" s="347">
        <v>10217.467248000001</v>
      </c>
      <c r="AU43" s="347">
        <v>10228.185278000001</v>
      </c>
      <c r="AV43" s="347">
        <v>10239.46881</v>
      </c>
      <c r="AW43" s="347">
        <v>10250.547511999999</v>
      </c>
      <c r="AX43" s="347">
        <v>10260.442204000001</v>
      </c>
      <c r="AY43" s="347">
        <v>10268.493374</v>
      </c>
      <c r="AZ43" s="877">
        <v>10275.320196000001</v>
      </c>
      <c r="BA43" s="877">
        <v>10281.861516000001</v>
      </c>
      <c r="BB43" s="877">
        <v>10288.84131</v>
      </c>
      <c r="BC43" s="877">
        <v>10296.12407</v>
      </c>
      <c r="BD43" s="877">
        <v>10303.359420000001</v>
      </c>
      <c r="BE43" s="877">
        <v>10310.305214</v>
      </c>
      <c r="BF43" s="877">
        <v>10317.152237</v>
      </c>
      <c r="BG43" s="358">
        <v>10324.200000000001</v>
      </c>
      <c r="BH43" s="358">
        <v>10331.69</v>
      </c>
      <c r="BI43" s="358">
        <v>10339.68</v>
      </c>
      <c r="BJ43" s="358">
        <v>10348.15</v>
      </c>
      <c r="BK43" s="358">
        <v>10357.08</v>
      </c>
      <c r="BL43" s="358">
        <v>10366.41</v>
      </c>
      <c r="BM43" s="358">
        <v>10376.030000000001</v>
      </c>
      <c r="BN43" s="358">
        <v>10385.84</v>
      </c>
      <c r="BO43" s="358">
        <v>10395.65</v>
      </c>
      <c r="BP43" s="358">
        <v>10405.219999999999</v>
      </c>
      <c r="BQ43" s="358">
        <v>10414.42</v>
      </c>
      <c r="BR43" s="358">
        <v>10423.43</v>
      </c>
      <c r="BS43" s="358">
        <v>10432.52</v>
      </c>
      <c r="BT43" s="358">
        <v>10441.9</v>
      </c>
      <c r="BU43" s="358">
        <v>10451.51</v>
      </c>
      <c r="BV43" s="358">
        <v>10461.24</v>
      </c>
    </row>
    <row r="44" spans="1:74" ht="11.1" customHeight="1" x14ac:dyDescent="0.2">
      <c r="A44" s="81" t="s">
        <v>417</v>
      </c>
      <c r="B44" s="528" t="s">
        <v>1011</v>
      </c>
      <c r="C44" s="347">
        <v>18899.839733000001</v>
      </c>
      <c r="D44" s="347">
        <v>18904.409928000001</v>
      </c>
      <c r="E44" s="347">
        <v>18907.912507000001</v>
      </c>
      <c r="F44" s="347">
        <v>18909.973019000001</v>
      </c>
      <c r="G44" s="347">
        <v>18912.698402999999</v>
      </c>
      <c r="H44" s="347">
        <v>18918.815946999999</v>
      </c>
      <c r="I44" s="347">
        <v>18930.15597</v>
      </c>
      <c r="J44" s="347">
        <v>18944.960933999999</v>
      </c>
      <c r="K44" s="347">
        <v>18960.576333000001</v>
      </c>
      <c r="L44" s="347">
        <v>18974.916481</v>
      </c>
      <c r="M44" s="347">
        <v>18988.170968999999</v>
      </c>
      <c r="N44" s="347">
        <v>19001.098204999998</v>
      </c>
      <c r="O44" s="347">
        <v>19014.353186</v>
      </c>
      <c r="P44" s="347">
        <v>19028.177251000001</v>
      </c>
      <c r="Q44" s="347">
        <v>19042.708327</v>
      </c>
      <c r="R44" s="347">
        <v>19057.908931999998</v>
      </c>
      <c r="S44" s="347">
        <v>19073.039940999999</v>
      </c>
      <c r="T44" s="347">
        <v>19087.186822</v>
      </c>
      <c r="U44" s="347">
        <v>19099.743542</v>
      </c>
      <c r="V44" s="347">
        <v>19111.338059999998</v>
      </c>
      <c r="W44" s="347">
        <v>19122.906836999999</v>
      </c>
      <c r="X44" s="347">
        <v>19135.158508</v>
      </c>
      <c r="Y44" s="347">
        <v>19147.890415999998</v>
      </c>
      <c r="Z44" s="347">
        <v>19160.672078</v>
      </c>
      <c r="AA44" s="347">
        <v>19173.269787000001</v>
      </c>
      <c r="AB44" s="347">
        <v>19186.236937000001</v>
      </c>
      <c r="AC44" s="347">
        <v>19200.323692999998</v>
      </c>
      <c r="AD44" s="347">
        <v>19215.625101000001</v>
      </c>
      <c r="AE44" s="347">
        <v>19229.615710999999</v>
      </c>
      <c r="AF44" s="347">
        <v>19239.114949999999</v>
      </c>
      <c r="AG44" s="347">
        <v>19242.341358999998</v>
      </c>
      <c r="AH44" s="347">
        <v>19243.109934</v>
      </c>
      <c r="AI44" s="347">
        <v>19246.634785999999</v>
      </c>
      <c r="AJ44" s="347">
        <v>19256.574372999999</v>
      </c>
      <c r="AK44" s="347">
        <v>19270.364558000001</v>
      </c>
      <c r="AL44" s="347">
        <v>19283.885552</v>
      </c>
      <c r="AM44" s="347">
        <v>19294.003102999999</v>
      </c>
      <c r="AN44" s="347">
        <v>19301.525113</v>
      </c>
      <c r="AO44" s="347">
        <v>19308.245019999998</v>
      </c>
      <c r="AP44" s="347">
        <v>19315.597475999999</v>
      </c>
      <c r="AQ44" s="347">
        <v>19323.581977999998</v>
      </c>
      <c r="AR44" s="347">
        <v>19331.839237</v>
      </c>
      <c r="AS44" s="347">
        <v>19340.182593000001</v>
      </c>
      <c r="AT44" s="347">
        <v>19349.115897</v>
      </c>
      <c r="AU44" s="347">
        <v>19359.315630000001</v>
      </c>
      <c r="AV44" s="347">
        <v>19370.954577</v>
      </c>
      <c r="AW44" s="347">
        <v>19382.190742999999</v>
      </c>
      <c r="AX44" s="347">
        <v>19390.678433000001</v>
      </c>
      <c r="AY44" s="347">
        <v>19394.833473999999</v>
      </c>
      <c r="AZ44" s="877">
        <v>19396.117757</v>
      </c>
      <c r="BA44" s="877">
        <v>19396.754690000002</v>
      </c>
      <c r="BB44" s="877">
        <v>19398.51009</v>
      </c>
      <c r="BC44" s="877">
        <v>19401.319413000001</v>
      </c>
      <c r="BD44" s="877">
        <v>19404.660520000001</v>
      </c>
      <c r="BE44" s="877">
        <v>19408.129204000001</v>
      </c>
      <c r="BF44" s="877">
        <v>19411.792964</v>
      </c>
      <c r="BG44" s="358">
        <v>19415.84</v>
      </c>
      <c r="BH44" s="358">
        <v>19420.45</v>
      </c>
      <c r="BI44" s="358">
        <v>19425.79</v>
      </c>
      <c r="BJ44" s="358">
        <v>19432.060000000001</v>
      </c>
      <c r="BK44" s="358">
        <v>19439.330000000002</v>
      </c>
      <c r="BL44" s="358">
        <v>19447.39</v>
      </c>
      <c r="BM44" s="358">
        <v>19455.93</v>
      </c>
      <c r="BN44" s="358">
        <v>19464.669999999998</v>
      </c>
      <c r="BO44" s="358">
        <v>19473.400000000001</v>
      </c>
      <c r="BP44" s="358">
        <v>19481.91</v>
      </c>
      <c r="BQ44" s="358">
        <v>19490.080000000002</v>
      </c>
      <c r="BR44" s="358">
        <v>19498.060000000001</v>
      </c>
      <c r="BS44" s="358">
        <v>19506.05</v>
      </c>
      <c r="BT44" s="358">
        <v>19514.23</v>
      </c>
      <c r="BU44" s="358">
        <v>19522.560000000001</v>
      </c>
      <c r="BV44" s="358">
        <v>19530.96</v>
      </c>
    </row>
    <row r="45" spans="1:74" ht="11.1" customHeight="1" x14ac:dyDescent="0.2">
      <c r="A45" s="81"/>
      <c r="B45" s="91" t="s">
        <v>1399</v>
      </c>
      <c r="C45" s="521"/>
      <c r="D45" s="521"/>
      <c r="E45" s="521"/>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c r="AF45" s="521"/>
      <c r="AG45" s="521"/>
      <c r="AH45" s="521"/>
      <c r="AI45" s="521"/>
      <c r="AJ45" s="521"/>
      <c r="AK45" s="521"/>
      <c r="AL45" s="521"/>
      <c r="AM45" s="521"/>
      <c r="AN45" s="521"/>
      <c r="AO45" s="521"/>
      <c r="AP45" s="521"/>
      <c r="AQ45" s="521"/>
      <c r="AR45" s="521"/>
      <c r="AS45" s="521"/>
      <c r="AT45" s="521"/>
      <c r="AU45" s="521"/>
      <c r="AV45" s="521"/>
      <c r="AW45" s="521"/>
      <c r="AX45" s="521"/>
      <c r="AY45" s="521"/>
      <c r="AZ45" s="940"/>
      <c r="BA45" s="940"/>
      <c r="BB45" s="940"/>
      <c r="BC45" s="940"/>
      <c r="BD45" s="940"/>
      <c r="BE45" s="940"/>
      <c r="BF45" s="940"/>
      <c r="BG45" s="527"/>
      <c r="BH45" s="527"/>
      <c r="BI45" s="527"/>
      <c r="BJ45" s="527"/>
      <c r="BK45" s="527"/>
      <c r="BL45" s="527"/>
      <c r="BM45" s="527"/>
      <c r="BN45" s="527"/>
      <c r="BO45" s="527"/>
      <c r="BP45" s="527"/>
      <c r="BQ45" s="527"/>
      <c r="BR45" s="527"/>
      <c r="BS45" s="527"/>
      <c r="BT45" s="527"/>
      <c r="BU45" s="527"/>
      <c r="BV45" s="527"/>
    </row>
    <row r="46" spans="1:74" ht="11.1" customHeight="1" x14ac:dyDescent="0.2">
      <c r="A46" s="81" t="s">
        <v>418</v>
      </c>
      <c r="B46" s="528" t="s">
        <v>1001</v>
      </c>
      <c r="C46" s="343">
        <v>7.3819197531</v>
      </c>
      <c r="D46" s="343">
        <v>7.4014716049000002</v>
      </c>
      <c r="E46" s="343">
        <v>7.4202086420000004</v>
      </c>
      <c r="F46" s="343">
        <v>7.4381802469</v>
      </c>
      <c r="G46" s="343">
        <v>7.4552506172999999</v>
      </c>
      <c r="H46" s="343">
        <v>7.4714691357999996</v>
      </c>
      <c r="I46" s="343">
        <v>7.4914333332999998</v>
      </c>
      <c r="J46" s="343">
        <v>7.5025000000000004</v>
      </c>
      <c r="K46" s="343">
        <v>7.5092666667000003</v>
      </c>
      <c r="L46" s="343">
        <v>7.5009258912999996</v>
      </c>
      <c r="M46" s="343">
        <v>7.5071981394999998</v>
      </c>
      <c r="N46" s="343">
        <v>7.5172759692</v>
      </c>
      <c r="O46" s="343">
        <v>7.5406990760000001</v>
      </c>
      <c r="P46" s="343">
        <v>7.5512332968999996</v>
      </c>
      <c r="Q46" s="343">
        <v>7.5584183276000001</v>
      </c>
      <c r="R46" s="343">
        <v>7.555364956</v>
      </c>
      <c r="S46" s="343">
        <v>7.5610185151999998</v>
      </c>
      <c r="T46" s="343">
        <v>7.5684897933000004</v>
      </c>
      <c r="U46" s="343">
        <v>7.5823401901</v>
      </c>
      <c r="V46" s="343">
        <v>7.5900258558999996</v>
      </c>
      <c r="W46" s="343">
        <v>7.5961081903999998</v>
      </c>
      <c r="X46" s="343">
        <v>7.5985430668999996</v>
      </c>
      <c r="Y46" s="343">
        <v>7.6029518344999998</v>
      </c>
      <c r="Z46" s="343">
        <v>7.6072903661</v>
      </c>
      <c r="AA46" s="343">
        <v>7.6120723373999999</v>
      </c>
      <c r="AB46" s="343">
        <v>7.6158851403999996</v>
      </c>
      <c r="AC46" s="343">
        <v>7.6192424508999999</v>
      </c>
      <c r="AD46" s="343">
        <v>7.6220387466000004</v>
      </c>
      <c r="AE46" s="343">
        <v>7.6245642134000002</v>
      </c>
      <c r="AF46" s="343">
        <v>7.6267133293000002</v>
      </c>
      <c r="AG46" s="343">
        <v>7.6282905692999998</v>
      </c>
      <c r="AH46" s="343">
        <v>7.6298336267</v>
      </c>
      <c r="AI46" s="343">
        <v>7.6311469768000002</v>
      </c>
      <c r="AJ46" s="343">
        <v>7.6326868618999999</v>
      </c>
      <c r="AK46" s="343">
        <v>7.6331986154000004</v>
      </c>
      <c r="AL46" s="343">
        <v>7.6331384798000004</v>
      </c>
      <c r="AM46" s="343">
        <v>7.6323864824000003</v>
      </c>
      <c r="AN46" s="343">
        <v>7.6312725478000001</v>
      </c>
      <c r="AO46" s="343">
        <v>7.6296767035000004</v>
      </c>
      <c r="AP46" s="343">
        <v>7.6273156516</v>
      </c>
      <c r="AQ46" s="343">
        <v>7.6249684612999999</v>
      </c>
      <c r="AR46" s="343">
        <v>7.6223518346999999</v>
      </c>
      <c r="AS46" s="343">
        <v>7.6179199828000002</v>
      </c>
      <c r="AT46" s="343">
        <v>7.6159238253000003</v>
      </c>
      <c r="AU46" s="343">
        <v>7.6148175731999999</v>
      </c>
      <c r="AV46" s="343">
        <v>7.6155859698999997</v>
      </c>
      <c r="AW46" s="343">
        <v>7.6155209712999996</v>
      </c>
      <c r="AX46" s="343">
        <v>7.6156073205999997</v>
      </c>
      <c r="AY46" s="343">
        <v>7.6144750165000001</v>
      </c>
      <c r="AZ46" s="873">
        <v>7.6158915626999999</v>
      </c>
      <c r="BA46" s="873">
        <v>7.6184869578000001</v>
      </c>
      <c r="BB46" s="873">
        <v>7.6236974765000003</v>
      </c>
      <c r="BC46" s="873">
        <v>7.6275733636999998</v>
      </c>
      <c r="BD46" s="873">
        <v>7.6315508938000001</v>
      </c>
      <c r="BE46" s="873">
        <v>7.6369670624000001</v>
      </c>
      <c r="BF46" s="873">
        <v>7.6401451320999998</v>
      </c>
      <c r="BG46" s="354">
        <v>7.6424219999999998</v>
      </c>
      <c r="BH46" s="354">
        <v>7.6431740000000001</v>
      </c>
      <c r="BI46" s="354">
        <v>7.6441169999999996</v>
      </c>
      <c r="BJ46" s="354">
        <v>7.6446259999999997</v>
      </c>
      <c r="BK46" s="354">
        <v>7.6439500000000002</v>
      </c>
      <c r="BL46" s="354">
        <v>7.644158</v>
      </c>
      <c r="BM46" s="354">
        <v>7.6444979999999996</v>
      </c>
      <c r="BN46" s="354">
        <v>7.6447900000000004</v>
      </c>
      <c r="BO46" s="354">
        <v>7.6455279999999997</v>
      </c>
      <c r="BP46" s="354">
        <v>7.6465319999999997</v>
      </c>
      <c r="BQ46" s="354">
        <v>7.6479530000000002</v>
      </c>
      <c r="BR46" s="354">
        <v>7.649375</v>
      </c>
      <c r="BS46" s="354">
        <v>7.6509499999999999</v>
      </c>
      <c r="BT46" s="354">
        <v>7.6526769999999997</v>
      </c>
      <c r="BU46" s="354">
        <v>7.6545560000000004</v>
      </c>
      <c r="BV46" s="354">
        <v>7.6565880000000002</v>
      </c>
    </row>
    <row r="47" spans="1:74" ht="11.1" customHeight="1" x14ac:dyDescent="0.2">
      <c r="A47" s="81" t="s">
        <v>419</v>
      </c>
      <c r="B47" s="528" t="s">
        <v>1002</v>
      </c>
      <c r="C47" s="343">
        <v>19.463879012</v>
      </c>
      <c r="D47" s="343">
        <v>19.521341974999999</v>
      </c>
      <c r="E47" s="343">
        <v>19.575079012</v>
      </c>
      <c r="F47" s="343">
        <v>19.614102468999999</v>
      </c>
      <c r="G47" s="343">
        <v>19.668628394999999</v>
      </c>
      <c r="H47" s="343">
        <v>19.727669135999999</v>
      </c>
      <c r="I47" s="343">
        <v>19.817037036999999</v>
      </c>
      <c r="J47" s="343">
        <v>19.865748148000002</v>
      </c>
      <c r="K47" s="343">
        <v>19.899614815</v>
      </c>
      <c r="L47" s="343">
        <v>19.893705916999998</v>
      </c>
      <c r="M47" s="343">
        <v>19.916582035000001</v>
      </c>
      <c r="N47" s="343">
        <v>19.943312047999999</v>
      </c>
      <c r="O47" s="343">
        <v>19.982918804000001</v>
      </c>
      <c r="P47" s="343">
        <v>20.010589471999999</v>
      </c>
      <c r="Q47" s="343">
        <v>20.0353469</v>
      </c>
      <c r="R47" s="343">
        <v>20.049267297</v>
      </c>
      <c r="S47" s="343">
        <v>20.074141085000001</v>
      </c>
      <c r="T47" s="343">
        <v>20.102044473999999</v>
      </c>
      <c r="U47" s="343">
        <v>20.142936879000001</v>
      </c>
      <c r="V47" s="343">
        <v>20.169429909000002</v>
      </c>
      <c r="W47" s="343">
        <v>20.191482979</v>
      </c>
      <c r="X47" s="343">
        <v>20.201445843999998</v>
      </c>
      <c r="Y47" s="343">
        <v>20.220356677000002</v>
      </c>
      <c r="Z47" s="343">
        <v>20.240565233000002</v>
      </c>
      <c r="AA47" s="343">
        <v>20.260456489999999</v>
      </c>
      <c r="AB47" s="343">
        <v>20.284471758999999</v>
      </c>
      <c r="AC47" s="343">
        <v>20.310996017000001</v>
      </c>
      <c r="AD47" s="343">
        <v>20.353331924999999</v>
      </c>
      <c r="AE47" s="343">
        <v>20.374897167</v>
      </c>
      <c r="AF47" s="343">
        <v>20.388994402000002</v>
      </c>
      <c r="AG47" s="343">
        <v>20.379009189000001</v>
      </c>
      <c r="AH47" s="343">
        <v>20.390631245000002</v>
      </c>
      <c r="AI47" s="343">
        <v>20.407246127000001</v>
      </c>
      <c r="AJ47" s="343">
        <v>20.436044103</v>
      </c>
      <c r="AK47" s="343">
        <v>20.457251937999999</v>
      </c>
      <c r="AL47" s="343">
        <v>20.478059899000002</v>
      </c>
      <c r="AM47" s="343">
        <v>20.508224596000002</v>
      </c>
      <c r="AN47" s="343">
        <v>20.520915352999999</v>
      </c>
      <c r="AO47" s="343">
        <v>20.525888780999999</v>
      </c>
      <c r="AP47" s="343">
        <v>20.509970268</v>
      </c>
      <c r="AQ47" s="343">
        <v>20.509389993999999</v>
      </c>
      <c r="AR47" s="343">
        <v>20.510973347</v>
      </c>
      <c r="AS47" s="343">
        <v>20.514025504999999</v>
      </c>
      <c r="AT47" s="343">
        <v>20.520457231999998</v>
      </c>
      <c r="AU47" s="343">
        <v>20.529573704000001</v>
      </c>
      <c r="AV47" s="343">
        <v>20.548174193000001</v>
      </c>
      <c r="AW47" s="343">
        <v>20.557560701</v>
      </c>
      <c r="AX47" s="343">
        <v>20.564532500999999</v>
      </c>
      <c r="AY47" s="343">
        <v>20.566521481999999</v>
      </c>
      <c r="AZ47" s="873">
        <v>20.570589947999999</v>
      </c>
      <c r="BA47" s="873">
        <v>20.574169786999999</v>
      </c>
      <c r="BB47" s="873">
        <v>20.577390396999999</v>
      </c>
      <c r="BC47" s="873">
        <v>20.579895938</v>
      </c>
      <c r="BD47" s="873">
        <v>20.581815806000002</v>
      </c>
      <c r="BE47" s="873">
        <v>20.581475895000001</v>
      </c>
      <c r="BF47" s="873">
        <v>20.583479997000001</v>
      </c>
      <c r="BG47" s="354">
        <v>20.58615</v>
      </c>
      <c r="BH47" s="354">
        <v>20.592790000000001</v>
      </c>
      <c r="BI47" s="354">
        <v>20.594329999999999</v>
      </c>
      <c r="BJ47" s="354">
        <v>20.594080000000002</v>
      </c>
      <c r="BK47" s="354">
        <v>20.588640000000002</v>
      </c>
      <c r="BL47" s="354">
        <v>20.587319999999998</v>
      </c>
      <c r="BM47" s="354">
        <v>20.586749999999999</v>
      </c>
      <c r="BN47" s="354">
        <v>20.587299999999999</v>
      </c>
      <c r="BO47" s="354">
        <v>20.58792</v>
      </c>
      <c r="BP47" s="354">
        <v>20.588999999999999</v>
      </c>
      <c r="BQ47" s="354">
        <v>20.59027</v>
      </c>
      <c r="BR47" s="354">
        <v>20.59244</v>
      </c>
      <c r="BS47" s="354">
        <v>20.59525</v>
      </c>
      <c r="BT47" s="354">
        <v>20.598700000000001</v>
      </c>
      <c r="BU47" s="354">
        <v>20.602799999999998</v>
      </c>
      <c r="BV47" s="354">
        <v>20.60754</v>
      </c>
    </row>
    <row r="48" spans="1:74" ht="11.1" customHeight="1" x14ac:dyDescent="0.2">
      <c r="A48" s="81" t="s">
        <v>420</v>
      </c>
      <c r="B48" s="528" t="s">
        <v>1003</v>
      </c>
      <c r="C48" s="343">
        <v>21.847798765</v>
      </c>
      <c r="D48" s="343">
        <v>21.901146914000002</v>
      </c>
      <c r="E48" s="343">
        <v>21.952254321000002</v>
      </c>
      <c r="F48" s="343">
        <v>21.996612345999999</v>
      </c>
      <c r="G48" s="343">
        <v>22.046619753000002</v>
      </c>
      <c r="H48" s="343">
        <v>22.097767901000001</v>
      </c>
      <c r="I48" s="343">
        <v>22.167854321</v>
      </c>
      <c r="J48" s="343">
        <v>22.207935802000002</v>
      </c>
      <c r="K48" s="343">
        <v>22.235809877000001</v>
      </c>
      <c r="L48" s="343">
        <v>22.224947812</v>
      </c>
      <c r="M48" s="343">
        <v>22.248303620000002</v>
      </c>
      <c r="N48" s="343">
        <v>22.279348568</v>
      </c>
      <c r="O48" s="343">
        <v>22.333824305</v>
      </c>
      <c r="P48" s="343">
        <v>22.368441299000001</v>
      </c>
      <c r="Q48" s="343">
        <v>22.398941197999999</v>
      </c>
      <c r="R48" s="343">
        <v>22.422676682999999</v>
      </c>
      <c r="S48" s="343">
        <v>22.44692788</v>
      </c>
      <c r="T48" s="343">
        <v>22.46904747</v>
      </c>
      <c r="U48" s="343">
        <v>22.495343732999999</v>
      </c>
      <c r="V48" s="343">
        <v>22.508468901000001</v>
      </c>
      <c r="W48" s="343">
        <v>22.514731253000001</v>
      </c>
      <c r="X48" s="343">
        <v>22.498400125</v>
      </c>
      <c r="Y48" s="343">
        <v>22.502734843999999</v>
      </c>
      <c r="Z48" s="343">
        <v>22.512004744999999</v>
      </c>
      <c r="AA48" s="343">
        <v>22.532319700999999</v>
      </c>
      <c r="AB48" s="343">
        <v>22.546877564999999</v>
      </c>
      <c r="AC48" s="343">
        <v>22.561788207999999</v>
      </c>
      <c r="AD48" s="343">
        <v>22.582815201999999</v>
      </c>
      <c r="AE48" s="343">
        <v>22.594108727999998</v>
      </c>
      <c r="AF48" s="343">
        <v>22.601432355</v>
      </c>
      <c r="AG48" s="343">
        <v>22.598966350000001</v>
      </c>
      <c r="AH48" s="343">
        <v>22.602714980999998</v>
      </c>
      <c r="AI48" s="343">
        <v>22.606858511999999</v>
      </c>
      <c r="AJ48" s="343">
        <v>22.614142962999999</v>
      </c>
      <c r="AK48" s="343">
        <v>22.617016784</v>
      </c>
      <c r="AL48" s="343">
        <v>22.618225995</v>
      </c>
      <c r="AM48" s="343">
        <v>22.610888824</v>
      </c>
      <c r="AN48" s="343">
        <v>22.613930138000001</v>
      </c>
      <c r="AO48" s="343">
        <v>22.620468167999999</v>
      </c>
      <c r="AP48" s="343">
        <v>22.636497774999999</v>
      </c>
      <c r="AQ48" s="343">
        <v>22.645533090000001</v>
      </c>
      <c r="AR48" s="343">
        <v>22.653568973999999</v>
      </c>
      <c r="AS48" s="343">
        <v>22.672605209</v>
      </c>
      <c r="AT48" s="343">
        <v>22.669642397</v>
      </c>
      <c r="AU48" s="343">
        <v>22.656680318999999</v>
      </c>
      <c r="AV48" s="343">
        <v>22.610693822999998</v>
      </c>
      <c r="AW48" s="343">
        <v>22.595002077</v>
      </c>
      <c r="AX48" s="343">
        <v>22.586579929999999</v>
      </c>
      <c r="AY48" s="343">
        <v>22.589080973000002</v>
      </c>
      <c r="AZ48" s="873">
        <v>22.592457828000001</v>
      </c>
      <c r="BA48" s="873">
        <v>22.600364085999999</v>
      </c>
      <c r="BB48" s="873">
        <v>22.622025436000001</v>
      </c>
      <c r="BC48" s="873">
        <v>22.632071236000002</v>
      </c>
      <c r="BD48" s="873">
        <v>22.639727174000001</v>
      </c>
      <c r="BE48" s="873">
        <v>22.642427524999999</v>
      </c>
      <c r="BF48" s="873">
        <v>22.647228031000001</v>
      </c>
      <c r="BG48" s="354">
        <v>22.65156</v>
      </c>
      <c r="BH48" s="354">
        <v>22.658550000000002</v>
      </c>
      <c r="BI48" s="354">
        <v>22.65962</v>
      </c>
      <c r="BJ48" s="354">
        <v>22.657879999999999</v>
      </c>
      <c r="BK48" s="354">
        <v>22.648900000000001</v>
      </c>
      <c r="BL48" s="354">
        <v>22.64489</v>
      </c>
      <c r="BM48" s="354">
        <v>22.641400000000001</v>
      </c>
      <c r="BN48" s="354">
        <v>22.635280000000002</v>
      </c>
      <c r="BO48" s="354">
        <v>22.635210000000001</v>
      </c>
      <c r="BP48" s="354">
        <v>22.63804</v>
      </c>
      <c r="BQ48" s="354">
        <v>22.6493</v>
      </c>
      <c r="BR48" s="354">
        <v>22.653749999999999</v>
      </c>
      <c r="BS48" s="354">
        <v>22.656939999999999</v>
      </c>
      <c r="BT48" s="354">
        <v>22.65887</v>
      </c>
      <c r="BU48" s="354">
        <v>22.65953</v>
      </c>
      <c r="BV48" s="354">
        <v>22.658919999999998</v>
      </c>
    </row>
    <row r="49" spans="1:74" ht="11.1" customHeight="1" x14ac:dyDescent="0.2">
      <c r="A49" s="81" t="s">
        <v>421</v>
      </c>
      <c r="B49" s="528" t="s">
        <v>1004</v>
      </c>
      <c r="C49" s="343">
        <v>10.645008642000001</v>
      </c>
      <c r="D49" s="343">
        <v>10.663938271999999</v>
      </c>
      <c r="E49" s="343">
        <v>10.681553085999999</v>
      </c>
      <c r="F49" s="343">
        <v>10.691754320999999</v>
      </c>
      <c r="G49" s="343">
        <v>10.711313580000001</v>
      </c>
      <c r="H49" s="343">
        <v>10.734132099</v>
      </c>
      <c r="I49" s="343">
        <v>10.771503704000001</v>
      </c>
      <c r="J49" s="343">
        <v>10.79237037</v>
      </c>
      <c r="K49" s="343">
        <v>10.808025925999999</v>
      </c>
      <c r="L49" s="343">
        <v>10.806458636</v>
      </c>
      <c r="M49" s="343">
        <v>10.82070077</v>
      </c>
      <c r="N49" s="343">
        <v>10.838740594000001</v>
      </c>
      <c r="O49" s="343">
        <v>10.870001309999999</v>
      </c>
      <c r="P49" s="343">
        <v>10.888569112000001</v>
      </c>
      <c r="Q49" s="343">
        <v>10.903867201000001</v>
      </c>
      <c r="R49" s="343">
        <v>10.912122590999999</v>
      </c>
      <c r="S49" s="343">
        <v>10.923710997000001</v>
      </c>
      <c r="T49" s="343">
        <v>10.934859432</v>
      </c>
      <c r="U49" s="343">
        <v>10.945589022</v>
      </c>
      <c r="V49" s="343">
        <v>10.955841668</v>
      </c>
      <c r="W49" s="343">
        <v>10.965638496</v>
      </c>
      <c r="X49" s="343">
        <v>10.975725717</v>
      </c>
      <c r="Y49" s="343">
        <v>10.984051253000001</v>
      </c>
      <c r="Z49" s="343">
        <v>10.991361316000001</v>
      </c>
      <c r="AA49" s="343">
        <v>10.993659844</v>
      </c>
      <c r="AB49" s="343">
        <v>11.001936003999999</v>
      </c>
      <c r="AC49" s="343">
        <v>11.012193735</v>
      </c>
      <c r="AD49" s="343">
        <v>11.033233953</v>
      </c>
      <c r="AE49" s="343">
        <v>11.040854138</v>
      </c>
      <c r="AF49" s="343">
        <v>11.043855207</v>
      </c>
      <c r="AG49" s="343">
        <v>11.032304192</v>
      </c>
      <c r="AH49" s="343">
        <v>11.033516753000001</v>
      </c>
      <c r="AI49" s="343">
        <v>11.037559924</v>
      </c>
      <c r="AJ49" s="343">
        <v>11.05326344</v>
      </c>
      <c r="AK49" s="343">
        <v>11.056345527</v>
      </c>
      <c r="AL49" s="343">
        <v>11.055635921</v>
      </c>
      <c r="AM49" s="343">
        <v>11.041030698</v>
      </c>
      <c r="AN49" s="343">
        <v>11.04031565</v>
      </c>
      <c r="AO49" s="343">
        <v>11.043386851999999</v>
      </c>
      <c r="AP49" s="343">
        <v>11.060185694999999</v>
      </c>
      <c r="AQ49" s="343">
        <v>11.063373357</v>
      </c>
      <c r="AR49" s="343">
        <v>11.062891228</v>
      </c>
      <c r="AS49" s="343">
        <v>11.050697679000001</v>
      </c>
      <c r="AT49" s="343">
        <v>11.048907188999999</v>
      </c>
      <c r="AU49" s="343">
        <v>11.049478128000001</v>
      </c>
      <c r="AV49" s="343">
        <v>11.059454121</v>
      </c>
      <c r="AW49" s="343">
        <v>11.059465202</v>
      </c>
      <c r="AX49" s="343">
        <v>11.056554996999999</v>
      </c>
      <c r="AY49" s="343">
        <v>11.037934202000001</v>
      </c>
      <c r="AZ49" s="873">
        <v>11.038773397</v>
      </c>
      <c r="BA49" s="873">
        <v>11.046283280999999</v>
      </c>
      <c r="BB49" s="873">
        <v>11.073712996999999</v>
      </c>
      <c r="BC49" s="873">
        <v>11.084627401000001</v>
      </c>
      <c r="BD49" s="873">
        <v>11.092275636</v>
      </c>
      <c r="BE49" s="873">
        <v>11.092365928</v>
      </c>
      <c r="BF49" s="873">
        <v>11.096700657</v>
      </c>
      <c r="BG49" s="354">
        <v>11.100989999999999</v>
      </c>
      <c r="BH49" s="354">
        <v>11.10683</v>
      </c>
      <c r="BI49" s="354">
        <v>11.109819999999999</v>
      </c>
      <c r="BJ49" s="354">
        <v>11.111560000000001</v>
      </c>
      <c r="BK49" s="354">
        <v>11.110379999999999</v>
      </c>
      <c r="BL49" s="354">
        <v>11.110889999999999</v>
      </c>
      <c r="BM49" s="354">
        <v>11.1114</v>
      </c>
      <c r="BN49" s="354">
        <v>11.110849999999999</v>
      </c>
      <c r="BO49" s="354">
        <v>11.112170000000001</v>
      </c>
      <c r="BP49" s="354">
        <v>11.11431</v>
      </c>
      <c r="BQ49" s="354">
        <v>11.11858</v>
      </c>
      <c r="BR49" s="354">
        <v>11.12133</v>
      </c>
      <c r="BS49" s="354">
        <v>11.123889999999999</v>
      </c>
      <c r="BT49" s="354">
        <v>11.12626</v>
      </c>
      <c r="BU49" s="354">
        <v>11.128439999999999</v>
      </c>
      <c r="BV49" s="354">
        <v>11.13043</v>
      </c>
    </row>
    <row r="50" spans="1:74" ht="11.1" customHeight="1" x14ac:dyDescent="0.2">
      <c r="A50" s="81" t="s">
        <v>422</v>
      </c>
      <c r="B50" s="528" t="s">
        <v>1005</v>
      </c>
      <c r="C50" s="343">
        <v>29.541920988000001</v>
      </c>
      <c r="D50" s="343">
        <v>29.627924691</v>
      </c>
      <c r="E50" s="343">
        <v>29.723054320999999</v>
      </c>
      <c r="F50" s="343">
        <v>29.837438272</v>
      </c>
      <c r="G50" s="343">
        <v>29.943223456999998</v>
      </c>
      <c r="H50" s="343">
        <v>30.050538272000001</v>
      </c>
      <c r="I50" s="343">
        <v>30.191007407000001</v>
      </c>
      <c r="J50" s="343">
        <v>30.277662963000001</v>
      </c>
      <c r="K50" s="343">
        <v>30.342129629999999</v>
      </c>
      <c r="L50" s="343">
        <v>30.342202057000002</v>
      </c>
      <c r="M50" s="343">
        <v>30.393944958999999</v>
      </c>
      <c r="N50" s="343">
        <v>30.455152985000002</v>
      </c>
      <c r="O50" s="343">
        <v>30.545570088000002</v>
      </c>
      <c r="P50" s="343">
        <v>30.610900397999998</v>
      </c>
      <c r="Q50" s="343">
        <v>30.670887868000001</v>
      </c>
      <c r="R50" s="343">
        <v>30.716920472000002</v>
      </c>
      <c r="S50" s="343">
        <v>30.772681282000001</v>
      </c>
      <c r="T50" s="343">
        <v>30.829558272</v>
      </c>
      <c r="U50" s="343">
        <v>30.891240291999999</v>
      </c>
      <c r="V50" s="343">
        <v>30.947583002999998</v>
      </c>
      <c r="W50" s="343">
        <v>31.002275255000001</v>
      </c>
      <c r="X50" s="343">
        <v>31.0584527</v>
      </c>
      <c r="Y50" s="343">
        <v>31.107492297</v>
      </c>
      <c r="Z50" s="343">
        <v>31.152529696999999</v>
      </c>
      <c r="AA50" s="343">
        <v>31.189792321999999</v>
      </c>
      <c r="AB50" s="343">
        <v>31.229654760999999</v>
      </c>
      <c r="AC50" s="343">
        <v>31.268344436</v>
      </c>
      <c r="AD50" s="343">
        <v>31.3136014</v>
      </c>
      <c r="AE50" s="343">
        <v>31.344140507999999</v>
      </c>
      <c r="AF50" s="343">
        <v>31.367701813</v>
      </c>
      <c r="AG50" s="343">
        <v>31.379391718000001</v>
      </c>
      <c r="AH50" s="343">
        <v>31.392667614</v>
      </c>
      <c r="AI50" s="343">
        <v>31.402635904</v>
      </c>
      <c r="AJ50" s="343">
        <v>31.394781420000001</v>
      </c>
      <c r="AK50" s="343">
        <v>31.409020873999999</v>
      </c>
      <c r="AL50" s="343">
        <v>31.430839097</v>
      </c>
      <c r="AM50" s="343">
        <v>31.477148229000001</v>
      </c>
      <c r="AN50" s="343">
        <v>31.501439888</v>
      </c>
      <c r="AO50" s="343">
        <v>31.520626212</v>
      </c>
      <c r="AP50" s="343">
        <v>31.535866674000001</v>
      </c>
      <c r="AQ50" s="343">
        <v>31.543972726</v>
      </c>
      <c r="AR50" s="343">
        <v>31.546103840000001</v>
      </c>
      <c r="AS50" s="343">
        <v>31.548107170000002</v>
      </c>
      <c r="AT50" s="343">
        <v>31.533903040999999</v>
      </c>
      <c r="AU50" s="343">
        <v>31.509338607</v>
      </c>
      <c r="AV50" s="343">
        <v>31.444817719</v>
      </c>
      <c r="AW50" s="343">
        <v>31.421729787</v>
      </c>
      <c r="AX50" s="343">
        <v>31.410478662999999</v>
      </c>
      <c r="AY50" s="343">
        <v>31.413850021999998</v>
      </c>
      <c r="AZ50" s="873">
        <v>31.424183253999999</v>
      </c>
      <c r="BA50" s="873">
        <v>31.444264036</v>
      </c>
      <c r="BB50" s="873">
        <v>31.495137414999999</v>
      </c>
      <c r="BC50" s="873">
        <v>31.518929507999999</v>
      </c>
      <c r="BD50" s="873">
        <v>31.536685364</v>
      </c>
      <c r="BE50" s="873">
        <v>31.538467711999999</v>
      </c>
      <c r="BF50" s="873">
        <v>31.551604046000001</v>
      </c>
      <c r="BG50" s="354">
        <v>31.56616</v>
      </c>
      <c r="BH50" s="354">
        <v>31.587309999999999</v>
      </c>
      <c r="BI50" s="354">
        <v>31.600809999999999</v>
      </c>
      <c r="BJ50" s="354">
        <v>31.611830000000001</v>
      </c>
      <c r="BK50" s="354">
        <v>31.614550000000001</v>
      </c>
      <c r="BL50" s="354">
        <v>31.625</v>
      </c>
      <c r="BM50" s="354">
        <v>31.637350000000001</v>
      </c>
      <c r="BN50" s="354">
        <v>31.651260000000001</v>
      </c>
      <c r="BO50" s="354">
        <v>31.667660000000001</v>
      </c>
      <c r="BP50" s="354">
        <v>31.686219999999999</v>
      </c>
      <c r="BQ50" s="354">
        <v>31.709140000000001</v>
      </c>
      <c r="BR50" s="354">
        <v>31.730350000000001</v>
      </c>
      <c r="BS50" s="354">
        <v>31.75206</v>
      </c>
      <c r="BT50" s="354">
        <v>31.774260000000002</v>
      </c>
      <c r="BU50" s="354">
        <v>31.796949999999999</v>
      </c>
      <c r="BV50" s="354">
        <v>31.820150000000002</v>
      </c>
    </row>
    <row r="51" spans="1:74" ht="11.1" customHeight="1" x14ac:dyDescent="0.2">
      <c r="A51" s="81" t="s">
        <v>423</v>
      </c>
      <c r="B51" s="528" t="s">
        <v>1006</v>
      </c>
      <c r="C51" s="343">
        <v>8.3742901234999998</v>
      </c>
      <c r="D51" s="343">
        <v>8.3975419752999994</v>
      </c>
      <c r="E51" s="343">
        <v>8.4191679011999998</v>
      </c>
      <c r="F51" s="343">
        <v>8.4340518518999996</v>
      </c>
      <c r="G51" s="343">
        <v>8.4562629630000004</v>
      </c>
      <c r="H51" s="343">
        <v>8.4806851852000005</v>
      </c>
      <c r="I51" s="343">
        <v>8.5160098765000001</v>
      </c>
      <c r="J51" s="343">
        <v>8.5383358025000007</v>
      </c>
      <c r="K51" s="343">
        <v>8.5563543210000006</v>
      </c>
      <c r="L51" s="343">
        <v>8.5617375472999999</v>
      </c>
      <c r="M51" s="343">
        <v>8.5773871645999993</v>
      </c>
      <c r="N51" s="343">
        <v>8.5949752881000006</v>
      </c>
      <c r="O51" s="343">
        <v>8.6211382501999996</v>
      </c>
      <c r="P51" s="343">
        <v>8.6376261365999998</v>
      </c>
      <c r="Q51" s="343">
        <v>8.6510752798000006</v>
      </c>
      <c r="R51" s="343">
        <v>8.6566632869000006</v>
      </c>
      <c r="S51" s="343">
        <v>8.6676517384</v>
      </c>
      <c r="T51" s="343">
        <v>8.6792182413999992</v>
      </c>
      <c r="U51" s="343">
        <v>8.6914600864999993</v>
      </c>
      <c r="V51" s="343">
        <v>8.7041097245000003</v>
      </c>
      <c r="W51" s="343">
        <v>8.7172644460999997</v>
      </c>
      <c r="X51" s="343">
        <v>8.7349544239999997</v>
      </c>
      <c r="Y51" s="343">
        <v>8.7460966830999993</v>
      </c>
      <c r="Z51" s="343">
        <v>8.7547213962000008</v>
      </c>
      <c r="AA51" s="343">
        <v>8.7567558663000007</v>
      </c>
      <c r="AB51" s="343">
        <v>8.7634000099999998</v>
      </c>
      <c r="AC51" s="343">
        <v>8.7705811305000001</v>
      </c>
      <c r="AD51" s="343">
        <v>8.7819440097000001</v>
      </c>
      <c r="AE51" s="343">
        <v>8.7874654968999995</v>
      </c>
      <c r="AF51" s="343">
        <v>8.7907903741000002</v>
      </c>
      <c r="AG51" s="343">
        <v>8.7903206326000003</v>
      </c>
      <c r="AH51" s="343">
        <v>8.7904507967000001</v>
      </c>
      <c r="AI51" s="343">
        <v>8.7895828576999993</v>
      </c>
      <c r="AJ51" s="343">
        <v>8.7843816282000002</v>
      </c>
      <c r="AK51" s="343">
        <v>8.7840188732000009</v>
      </c>
      <c r="AL51" s="343">
        <v>8.7851594052999999</v>
      </c>
      <c r="AM51" s="343">
        <v>8.7900810465999992</v>
      </c>
      <c r="AN51" s="343">
        <v>8.7925197866999998</v>
      </c>
      <c r="AO51" s="343">
        <v>8.7947534474999998</v>
      </c>
      <c r="AP51" s="343">
        <v>8.7970638944000008</v>
      </c>
      <c r="AQ51" s="343">
        <v>8.7986759976000002</v>
      </c>
      <c r="AR51" s="343">
        <v>8.7998716225999996</v>
      </c>
      <c r="AS51" s="343">
        <v>8.8007997180000004</v>
      </c>
      <c r="AT51" s="343">
        <v>8.8010506748000008</v>
      </c>
      <c r="AU51" s="343">
        <v>8.8007734416000005</v>
      </c>
      <c r="AV51" s="343">
        <v>8.7975945943999996</v>
      </c>
      <c r="AW51" s="343">
        <v>8.7980410496000001</v>
      </c>
      <c r="AX51" s="343">
        <v>8.7997393829000004</v>
      </c>
      <c r="AY51" s="343">
        <v>8.8039999880999993</v>
      </c>
      <c r="AZ51" s="873">
        <v>8.8072192827000002</v>
      </c>
      <c r="BA51" s="873">
        <v>8.8107076602000003</v>
      </c>
      <c r="BB51" s="873">
        <v>8.8146190763999996</v>
      </c>
      <c r="BC51" s="873">
        <v>8.8185301531999993</v>
      </c>
      <c r="BD51" s="873">
        <v>8.8225948460999994</v>
      </c>
      <c r="BE51" s="873">
        <v>8.8271906967000007</v>
      </c>
      <c r="BF51" s="873">
        <v>8.8312794660999998</v>
      </c>
      <c r="BG51" s="354">
        <v>8.8352389999999996</v>
      </c>
      <c r="BH51" s="354">
        <v>8.8403539999999996</v>
      </c>
      <c r="BI51" s="354">
        <v>8.8430900000000001</v>
      </c>
      <c r="BJ51" s="354">
        <v>8.8447329999999997</v>
      </c>
      <c r="BK51" s="354">
        <v>8.8435489999999994</v>
      </c>
      <c r="BL51" s="354">
        <v>8.8443050000000003</v>
      </c>
      <c r="BM51" s="354">
        <v>8.8452669999999998</v>
      </c>
      <c r="BN51" s="354">
        <v>8.8454619999999995</v>
      </c>
      <c r="BO51" s="354">
        <v>8.8475680000000008</v>
      </c>
      <c r="BP51" s="354">
        <v>8.8506110000000007</v>
      </c>
      <c r="BQ51" s="354">
        <v>8.8560990000000004</v>
      </c>
      <c r="BR51" s="354">
        <v>8.8598850000000002</v>
      </c>
      <c r="BS51" s="354">
        <v>8.8634769999999996</v>
      </c>
      <c r="BT51" s="354">
        <v>8.8668750000000003</v>
      </c>
      <c r="BU51" s="354">
        <v>8.8700790000000005</v>
      </c>
      <c r="BV51" s="354">
        <v>8.8730899999999995</v>
      </c>
    </row>
    <row r="52" spans="1:74" ht="11.1" customHeight="1" x14ac:dyDescent="0.2">
      <c r="A52" s="81" t="s">
        <v>424</v>
      </c>
      <c r="B52" s="528" t="s">
        <v>1007</v>
      </c>
      <c r="C52" s="343">
        <v>18.006007406999998</v>
      </c>
      <c r="D52" s="343">
        <v>18.068018518999999</v>
      </c>
      <c r="E52" s="343">
        <v>18.135374074000001</v>
      </c>
      <c r="F52" s="343">
        <v>18.209516049000001</v>
      </c>
      <c r="G52" s="343">
        <v>18.286479012000001</v>
      </c>
      <c r="H52" s="343">
        <v>18.367704937999999</v>
      </c>
      <c r="I52" s="343">
        <v>18.479460494000001</v>
      </c>
      <c r="J52" s="343">
        <v>18.549512346</v>
      </c>
      <c r="K52" s="343">
        <v>18.604127160000001</v>
      </c>
      <c r="L52" s="343">
        <v>18.617822378</v>
      </c>
      <c r="M52" s="343">
        <v>18.660675039000001</v>
      </c>
      <c r="N52" s="343">
        <v>18.707202584000001</v>
      </c>
      <c r="O52" s="343">
        <v>18.769933057999999</v>
      </c>
      <c r="P52" s="343">
        <v>18.814414334999999</v>
      </c>
      <c r="Q52" s="343">
        <v>18.853174461999998</v>
      </c>
      <c r="R52" s="343">
        <v>18.881902660000002</v>
      </c>
      <c r="S52" s="343">
        <v>18.912453567</v>
      </c>
      <c r="T52" s="343">
        <v>18.940516405</v>
      </c>
      <c r="U52" s="343">
        <v>18.961610835999998</v>
      </c>
      <c r="V52" s="343">
        <v>18.988057790999999</v>
      </c>
      <c r="W52" s="343">
        <v>19.015376930999999</v>
      </c>
      <c r="X52" s="343">
        <v>19.046810181000001</v>
      </c>
      <c r="Y52" s="343">
        <v>19.073442248999999</v>
      </c>
      <c r="Z52" s="343">
        <v>19.09851506</v>
      </c>
      <c r="AA52" s="343">
        <v>19.120130872000001</v>
      </c>
      <c r="AB52" s="343">
        <v>19.143508474000001</v>
      </c>
      <c r="AC52" s="343">
        <v>19.166750126</v>
      </c>
      <c r="AD52" s="343">
        <v>19.191576690000002</v>
      </c>
      <c r="AE52" s="343">
        <v>19.213255793999998</v>
      </c>
      <c r="AF52" s="343">
        <v>19.233508299</v>
      </c>
      <c r="AG52" s="343">
        <v>19.245765802000001</v>
      </c>
      <c r="AH52" s="343">
        <v>19.268091416000001</v>
      </c>
      <c r="AI52" s="343">
        <v>19.293916736</v>
      </c>
      <c r="AJ52" s="343">
        <v>19.333047390000001</v>
      </c>
      <c r="AK52" s="343">
        <v>19.358517899999999</v>
      </c>
      <c r="AL52" s="343">
        <v>19.380133896</v>
      </c>
      <c r="AM52" s="343">
        <v>19.395516608000001</v>
      </c>
      <c r="AN52" s="343">
        <v>19.411207649000001</v>
      </c>
      <c r="AO52" s="343">
        <v>19.424828252000001</v>
      </c>
      <c r="AP52" s="343">
        <v>19.437633472000002</v>
      </c>
      <c r="AQ52" s="343">
        <v>19.446171905</v>
      </c>
      <c r="AR52" s="343">
        <v>19.451698608000001</v>
      </c>
      <c r="AS52" s="343">
        <v>19.448142473000001</v>
      </c>
      <c r="AT52" s="343">
        <v>19.452199043</v>
      </c>
      <c r="AU52" s="343">
        <v>19.457797211999999</v>
      </c>
      <c r="AV52" s="343">
        <v>19.462966610999999</v>
      </c>
      <c r="AW52" s="343">
        <v>19.473125753000001</v>
      </c>
      <c r="AX52" s="343">
        <v>19.486304271000002</v>
      </c>
      <c r="AY52" s="343">
        <v>19.505393341000001</v>
      </c>
      <c r="AZ52" s="873">
        <v>19.522442223999999</v>
      </c>
      <c r="BA52" s="873">
        <v>19.540342098</v>
      </c>
      <c r="BB52" s="873">
        <v>19.562227815</v>
      </c>
      <c r="BC52" s="873">
        <v>19.579478530999999</v>
      </c>
      <c r="BD52" s="873">
        <v>19.595229099000001</v>
      </c>
      <c r="BE52" s="873">
        <v>19.607533646</v>
      </c>
      <c r="BF52" s="873">
        <v>19.621743323</v>
      </c>
      <c r="BG52" s="354">
        <v>19.635909999999999</v>
      </c>
      <c r="BH52" s="354">
        <v>19.65118</v>
      </c>
      <c r="BI52" s="354">
        <v>19.66441</v>
      </c>
      <c r="BJ52" s="354">
        <v>19.676749999999998</v>
      </c>
      <c r="BK52" s="354">
        <v>19.685880000000001</v>
      </c>
      <c r="BL52" s="354">
        <v>19.698170000000001</v>
      </c>
      <c r="BM52" s="354">
        <v>19.711310000000001</v>
      </c>
      <c r="BN52" s="354">
        <v>19.725200000000001</v>
      </c>
      <c r="BO52" s="354">
        <v>19.740089999999999</v>
      </c>
      <c r="BP52" s="354">
        <v>19.7559</v>
      </c>
      <c r="BQ52" s="354">
        <v>19.77337</v>
      </c>
      <c r="BR52" s="354">
        <v>19.79044</v>
      </c>
      <c r="BS52" s="354">
        <v>19.807860000000002</v>
      </c>
      <c r="BT52" s="354">
        <v>19.82563</v>
      </c>
      <c r="BU52" s="354">
        <v>19.84375</v>
      </c>
      <c r="BV52" s="354">
        <v>19.86223</v>
      </c>
    </row>
    <row r="53" spans="1:74" ht="11.1" customHeight="1" x14ac:dyDescent="0.2">
      <c r="A53" s="81" t="s">
        <v>425</v>
      </c>
      <c r="B53" s="528" t="s">
        <v>1008</v>
      </c>
      <c r="C53" s="343">
        <v>11.428837036999999</v>
      </c>
      <c r="D53" s="343">
        <v>11.470503704</v>
      </c>
      <c r="E53" s="343">
        <v>11.511059259</v>
      </c>
      <c r="F53" s="343">
        <v>11.552148148000001</v>
      </c>
      <c r="G53" s="343">
        <v>11.589248147999999</v>
      </c>
      <c r="H53" s="343">
        <v>11.624003704</v>
      </c>
      <c r="I53" s="343">
        <v>11.65774321</v>
      </c>
      <c r="J53" s="343">
        <v>11.686813580000001</v>
      </c>
      <c r="K53" s="343">
        <v>11.71254321</v>
      </c>
      <c r="L53" s="343">
        <v>11.730231924</v>
      </c>
      <c r="M53" s="343">
        <v>11.752805202999999</v>
      </c>
      <c r="N53" s="343">
        <v>11.775562872</v>
      </c>
      <c r="O53" s="343">
        <v>11.795177637</v>
      </c>
      <c r="P53" s="343">
        <v>11.820799557999999</v>
      </c>
      <c r="Q53" s="343">
        <v>11.849101339000001</v>
      </c>
      <c r="R53" s="343">
        <v>11.888988788000001</v>
      </c>
      <c r="S53" s="343">
        <v>11.915970937999999</v>
      </c>
      <c r="T53" s="343">
        <v>11.938953593999999</v>
      </c>
      <c r="U53" s="343">
        <v>11.954438333000001</v>
      </c>
      <c r="V53" s="343">
        <v>11.972045821</v>
      </c>
      <c r="W53" s="343">
        <v>11.988277633999999</v>
      </c>
      <c r="X53" s="343">
        <v>11.997001696</v>
      </c>
      <c r="Y53" s="343">
        <v>12.015081214</v>
      </c>
      <c r="Z53" s="343">
        <v>12.036384113</v>
      </c>
      <c r="AA53" s="343">
        <v>12.07391664</v>
      </c>
      <c r="AB53" s="343">
        <v>12.091911616000001</v>
      </c>
      <c r="AC53" s="343">
        <v>12.103375288000001</v>
      </c>
      <c r="AD53" s="343">
        <v>12.09998742</v>
      </c>
      <c r="AE53" s="343">
        <v>12.104628659999999</v>
      </c>
      <c r="AF53" s="343">
        <v>12.108978772</v>
      </c>
      <c r="AG53" s="343">
        <v>12.109555897</v>
      </c>
      <c r="AH53" s="343">
        <v>12.115935146</v>
      </c>
      <c r="AI53" s="343">
        <v>12.124634662</v>
      </c>
      <c r="AJ53" s="343">
        <v>12.141185609000001</v>
      </c>
      <c r="AK53" s="343">
        <v>12.150377281999999</v>
      </c>
      <c r="AL53" s="343">
        <v>12.157740846999999</v>
      </c>
      <c r="AM53" s="343">
        <v>12.163456639</v>
      </c>
      <c r="AN53" s="343">
        <v>12.167028735000001</v>
      </c>
      <c r="AO53" s="343">
        <v>12.168637469</v>
      </c>
      <c r="AP53" s="343">
        <v>12.159750749000001</v>
      </c>
      <c r="AQ53" s="343">
        <v>12.163831833</v>
      </c>
      <c r="AR53" s="343">
        <v>12.172348626</v>
      </c>
      <c r="AS53" s="343">
        <v>12.198154031</v>
      </c>
      <c r="AT53" s="343">
        <v>12.205902568000001</v>
      </c>
      <c r="AU53" s="343">
        <v>12.208447138</v>
      </c>
      <c r="AV53" s="343">
        <v>12.196362209</v>
      </c>
      <c r="AW53" s="343">
        <v>12.195567995999999</v>
      </c>
      <c r="AX53" s="343">
        <v>12.196638965</v>
      </c>
      <c r="AY53" s="343">
        <v>12.197255852</v>
      </c>
      <c r="AZ53" s="873">
        <v>12.203796636</v>
      </c>
      <c r="BA53" s="873">
        <v>12.213942052</v>
      </c>
      <c r="BB53" s="873">
        <v>12.235339318999999</v>
      </c>
      <c r="BC53" s="873">
        <v>12.246958583</v>
      </c>
      <c r="BD53" s="873">
        <v>12.256447064</v>
      </c>
      <c r="BE53" s="873">
        <v>12.261108402</v>
      </c>
      <c r="BF53" s="873">
        <v>12.268357587000001</v>
      </c>
      <c r="BG53" s="354">
        <v>12.275499999999999</v>
      </c>
      <c r="BH53" s="354">
        <v>12.28328</v>
      </c>
      <c r="BI53" s="354">
        <v>12.28964</v>
      </c>
      <c r="BJ53" s="354">
        <v>12.29533</v>
      </c>
      <c r="BK53" s="354">
        <v>12.298579999999999</v>
      </c>
      <c r="BL53" s="354">
        <v>12.30425</v>
      </c>
      <c r="BM53" s="354">
        <v>12.31058</v>
      </c>
      <c r="BN53" s="354">
        <v>12.31756</v>
      </c>
      <c r="BO53" s="354">
        <v>12.325200000000001</v>
      </c>
      <c r="BP53" s="354">
        <v>12.33351</v>
      </c>
      <c r="BQ53" s="354">
        <v>12.342969999999999</v>
      </c>
      <c r="BR53" s="354">
        <v>12.352220000000001</v>
      </c>
      <c r="BS53" s="354">
        <v>12.361750000000001</v>
      </c>
      <c r="BT53" s="354">
        <v>12.371560000000001</v>
      </c>
      <c r="BU53" s="354">
        <v>12.38166</v>
      </c>
      <c r="BV53" s="354">
        <v>12.39204</v>
      </c>
    </row>
    <row r="54" spans="1:74" ht="11.1" customHeight="1" x14ac:dyDescent="0.2">
      <c r="A54" s="82" t="s">
        <v>426</v>
      </c>
      <c r="B54" s="529" t="s">
        <v>1011</v>
      </c>
      <c r="C54" s="522">
        <v>23.728024691000002</v>
      </c>
      <c r="D54" s="522">
        <v>23.805839506000002</v>
      </c>
      <c r="E54" s="522">
        <v>23.881735802000001</v>
      </c>
      <c r="F54" s="522">
        <v>23.956770370000001</v>
      </c>
      <c r="G54" s="522">
        <v>24.028037037000001</v>
      </c>
      <c r="H54" s="522">
        <v>24.096592593</v>
      </c>
      <c r="I54" s="522">
        <v>24.182412346</v>
      </c>
      <c r="J54" s="522">
        <v>24.230564198</v>
      </c>
      <c r="K54" s="522">
        <v>24.261023457</v>
      </c>
      <c r="L54" s="522">
        <v>24.254037211</v>
      </c>
      <c r="M54" s="522">
        <v>24.263925968999999</v>
      </c>
      <c r="N54" s="522">
        <v>24.270936819999999</v>
      </c>
      <c r="O54" s="522">
        <v>24.263428992000001</v>
      </c>
      <c r="P54" s="522">
        <v>24.273414603999999</v>
      </c>
      <c r="Q54" s="522">
        <v>24.289252885</v>
      </c>
      <c r="R54" s="522">
        <v>24.321463806000001</v>
      </c>
      <c r="S54" s="522">
        <v>24.341117448999999</v>
      </c>
      <c r="T54" s="522">
        <v>24.358733784000002</v>
      </c>
      <c r="U54" s="522">
        <v>24.371134740999999</v>
      </c>
      <c r="V54" s="522">
        <v>24.387060011999999</v>
      </c>
      <c r="W54" s="522">
        <v>24.403331526999999</v>
      </c>
      <c r="X54" s="522">
        <v>24.411665232000001</v>
      </c>
      <c r="Y54" s="522">
        <v>24.434842276000001</v>
      </c>
      <c r="Z54" s="522">
        <v>24.464578604</v>
      </c>
      <c r="AA54" s="522">
        <v>24.530568917</v>
      </c>
      <c r="AB54" s="522">
        <v>24.551152789</v>
      </c>
      <c r="AC54" s="522">
        <v>24.556024919999999</v>
      </c>
      <c r="AD54" s="522">
        <v>24.513131978000001</v>
      </c>
      <c r="AE54" s="522">
        <v>24.510620628000002</v>
      </c>
      <c r="AF54" s="522">
        <v>24.516437536000002</v>
      </c>
      <c r="AG54" s="522">
        <v>24.537619251999999</v>
      </c>
      <c r="AH54" s="522">
        <v>24.554815266999999</v>
      </c>
      <c r="AI54" s="522">
        <v>24.575062127999999</v>
      </c>
      <c r="AJ54" s="522">
        <v>24.613597130999999</v>
      </c>
      <c r="AK54" s="522">
        <v>24.628517716000001</v>
      </c>
      <c r="AL54" s="522">
        <v>24.635061177000001</v>
      </c>
      <c r="AM54" s="522">
        <v>24.613759304999999</v>
      </c>
      <c r="AN54" s="522">
        <v>24.618149676000002</v>
      </c>
      <c r="AO54" s="522">
        <v>24.628764081</v>
      </c>
      <c r="AP54" s="522">
        <v>24.663575046999998</v>
      </c>
      <c r="AQ54" s="522">
        <v>24.673158123</v>
      </c>
      <c r="AR54" s="522">
        <v>24.675485836</v>
      </c>
      <c r="AS54" s="522">
        <v>24.654532104000001</v>
      </c>
      <c r="AT54" s="522">
        <v>24.654368653999999</v>
      </c>
      <c r="AU54" s="522">
        <v>24.658969403</v>
      </c>
      <c r="AV54" s="522">
        <v>24.668744245999999</v>
      </c>
      <c r="AW54" s="522">
        <v>24.682565973999999</v>
      </c>
      <c r="AX54" s="522">
        <v>24.700844481000001</v>
      </c>
      <c r="AY54" s="522">
        <v>24.741317586000001</v>
      </c>
      <c r="AZ54" s="902">
        <v>24.755206286</v>
      </c>
      <c r="BA54" s="902">
        <v>24.760248400999998</v>
      </c>
      <c r="BB54" s="902">
        <v>24.741951597</v>
      </c>
      <c r="BC54" s="902">
        <v>24.740169788999999</v>
      </c>
      <c r="BD54" s="902">
        <v>24.740410645000001</v>
      </c>
      <c r="BE54" s="902">
        <v>24.744766532</v>
      </c>
      <c r="BF54" s="902">
        <v>24.747483437</v>
      </c>
      <c r="BG54" s="507">
        <v>24.75065</v>
      </c>
      <c r="BH54" s="507">
        <v>24.75515</v>
      </c>
      <c r="BI54" s="507">
        <v>24.758569999999999</v>
      </c>
      <c r="BJ54" s="507">
        <v>24.761800000000001</v>
      </c>
      <c r="BK54" s="507">
        <v>24.763870000000001</v>
      </c>
      <c r="BL54" s="507">
        <v>24.767399999999999</v>
      </c>
      <c r="BM54" s="507">
        <v>24.771439999999998</v>
      </c>
      <c r="BN54" s="507">
        <v>24.774920000000002</v>
      </c>
      <c r="BO54" s="507">
        <v>24.78079</v>
      </c>
      <c r="BP54" s="507">
        <v>24.787970000000001</v>
      </c>
      <c r="BQ54" s="507">
        <v>24.79776</v>
      </c>
      <c r="BR54" s="507">
        <v>24.80659</v>
      </c>
      <c r="BS54" s="507">
        <v>24.815750000000001</v>
      </c>
      <c r="BT54" s="507">
        <v>24.82525</v>
      </c>
      <c r="BU54" s="507">
        <v>24.835080000000001</v>
      </c>
      <c r="BV54" s="507">
        <v>24.84524</v>
      </c>
    </row>
    <row r="55" spans="1:74" s="291" customFormat="1" ht="12" customHeight="1" x14ac:dyDescent="0.3">
      <c r="A55" s="293"/>
      <c r="B55" s="326" t="s">
        <v>808</v>
      </c>
      <c r="C55" s="326"/>
      <c r="D55" s="326"/>
      <c r="E55" s="326"/>
      <c r="F55" s="326"/>
      <c r="G55" s="326"/>
      <c r="H55" s="572"/>
      <c r="I55" s="326"/>
      <c r="J55" s="326"/>
      <c r="K55" s="326"/>
      <c r="L55" s="326"/>
      <c r="M55" s="326"/>
      <c r="N55" s="326"/>
      <c r="O55" s="326"/>
      <c r="P55" s="326"/>
      <c r="Q55" s="326"/>
      <c r="R55" s="769"/>
      <c r="S55" s="301"/>
      <c r="T55" s="301"/>
      <c r="U55" s="301"/>
      <c r="V55" s="301"/>
      <c r="W55" s="301"/>
      <c r="X55" s="301"/>
      <c r="Y55" s="301"/>
      <c r="Z55" s="301"/>
      <c r="AA55" s="301"/>
      <c r="AB55" s="301"/>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693"/>
      <c r="BA55" s="693"/>
      <c r="BB55" s="693"/>
      <c r="BC55" s="693"/>
      <c r="BD55" s="693"/>
      <c r="BE55" s="693"/>
      <c r="BF55" s="693"/>
      <c r="BG55" s="693"/>
      <c r="BH55" s="693"/>
      <c r="BI55" s="693"/>
      <c r="BJ55" s="302"/>
      <c r="BK55" s="302"/>
      <c r="BL55" s="302"/>
      <c r="BM55" s="302"/>
      <c r="BN55" s="302"/>
      <c r="BO55" s="302"/>
      <c r="BP55" s="302"/>
      <c r="BQ55" s="302"/>
      <c r="BR55" s="302"/>
      <c r="BS55" s="302"/>
      <c r="BT55" s="302"/>
      <c r="BU55" s="302"/>
      <c r="BV55" s="302"/>
    </row>
    <row r="56" spans="1:74" s="190" customFormat="1" ht="12" customHeight="1" x14ac:dyDescent="0.25">
      <c r="A56" s="189"/>
      <c r="B56" s="971" t="str">
        <f>Dates!$G$2</f>
        <v>EIA completed modeling and analysis for this report on Thursday, September 3, 2026.</v>
      </c>
      <c r="C56" s="972"/>
      <c r="D56" s="972"/>
      <c r="E56" s="972"/>
      <c r="F56" s="972"/>
      <c r="G56" s="972"/>
      <c r="H56" s="972"/>
      <c r="I56" s="972"/>
      <c r="J56" s="972"/>
      <c r="K56" s="972"/>
      <c r="L56" s="972"/>
      <c r="M56" s="972"/>
      <c r="N56" s="972"/>
      <c r="O56" s="972"/>
      <c r="P56" s="972"/>
      <c r="Q56" s="972"/>
      <c r="R56" s="768"/>
      <c r="AZ56" s="842"/>
      <c r="BA56" s="842"/>
      <c r="BB56" s="842"/>
      <c r="BC56" s="842"/>
      <c r="BD56" s="711"/>
      <c r="BE56" s="711"/>
      <c r="BF56" s="711"/>
      <c r="BG56" s="711"/>
      <c r="BH56" s="842"/>
      <c r="BI56" s="842"/>
      <c r="BJ56" s="201"/>
    </row>
    <row r="57" spans="1:74" s="190" customFormat="1" ht="12" customHeight="1" x14ac:dyDescent="0.25">
      <c r="A57" s="189"/>
      <c r="B57" s="973" t="s">
        <v>481</v>
      </c>
      <c r="C57" s="974"/>
      <c r="D57" s="974"/>
      <c r="E57" s="974"/>
      <c r="F57" s="974"/>
      <c r="G57" s="974"/>
      <c r="H57" s="974"/>
      <c r="I57" s="974"/>
      <c r="J57" s="974"/>
      <c r="K57" s="974"/>
      <c r="L57" s="974"/>
      <c r="M57" s="974"/>
      <c r="N57" s="974"/>
      <c r="O57" s="974"/>
      <c r="P57" s="974"/>
      <c r="Q57" s="974"/>
      <c r="R57" s="807"/>
      <c r="AY57" s="842"/>
      <c r="AZ57" s="842"/>
      <c r="BA57" s="842"/>
      <c r="BB57" s="842"/>
      <c r="BC57" s="842"/>
      <c r="BD57" s="711"/>
      <c r="BE57" s="711"/>
      <c r="BF57" s="711"/>
      <c r="BG57" s="711"/>
      <c r="BH57" s="842"/>
      <c r="BI57" s="842"/>
      <c r="BJ57" s="201"/>
    </row>
    <row r="58" spans="1:74" s="190" customFormat="1" ht="12" customHeight="1" x14ac:dyDescent="0.25">
      <c r="A58" s="189"/>
      <c r="B58" s="975" t="s">
        <v>1402</v>
      </c>
      <c r="C58" s="976"/>
      <c r="D58" s="976"/>
      <c r="E58" s="976"/>
      <c r="F58" s="976"/>
      <c r="G58" s="976"/>
      <c r="H58" s="976"/>
      <c r="I58" s="976"/>
      <c r="J58" s="976"/>
      <c r="K58" s="976"/>
      <c r="L58" s="976"/>
      <c r="M58" s="976"/>
      <c r="N58" s="976"/>
      <c r="O58" s="976"/>
      <c r="P58" s="976"/>
      <c r="Q58" s="976"/>
      <c r="R58" s="808"/>
      <c r="AY58" s="842"/>
      <c r="AZ58" s="842"/>
      <c r="BA58" s="842"/>
      <c r="BB58" s="842"/>
      <c r="BC58" s="842"/>
      <c r="BD58" s="711"/>
      <c r="BE58" s="711"/>
      <c r="BF58" s="711"/>
      <c r="BG58" s="711"/>
      <c r="BH58" s="842"/>
      <c r="BI58" s="842"/>
      <c r="BJ58" s="201"/>
    </row>
    <row r="59" spans="1:74" s="190" customFormat="1" ht="12" customHeight="1" x14ac:dyDescent="0.25">
      <c r="A59" s="189"/>
      <c r="B59" s="977" t="s">
        <v>491</v>
      </c>
      <c r="C59" s="979"/>
      <c r="D59" s="979"/>
      <c r="E59" s="979"/>
      <c r="F59" s="979"/>
      <c r="G59" s="979"/>
      <c r="H59" s="979"/>
      <c r="I59" s="979"/>
      <c r="J59" s="979"/>
      <c r="K59" s="979"/>
      <c r="L59" s="979"/>
      <c r="M59" s="979"/>
      <c r="N59" s="979"/>
      <c r="O59" s="979"/>
      <c r="P59" s="979"/>
      <c r="Q59" s="978"/>
      <c r="R59" s="808"/>
      <c r="AY59" s="842"/>
      <c r="AZ59" s="842"/>
      <c r="BA59" s="842"/>
      <c r="BB59" s="842"/>
      <c r="BC59" s="842"/>
      <c r="BD59" s="711"/>
      <c r="BE59" s="711"/>
      <c r="BF59" s="711"/>
      <c r="BG59" s="711"/>
      <c r="BH59" s="842"/>
      <c r="BI59" s="842"/>
      <c r="BJ59" s="201"/>
    </row>
    <row r="60" spans="1:74" s="190" customFormat="1" ht="12" customHeight="1" x14ac:dyDescent="0.25">
      <c r="A60" s="189"/>
      <c r="B60" s="1112" t="s">
        <v>1551</v>
      </c>
      <c r="C60" s="978"/>
      <c r="D60" s="978"/>
      <c r="E60" s="978"/>
      <c r="F60" s="978"/>
      <c r="G60" s="978"/>
      <c r="H60" s="978"/>
      <c r="I60" s="978"/>
      <c r="J60" s="978"/>
      <c r="K60" s="978"/>
      <c r="L60" s="978"/>
      <c r="M60" s="978"/>
      <c r="N60" s="978"/>
      <c r="O60" s="978"/>
      <c r="P60" s="978"/>
      <c r="Q60" s="978"/>
      <c r="R60" s="808"/>
      <c r="AY60" s="842"/>
      <c r="AZ60" s="842"/>
      <c r="BA60" s="842"/>
      <c r="BB60" s="842"/>
      <c r="BC60" s="842"/>
      <c r="BD60" s="711"/>
      <c r="BE60" s="711"/>
      <c r="BF60" s="711"/>
      <c r="BG60" s="842"/>
      <c r="BH60" s="842"/>
      <c r="BI60" s="842"/>
      <c r="BJ60" s="201"/>
    </row>
    <row r="61" spans="1:74" s="190" customFormat="1" ht="12" customHeight="1" x14ac:dyDescent="0.25">
      <c r="A61" s="189"/>
      <c r="B61" s="980" t="s">
        <v>821</v>
      </c>
      <c r="C61" s="980"/>
      <c r="D61" s="980"/>
      <c r="E61" s="980"/>
      <c r="F61" s="980"/>
      <c r="G61" s="980"/>
      <c r="H61" s="980"/>
      <c r="I61" s="980"/>
      <c r="J61" s="980"/>
      <c r="K61" s="980"/>
      <c r="L61" s="980"/>
      <c r="M61" s="980"/>
      <c r="N61" s="980"/>
      <c r="O61" s="980"/>
      <c r="P61" s="980"/>
      <c r="Q61" s="980"/>
      <c r="R61" s="980"/>
      <c r="AY61" s="842"/>
      <c r="AZ61" s="842"/>
      <c r="BA61" s="842"/>
      <c r="BB61" s="842"/>
      <c r="BC61" s="842"/>
      <c r="BD61" s="711"/>
      <c r="BE61" s="711"/>
      <c r="BF61" s="711"/>
      <c r="BG61" s="842"/>
      <c r="BH61" s="842"/>
      <c r="BI61" s="842"/>
      <c r="BJ61" s="201"/>
    </row>
    <row r="62" spans="1:74" s="190" customFormat="1" ht="12" customHeight="1" x14ac:dyDescent="0.25">
      <c r="A62" s="158"/>
      <c r="B62" s="977" t="s">
        <v>1443</v>
      </c>
      <c r="C62" s="979"/>
      <c r="D62" s="979"/>
      <c r="E62" s="979"/>
      <c r="F62" s="979"/>
      <c r="G62" s="979"/>
      <c r="H62" s="979"/>
      <c r="I62" s="979"/>
      <c r="J62" s="979"/>
      <c r="K62" s="979"/>
      <c r="L62" s="979"/>
      <c r="M62" s="979"/>
      <c r="N62" s="979"/>
      <c r="O62" s="979"/>
      <c r="P62" s="979"/>
      <c r="Q62" s="978"/>
      <c r="R62" s="808"/>
      <c r="AY62" s="842"/>
      <c r="AZ62" s="842"/>
      <c r="BA62" s="842"/>
      <c r="BB62" s="842"/>
      <c r="BC62" s="842"/>
      <c r="BD62" s="711"/>
      <c r="BE62" s="711"/>
      <c r="BF62" s="711"/>
      <c r="BG62" s="842"/>
      <c r="BH62" s="842"/>
      <c r="BI62" s="842"/>
      <c r="BJ62" s="201"/>
    </row>
    <row r="63" spans="1:74" ht="13.2" x14ac:dyDescent="0.2">
      <c r="A63" s="158"/>
      <c r="B63" s="977" t="s">
        <v>489</v>
      </c>
      <c r="C63" s="978"/>
      <c r="D63" s="978"/>
      <c r="E63" s="978"/>
      <c r="F63" s="978"/>
      <c r="G63" s="978"/>
      <c r="H63" s="978"/>
      <c r="I63" s="978"/>
      <c r="J63" s="978"/>
      <c r="K63" s="978"/>
      <c r="L63" s="978"/>
      <c r="M63" s="978"/>
      <c r="N63" s="978"/>
      <c r="O63" s="978"/>
      <c r="P63" s="978"/>
      <c r="Q63" s="978"/>
      <c r="R63" s="808"/>
      <c r="BK63" s="133"/>
      <c r="BL63" s="133"/>
      <c r="BM63" s="133"/>
      <c r="BN63" s="133"/>
      <c r="BO63" s="133"/>
      <c r="BP63" s="133"/>
      <c r="BQ63" s="133"/>
      <c r="BR63" s="133"/>
      <c r="BS63" s="133"/>
      <c r="BT63" s="133"/>
      <c r="BU63" s="133"/>
      <c r="BV63" s="133"/>
    </row>
    <row r="64" spans="1:74" ht="11.25" customHeight="1" x14ac:dyDescent="0.25">
      <c r="A64" s="158"/>
      <c r="B64" s="1006" t="s">
        <v>1603</v>
      </c>
      <c r="C64" s="1004"/>
      <c r="D64" s="1004"/>
      <c r="E64" s="1004"/>
      <c r="F64" s="1004"/>
      <c r="G64" s="1004"/>
      <c r="H64" s="1004"/>
      <c r="I64" s="1004"/>
      <c r="J64" s="1004"/>
      <c r="K64" s="1004"/>
      <c r="L64" s="1004"/>
      <c r="M64" s="1004"/>
      <c r="N64" s="1004"/>
      <c r="O64" s="1004"/>
      <c r="P64" s="1004"/>
      <c r="Q64" s="1004"/>
      <c r="R64" s="808"/>
      <c r="BK64" s="133"/>
      <c r="BL64" s="133"/>
      <c r="BM64" s="133"/>
      <c r="BN64" s="133"/>
      <c r="BO64" s="133"/>
      <c r="BP64" s="133"/>
      <c r="BQ64" s="133"/>
      <c r="BR64" s="133"/>
      <c r="BS64" s="133"/>
      <c r="BT64" s="133"/>
      <c r="BU64" s="133"/>
      <c r="BV64" s="133"/>
    </row>
    <row r="65" spans="63:74" x14ac:dyDescent="0.2">
      <c r="BK65" s="133"/>
      <c r="BL65" s="133"/>
      <c r="BM65" s="133"/>
      <c r="BN65" s="133"/>
      <c r="BO65" s="133"/>
      <c r="BP65" s="133"/>
      <c r="BQ65" s="133"/>
      <c r="BR65" s="133"/>
      <c r="BS65" s="133"/>
      <c r="BT65" s="133"/>
      <c r="BU65" s="133"/>
      <c r="BV65" s="133"/>
    </row>
    <row r="66" spans="63:74" x14ac:dyDescent="0.2">
      <c r="BK66" s="133"/>
      <c r="BL66" s="133"/>
      <c r="BM66" s="133"/>
      <c r="BN66" s="133"/>
      <c r="BO66" s="133"/>
      <c r="BP66" s="133"/>
      <c r="BQ66" s="133"/>
      <c r="BR66" s="133"/>
      <c r="BS66" s="133"/>
      <c r="BT66" s="133"/>
      <c r="BU66" s="133"/>
      <c r="BV66" s="133"/>
    </row>
    <row r="67" spans="63:74" x14ac:dyDescent="0.2">
      <c r="BK67" s="133"/>
      <c r="BL67" s="133"/>
      <c r="BM67" s="133"/>
      <c r="BN67" s="133"/>
      <c r="BO67" s="133"/>
      <c r="BP67" s="133"/>
      <c r="BQ67" s="133"/>
      <c r="BR67" s="133"/>
      <c r="BS67" s="133"/>
      <c r="BT67" s="133"/>
      <c r="BU67" s="133"/>
      <c r="BV67" s="133"/>
    </row>
    <row r="68" spans="63:74" x14ac:dyDescent="0.2">
      <c r="BK68" s="133"/>
      <c r="BL68" s="133"/>
      <c r="BM68" s="133"/>
      <c r="BN68" s="133"/>
      <c r="BO68" s="133"/>
      <c r="BP68" s="133"/>
      <c r="BQ68" s="133"/>
      <c r="BR68" s="133"/>
      <c r="BS68" s="133"/>
      <c r="BT68" s="133"/>
      <c r="BU68" s="133"/>
      <c r="BV68" s="133"/>
    </row>
    <row r="69" spans="63:74" x14ac:dyDescent="0.2">
      <c r="BK69" s="133"/>
      <c r="BL69" s="133"/>
      <c r="BM69" s="133"/>
      <c r="BN69" s="133"/>
      <c r="BO69" s="133"/>
      <c r="BP69" s="133"/>
      <c r="BQ69" s="133"/>
      <c r="BR69" s="133"/>
      <c r="BS69" s="133"/>
      <c r="BT69" s="133"/>
      <c r="BU69" s="133"/>
      <c r="BV69" s="133"/>
    </row>
    <row r="70" spans="63:74" x14ac:dyDescent="0.2">
      <c r="BK70" s="133"/>
      <c r="BL70" s="133"/>
      <c r="BM70" s="133"/>
      <c r="BN70" s="133"/>
      <c r="BO70" s="133"/>
      <c r="BP70" s="133"/>
      <c r="BQ70" s="133"/>
      <c r="BR70" s="133"/>
      <c r="BS70" s="133"/>
      <c r="BT70" s="133"/>
      <c r="BU70" s="133"/>
      <c r="BV70" s="133"/>
    </row>
    <row r="71" spans="63:74" x14ac:dyDescent="0.2">
      <c r="BK71" s="133"/>
      <c r="BL71" s="133"/>
      <c r="BM71" s="133"/>
      <c r="BN71" s="133"/>
      <c r="BO71" s="133"/>
      <c r="BP71" s="133"/>
      <c r="BQ71" s="133"/>
      <c r="BR71" s="133"/>
      <c r="BS71" s="133"/>
      <c r="BT71" s="133"/>
      <c r="BU71" s="133"/>
      <c r="BV71" s="133"/>
    </row>
    <row r="72" spans="63:74" x14ac:dyDescent="0.2">
      <c r="BK72" s="133"/>
      <c r="BL72" s="133"/>
      <c r="BM72" s="133"/>
      <c r="BN72" s="133"/>
      <c r="BO72" s="133"/>
      <c r="BP72" s="133"/>
      <c r="BQ72" s="133"/>
      <c r="BR72" s="133"/>
      <c r="BS72" s="133"/>
      <c r="BT72" s="133"/>
      <c r="BU72" s="133"/>
      <c r="BV72" s="133"/>
    </row>
    <row r="73" spans="63:74" x14ac:dyDescent="0.2">
      <c r="BK73" s="133"/>
      <c r="BL73" s="133"/>
      <c r="BM73" s="133"/>
      <c r="BN73" s="133"/>
      <c r="BO73" s="133"/>
      <c r="BP73" s="133"/>
      <c r="BQ73" s="133"/>
      <c r="BR73" s="133"/>
      <c r="BS73" s="133"/>
      <c r="BT73" s="133"/>
      <c r="BU73" s="133"/>
      <c r="BV73" s="133"/>
    </row>
    <row r="74" spans="63:74" x14ac:dyDescent="0.2">
      <c r="BK74" s="133"/>
      <c r="BL74" s="133"/>
      <c r="BM74" s="133"/>
      <c r="BN74" s="133"/>
      <c r="BO74" s="133"/>
      <c r="BP74" s="133"/>
      <c r="BQ74" s="133"/>
      <c r="BR74" s="133"/>
      <c r="BS74" s="133"/>
      <c r="BT74" s="133"/>
      <c r="BU74" s="133"/>
      <c r="BV74" s="133"/>
    </row>
    <row r="75" spans="63:74" x14ac:dyDescent="0.2">
      <c r="BK75" s="133"/>
      <c r="BL75" s="133"/>
      <c r="BM75" s="133"/>
      <c r="BN75" s="133"/>
      <c r="BO75" s="133"/>
      <c r="BP75" s="133"/>
      <c r="BQ75" s="133"/>
      <c r="BR75" s="133"/>
      <c r="BS75" s="133"/>
      <c r="BT75" s="133"/>
      <c r="BU75" s="133"/>
      <c r="BV75" s="133"/>
    </row>
    <row r="76" spans="63:74" x14ac:dyDescent="0.2">
      <c r="BK76" s="133"/>
      <c r="BL76" s="133"/>
      <c r="BM76" s="133"/>
      <c r="BN76" s="133"/>
      <c r="BO76" s="133"/>
      <c r="BP76" s="133"/>
      <c r="BQ76" s="133"/>
      <c r="BR76" s="133"/>
      <c r="BS76" s="133"/>
      <c r="BT76" s="133"/>
      <c r="BU76" s="133"/>
      <c r="BV76" s="133"/>
    </row>
    <row r="77" spans="63:74" x14ac:dyDescent="0.2">
      <c r="BK77" s="133"/>
      <c r="BL77" s="133"/>
      <c r="BM77" s="133"/>
      <c r="BN77" s="133"/>
      <c r="BO77" s="133"/>
      <c r="BP77" s="133"/>
      <c r="BQ77" s="133"/>
      <c r="BR77" s="133"/>
      <c r="BS77" s="133"/>
      <c r="BT77" s="133"/>
      <c r="BU77" s="133"/>
      <c r="BV77" s="133"/>
    </row>
    <row r="78" spans="63:74" x14ac:dyDescent="0.2">
      <c r="BK78" s="133"/>
      <c r="BL78" s="133"/>
      <c r="BM78" s="133"/>
      <c r="BN78" s="133"/>
      <c r="BO78" s="133"/>
      <c r="BP78" s="133"/>
      <c r="BQ78" s="133"/>
      <c r="BR78" s="133"/>
      <c r="BS78" s="133"/>
      <c r="BT78" s="133"/>
      <c r="BU78" s="133"/>
      <c r="BV78" s="133"/>
    </row>
    <row r="79" spans="63:74" x14ac:dyDescent="0.2">
      <c r="BK79" s="133"/>
      <c r="BL79" s="133"/>
      <c r="BM79" s="133"/>
      <c r="BN79" s="133"/>
      <c r="BO79" s="133"/>
      <c r="BP79" s="133"/>
      <c r="BQ79" s="133"/>
      <c r="BR79" s="133"/>
      <c r="BS79" s="133"/>
      <c r="BT79" s="133"/>
      <c r="BU79" s="133"/>
      <c r="BV79" s="133"/>
    </row>
    <row r="80" spans="63:74" x14ac:dyDescent="0.2">
      <c r="BK80" s="133"/>
      <c r="BL80" s="133"/>
      <c r="BM80" s="133"/>
      <c r="BN80" s="133"/>
      <c r="BO80" s="133"/>
      <c r="BP80" s="133"/>
      <c r="BQ80" s="133"/>
      <c r="BR80" s="133"/>
      <c r="BS80" s="133"/>
      <c r="BT80" s="133"/>
      <c r="BU80" s="133"/>
      <c r="BV80" s="133"/>
    </row>
    <row r="81" spans="63:74" x14ac:dyDescent="0.2">
      <c r="BK81" s="133"/>
      <c r="BL81" s="133"/>
      <c r="BM81" s="133"/>
      <c r="BN81" s="133"/>
      <c r="BO81" s="133"/>
      <c r="BP81" s="133"/>
      <c r="BQ81" s="133"/>
      <c r="BR81" s="133"/>
      <c r="BS81" s="133"/>
      <c r="BT81" s="133"/>
      <c r="BU81" s="133"/>
      <c r="BV81" s="133"/>
    </row>
    <row r="82" spans="63:74" x14ac:dyDescent="0.2">
      <c r="BK82" s="133"/>
      <c r="BL82" s="133"/>
      <c r="BM82" s="133"/>
      <c r="BN82" s="133"/>
      <c r="BO82" s="133"/>
      <c r="BP82" s="133"/>
      <c r="BQ82" s="133"/>
      <c r="BR82" s="133"/>
      <c r="BS82" s="133"/>
      <c r="BT82" s="133"/>
      <c r="BU82" s="133"/>
      <c r="BV82" s="133"/>
    </row>
    <row r="83" spans="63:74" x14ac:dyDescent="0.2">
      <c r="BK83" s="133"/>
      <c r="BL83" s="133"/>
      <c r="BM83" s="133"/>
      <c r="BN83" s="133"/>
      <c r="BO83" s="133"/>
      <c r="BP83" s="133"/>
      <c r="BQ83" s="133"/>
      <c r="BR83" s="133"/>
      <c r="BS83" s="133"/>
      <c r="BT83" s="133"/>
      <c r="BU83" s="133"/>
      <c r="BV83" s="133"/>
    </row>
    <row r="84" spans="63:74" x14ac:dyDescent="0.2">
      <c r="BK84" s="133"/>
      <c r="BL84" s="133"/>
      <c r="BM84" s="133"/>
      <c r="BN84" s="133"/>
      <c r="BO84" s="133"/>
      <c r="BP84" s="133"/>
      <c r="BQ84" s="133"/>
      <c r="BR84" s="133"/>
      <c r="BS84" s="133"/>
      <c r="BT84" s="133"/>
      <c r="BU84" s="133"/>
      <c r="BV84" s="133"/>
    </row>
    <row r="85" spans="63:74" x14ac:dyDescent="0.2">
      <c r="BK85" s="133"/>
      <c r="BL85" s="133"/>
      <c r="BM85" s="133"/>
      <c r="BN85" s="133"/>
      <c r="BO85" s="133"/>
      <c r="BP85" s="133"/>
      <c r="BQ85" s="133"/>
      <c r="BR85" s="133"/>
      <c r="BS85" s="133"/>
      <c r="BT85" s="133"/>
      <c r="BU85" s="133"/>
      <c r="BV85" s="133"/>
    </row>
    <row r="86" spans="63:74" x14ac:dyDescent="0.2">
      <c r="BK86" s="133"/>
      <c r="BL86" s="133"/>
      <c r="BM86" s="133"/>
      <c r="BN86" s="133"/>
      <c r="BO86" s="133"/>
      <c r="BP86" s="133"/>
      <c r="BQ86" s="133"/>
      <c r="BR86" s="133"/>
      <c r="BS86" s="133"/>
      <c r="BT86" s="133"/>
      <c r="BU86" s="133"/>
      <c r="BV86" s="133"/>
    </row>
    <row r="87" spans="63:74" x14ac:dyDescent="0.2">
      <c r="BK87" s="133"/>
      <c r="BL87" s="133"/>
      <c r="BM87" s="133"/>
      <c r="BN87" s="133"/>
      <c r="BO87" s="133"/>
      <c r="BP87" s="133"/>
      <c r="BQ87" s="133"/>
      <c r="BR87" s="133"/>
      <c r="BS87" s="133"/>
      <c r="BT87" s="133"/>
      <c r="BU87" s="133"/>
      <c r="BV87" s="133"/>
    </row>
    <row r="88" spans="63:74" x14ac:dyDescent="0.2">
      <c r="BK88" s="133"/>
      <c r="BL88" s="133"/>
      <c r="BM88" s="133"/>
      <c r="BN88" s="133"/>
      <c r="BO88" s="133"/>
      <c r="BP88" s="133"/>
      <c r="BQ88" s="133"/>
      <c r="BR88" s="133"/>
      <c r="BS88" s="133"/>
      <c r="BT88" s="133"/>
      <c r="BU88" s="133"/>
      <c r="BV88" s="133"/>
    </row>
    <row r="89" spans="63:74" x14ac:dyDescent="0.2">
      <c r="BK89" s="133"/>
      <c r="BL89" s="133"/>
      <c r="BM89" s="133"/>
      <c r="BN89" s="133"/>
      <c r="BO89" s="133"/>
      <c r="BP89" s="133"/>
      <c r="BQ89" s="133"/>
      <c r="BR89" s="133"/>
      <c r="BS89" s="133"/>
      <c r="BT89" s="133"/>
      <c r="BU89" s="133"/>
      <c r="BV89" s="133"/>
    </row>
    <row r="90" spans="63:74" x14ac:dyDescent="0.2">
      <c r="BK90" s="133"/>
      <c r="BL90" s="133"/>
      <c r="BM90" s="133"/>
      <c r="BN90" s="133"/>
      <c r="BO90" s="133"/>
      <c r="BP90" s="133"/>
      <c r="BQ90" s="133"/>
      <c r="BR90" s="133"/>
      <c r="BS90" s="133"/>
      <c r="BT90" s="133"/>
      <c r="BU90" s="133"/>
      <c r="BV90" s="133"/>
    </row>
    <row r="91" spans="63:74" x14ac:dyDescent="0.2">
      <c r="BK91" s="133"/>
      <c r="BL91" s="133"/>
      <c r="BM91" s="133"/>
      <c r="BN91" s="133"/>
      <c r="BO91" s="133"/>
      <c r="BP91" s="133"/>
      <c r="BQ91" s="133"/>
      <c r="BR91" s="133"/>
      <c r="BS91" s="133"/>
      <c r="BT91" s="133"/>
      <c r="BU91" s="133"/>
      <c r="BV91" s="133"/>
    </row>
    <row r="92" spans="63:74" x14ac:dyDescent="0.2">
      <c r="BK92" s="133"/>
      <c r="BL92" s="133"/>
      <c r="BM92" s="133"/>
      <c r="BN92" s="133"/>
      <c r="BO92" s="133"/>
      <c r="BP92" s="133"/>
      <c r="BQ92" s="133"/>
      <c r="BR92" s="133"/>
      <c r="BS92" s="133"/>
      <c r="BT92" s="133"/>
      <c r="BU92" s="133"/>
      <c r="BV92" s="133"/>
    </row>
    <row r="93" spans="63:74" x14ac:dyDescent="0.2">
      <c r="BK93" s="133"/>
      <c r="BL93" s="133"/>
      <c r="BM93" s="133"/>
      <c r="BN93" s="133"/>
      <c r="BO93" s="133"/>
      <c r="BP93" s="133"/>
      <c r="BQ93" s="133"/>
      <c r="BR93" s="133"/>
      <c r="BS93" s="133"/>
      <c r="BT93" s="133"/>
      <c r="BU93" s="133"/>
      <c r="BV93" s="133"/>
    </row>
    <row r="94" spans="63:74" x14ac:dyDescent="0.2">
      <c r="BK94" s="133"/>
      <c r="BL94" s="133"/>
      <c r="BM94" s="133"/>
      <c r="BN94" s="133"/>
      <c r="BO94" s="133"/>
      <c r="BP94" s="133"/>
      <c r="BQ94" s="133"/>
      <c r="BR94" s="133"/>
      <c r="BS94" s="133"/>
      <c r="BT94" s="133"/>
      <c r="BU94" s="133"/>
      <c r="BV94" s="133"/>
    </row>
    <row r="95" spans="63:74" x14ac:dyDescent="0.2">
      <c r="BK95" s="133"/>
      <c r="BL95" s="133"/>
      <c r="BM95" s="133"/>
      <c r="BN95" s="133"/>
      <c r="BO95" s="133"/>
      <c r="BP95" s="133"/>
      <c r="BQ95" s="133"/>
      <c r="BR95" s="133"/>
      <c r="BS95" s="133"/>
      <c r="BT95" s="133"/>
      <c r="BU95" s="133"/>
      <c r="BV95" s="133"/>
    </row>
    <row r="96" spans="63:74" x14ac:dyDescent="0.2">
      <c r="BK96" s="133"/>
      <c r="BL96" s="133"/>
      <c r="BM96" s="133"/>
      <c r="BN96" s="133"/>
      <c r="BO96" s="133"/>
      <c r="BP96" s="133"/>
      <c r="BQ96" s="133"/>
      <c r="BR96" s="133"/>
      <c r="BS96" s="133"/>
      <c r="BT96" s="133"/>
      <c r="BU96" s="133"/>
      <c r="BV96" s="133"/>
    </row>
    <row r="97" spans="63:74" x14ac:dyDescent="0.2">
      <c r="BK97" s="133"/>
      <c r="BL97" s="133"/>
      <c r="BM97" s="133"/>
      <c r="BN97" s="133"/>
      <c r="BO97" s="133"/>
      <c r="BP97" s="133"/>
      <c r="BQ97" s="133"/>
      <c r="BR97" s="133"/>
      <c r="BS97" s="133"/>
      <c r="BT97" s="133"/>
      <c r="BU97" s="133"/>
      <c r="BV97" s="133"/>
    </row>
    <row r="98" spans="63:74" x14ac:dyDescent="0.2">
      <c r="BK98" s="133"/>
      <c r="BL98" s="133"/>
      <c r="BM98" s="133"/>
      <c r="BN98" s="133"/>
      <c r="BO98" s="133"/>
      <c r="BP98" s="133"/>
      <c r="BQ98" s="133"/>
      <c r="BR98" s="133"/>
      <c r="BS98" s="133"/>
      <c r="BT98" s="133"/>
      <c r="BU98" s="133"/>
      <c r="BV98" s="133"/>
    </row>
    <row r="99" spans="63:74" x14ac:dyDescent="0.2">
      <c r="BK99" s="133"/>
      <c r="BL99" s="133"/>
      <c r="BM99" s="133"/>
      <c r="BN99" s="133"/>
      <c r="BO99" s="133"/>
      <c r="BP99" s="133"/>
      <c r="BQ99" s="133"/>
      <c r="BR99" s="133"/>
      <c r="BS99" s="133"/>
      <c r="BT99" s="133"/>
      <c r="BU99" s="133"/>
      <c r="BV99" s="133"/>
    </row>
    <row r="100" spans="63:74" x14ac:dyDescent="0.2">
      <c r="BK100" s="133"/>
      <c r="BL100" s="133"/>
      <c r="BM100" s="133"/>
      <c r="BN100" s="133"/>
      <c r="BO100" s="133"/>
      <c r="BP100" s="133"/>
      <c r="BQ100" s="133"/>
      <c r="BR100" s="133"/>
      <c r="BS100" s="133"/>
      <c r="BT100" s="133"/>
      <c r="BU100" s="133"/>
      <c r="BV100" s="133"/>
    </row>
    <row r="101" spans="63:74" x14ac:dyDescent="0.2">
      <c r="BK101" s="133"/>
      <c r="BL101" s="133"/>
      <c r="BM101" s="133"/>
      <c r="BN101" s="133"/>
      <c r="BO101" s="133"/>
      <c r="BP101" s="133"/>
      <c r="BQ101" s="133"/>
      <c r="BR101" s="133"/>
      <c r="BS101" s="133"/>
      <c r="BT101" s="133"/>
      <c r="BU101" s="133"/>
      <c r="BV101" s="133"/>
    </row>
    <row r="102" spans="63:74" x14ac:dyDescent="0.2">
      <c r="BK102" s="133"/>
      <c r="BL102" s="133"/>
      <c r="BM102" s="133"/>
      <c r="BN102" s="133"/>
      <c r="BO102" s="133"/>
      <c r="BP102" s="133"/>
      <c r="BQ102" s="133"/>
      <c r="BR102" s="133"/>
      <c r="BS102" s="133"/>
      <c r="BT102" s="133"/>
      <c r="BU102" s="133"/>
      <c r="BV102" s="133"/>
    </row>
    <row r="103" spans="63:74" x14ac:dyDescent="0.2">
      <c r="BK103" s="133"/>
      <c r="BL103" s="133"/>
      <c r="BM103" s="133"/>
      <c r="BN103" s="133"/>
      <c r="BO103" s="133"/>
      <c r="BP103" s="133"/>
      <c r="BQ103" s="133"/>
      <c r="BR103" s="133"/>
      <c r="BS103" s="133"/>
      <c r="BT103" s="133"/>
      <c r="BU103" s="133"/>
      <c r="BV103" s="133"/>
    </row>
    <row r="104" spans="63:74" x14ac:dyDescent="0.2">
      <c r="BK104" s="133"/>
      <c r="BL104" s="133"/>
      <c r="BM104" s="133"/>
      <c r="BN104" s="133"/>
      <c r="BO104" s="133"/>
      <c r="BP104" s="133"/>
      <c r="BQ104" s="133"/>
      <c r="BR104" s="133"/>
      <c r="BS104" s="133"/>
      <c r="BT104" s="133"/>
      <c r="BU104" s="133"/>
      <c r="BV104" s="133"/>
    </row>
    <row r="105" spans="63:74" x14ac:dyDescent="0.2">
      <c r="BK105" s="133"/>
      <c r="BL105" s="133"/>
      <c r="BM105" s="133"/>
      <c r="BN105" s="133"/>
      <c r="BO105" s="133"/>
      <c r="BP105" s="133"/>
      <c r="BQ105" s="133"/>
      <c r="BR105" s="133"/>
      <c r="BS105" s="133"/>
      <c r="BT105" s="133"/>
      <c r="BU105" s="133"/>
      <c r="BV105" s="133"/>
    </row>
    <row r="106" spans="63:74" x14ac:dyDescent="0.2">
      <c r="BK106" s="133"/>
      <c r="BL106" s="133"/>
      <c r="BM106" s="133"/>
      <c r="BN106" s="133"/>
      <c r="BO106" s="133"/>
      <c r="BP106" s="133"/>
      <c r="BQ106" s="133"/>
      <c r="BR106" s="133"/>
      <c r="BS106" s="133"/>
      <c r="BT106" s="133"/>
      <c r="BU106" s="133"/>
      <c r="BV106" s="133"/>
    </row>
    <row r="107" spans="63:74" x14ac:dyDescent="0.2">
      <c r="BK107" s="133"/>
      <c r="BL107" s="133"/>
      <c r="BM107" s="133"/>
      <c r="BN107" s="133"/>
      <c r="BO107" s="133"/>
      <c r="BP107" s="133"/>
      <c r="BQ107" s="133"/>
      <c r="BR107" s="133"/>
      <c r="BS107" s="133"/>
      <c r="BT107" s="133"/>
      <c r="BU107" s="133"/>
      <c r="BV107" s="133"/>
    </row>
    <row r="108" spans="63:74" x14ac:dyDescent="0.2">
      <c r="BK108" s="133"/>
      <c r="BL108" s="133"/>
      <c r="BM108" s="133"/>
      <c r="BN108" s="133"/>
      <c r="BO108" s="133"/>
      <c r="BP108" s="133"/>
      <c r="BQ108" s="133"/>
      <c r="BR108" s="133"/>
      <c r="BS108" s="133"/>
      <c r="BT108" s="133"/>
      <c r="BU108" s="133"/>
      <c r="BV108" s="133"/>
    </row>
    <row r="109" spans="63:74" x14ac:dyDescent="0.2">
      <c r="BK109" s="133"/>
      <c r="BL109" s="133"/>
      <c r="BM109" s="133"/>
      <c r="BN109" s="133"/>
      <c r="BO109" s="133"/>
      <c r="BP109" s="133"/>
      <c r="BQ109" s="133"/>
      <c r="BR109" s="133"/>
      <c r="BS109" s="133"/>
      <c r="BT109" s="133"/>
      <c r="BU109" s="133"/>
      <c r="BV109" s="133"/>
    </row>
    <row r="110" spans="63:74" x14ac:dyDescent="0.2">
      <c r="BK110" s="133"/>
      <c r="BL110" s="133"/>
      <c r="BM110" s="133"/>
      <c r="BN110" s="133"/>
      <c r="BO110" s="133"/>
      <c r="BP110" s="133"/>
      <c r="BQ110" s="133"/>
      <c r="BR110" s="133"/>
      <c r="BS110" s="133"/>
      <c r="BT110" s="133"/>
      <c r="BU110" s="133"/>
      <c r="BV110" s="133"/>
    </row>
    <row r="111" spans="63:74" x14ac:dyDescent="0.2">
      <c r="BK111" s="133"/>
      <c r="BL111" s="133"/>
      <c r="BM111" s="133"/>
      <c r="BN111" s="133"/>
      <c r="BO111" s="133"/>
      <c r="BP111" s="133"/>
      <c r="BQ111" s="133"/>
      <c r="BR111" s="133"/>
      <c r="BS111" s="133"/>
      <c r="BT111" s="133"/>
      <c r="BU111" s="133"/>
      <c r="BV111" s="133"/>
    </row>
    <row r="112" spans="63:74" x14ac:dyDescent="0.2">
      <c r="BK112" s="133"/>
      <c r="BL112" s="133"/>
      <c r="BM112" s="133"/>
      <c r="BN112" s="133"/>
      <c r="BO112" s="133"/>
      <c r="BP112" s="133"/>
      <c r="BQ112" s="133"/>
      <c r="BR112" s="133"/>
      <c r="BS112" s="133"/>
      <c r="BT112" s="133"/>
      <c r="BU112" s="133"/>
      <c r="BV112" s="133"/>
    </row>
    <row r="113" spans="63:74" x14ac:dyDescent="0.2">
      <c r="BK113" s="133"/>
      <c r="BL113" s="133"/>
      <c r="BM113" s="133"/>
      <c r="BN113" s="133"/>
      <c r="BO113" s="133"/>
      <c r="BP113" s="133"/>
      <c r="BQ113" s="133"/>
      <c r="BR113" s="133"/>
      <c r="BS113" s="133"/>
      <c r="BT113" s="133"/>
      <c r="BU113" s="133"/>
      <c r="BV113" s="133"/>
    </row>
    <row r="114" spans="63:74" x14ac:dyDescent="0.2">
      <c r="BK114" s="133"/>
      <c r="BL114" s="133"/>
      <c r="BM114" s="133"/>
      <c r="BN114" s="133"/>
      <c r="BO114" s="133"/>
      <c r="BP114" s="133"/>
      <c r="BQ114" s="133"/>
      <c r="BR114" s="133"/>
      <c r="BS114" s="133"/>
      <c r="BT114" s="133"/>
      <c r="BU114" s="133"/>
      <c r="BV114" s="133"/>
    </row>
    <row r="115" spans="63:74" x14ac:dyDescent="0.2">
      <c r="BK115" s="133"/>
      <c r="BL115" s="133"/>
      <c r="BM115" s="133"/>
      <c r="BN115" s="133"/>
      <c r="BO115" s="133"/>
      <c r="BP115" s="133"/>
      <c r="BQ115" s="133"/>
      <c r="BR115" s="133"/>
      <c r="BS115" s="133"/>
      <c r="BT115" s="133"/>
      <c r="BU115" s="133"/>
      <c r="BV115" s="133"/>
    </row>
    <row r="116" spans="63:74" x14ac:dyDescent="0.2">
      <c r="BK116" s="133"/>
      <c r="BL116" s="133"/>
      <c r="BM116" s="133"/>
      <c r="BN116" s="133"/>
      <c r="BO116" s="133"/>
      <c r="BP116" s="133"/>
      <c r="BQ116" s="133"/>
      <c r="BR116" s="133"/>
      <c r="BS116" s="133"/>
      <c r="BT116" s="133"/>
      <c r="BU116" s="133"/>
      <c r="BV116" s="133"/>
    </row>
    <row r="117" spans="63:74" x14ac:dyDescent="0.2">
      <c r="BK117" s="133"/>
      <c r="BL117" s="133"/>
      <c r="BM117" s="133"/>
      <c r="BN117" s="133"/>
      <c r="BO117" s="133"/>
      <c r="BP117" s="133"/>
      <c r="BQ117" s="133"/>
      <c r="BR117" s="133"/>
      <c r="BS117" s="133"/>
      <c r="BT117" s="133"/>
      <c r="BU117" s="133"/>
      <c r="BV117" s="133"/>
    </row>
    <row r="118" spans="63:74" x14ac:dyDescent="0.2">
      <c r="BK118" s="133"/>
      <c r="BL118" s="133"/>
      <c r="BM118" s="133"/>
      <c r="BN118" s="133"/>
      <c r="BO118" s="133"/>
      <c r="BP118" s="133"/>
      <c r="BQ118" s="133"/>
      <c r="BR118" s="133"/>
      <c r="BS118" s="133"/>
      <c r="BT118" s="133"/>
      <c r="BU118" s="133"/>
      <c r="BV118" s="133"/>
    </row>
    <row r="119" spans="63:74" x14ac:dyDescent="0.2">
      <c r="BK119" s="133"/>
      <c r="BL119" s="133"/>
      <c r="BM119" s="133"/>
      <c r="BN119" s="133"/>
      <c r="BO119" s="133"/>
      <c r="BP119" s="133"/>
      <c r="BQ119" s="133"/>
      <c r="BR119" s="133"/>
      <c r="BS119" s="133"/>
      <c r="BT119" s="133"/>
      <c r="BU119" s="133"/>
      <c r="BV119" s="133"/>
    </row>
    <row r="120" spans="63:74" x14ac:dyDescent="0.2">
      <c r="BK120" s="133"/>
      <c r="BL120" s="133"/>
      <c r="BM120" s="133"/>
      <c r="BN120" s="133"/>
      <c r="BO120" s="133"/>
      <c r="BP120" s="133"/>
      <c r="BQ120" s="133"/>
      <c r="BR120" s="133"/>
      <c r="BS120" s="133"/>
      <c r="BT120" s="133"/>
      <c r="BU120" s="133"/>
      <c r="BV120" s="133"/>
    </row>
    <row r="121" spans="63:74" x14ac:dyDescent="0.2">
      <c r="BK121" s="133"/>
      <c r="BL121" s="133"/>
      <c r="BM121" s="133"/>
      <c r="BN121" s="133"/>
      <c r="BO121" s="133"/>
      <c r="BP121" s="133"/>
      <c r="BQ121" s="133"/>
      <c r="BR121" s="133"/>
      <c r="BS121" s="133"/>
      <c r="BT121" s="133"/>
      <c r="BU121" s="133"/>
      <c r="BV121" s="133"/>
    </row>
    <row r="122" spans="63:74" x14ac:dyDescent="0.2">
      <c r="BK122" s="133"/>
      <c r="BL122" s="133"/>
      <c r="BM122" s="133"/>
      <c r="BN122" s="133"/>
      <c r="BO122" s="133"/>
      <c r="BP122" s="133"/>
      <c r="BQ122" s="133"/>
      <c r="BR122" s="133"/>
      <c r="BS122" s="133"/>
      <c r="BT122" s="133"/>
      <c r="BU122" s="133"/>
      <c r="BV122" s="133"/>
    </row>
    <row r="123" spans="63:74" x14ac:dyDescent="0.2">
      <c r="BK123" s="133"/>
      <c r="BL123" s="133"/>
      <c r="BM123" s="133"/>
      <c r="BN123" s="133"/>
      <c r="BO123" s="133"/>
      <c r="BP123" s="133"/>
      <c r="BQ123" s="133"/>
      <c r="BR123" s="133"/>
      <c r="BS123" s="133"/>
      <c r="BT123" s="133"/>
      <c r="BU123" s="133"/>
      <c r="BV123" s="133"/>
    </row>
    <row r="124" spans="63:74" x14ac:dyDescent="0.2">
      <c r="BK124" s="133"/>
      <c r="BL124" s="133"/>
      <c r="BM124" s="133"/>
      <c r="BN124" s="133"/>
      <c r="BO124" s="133"/>
      <c r="BP124" s="133"/>
      <c r="BQ124" s="133"/>
      <c r="BR124" s="133"/>
      <c r="BS124" s="133"/>
      <c r="BT124" s="133"/>
      <c r="BU124" s="133"/>
      <c r="BV124" s="133"/>
    </row>
    <row r="125" spans="63:74" x14ac:dyDescent="0.2">
      <c r="BK125" s="133"/>
      <c r="BL125" s="133"/>
      <c r="BM125" s="133"/>
      <c r="BN125" s="133"/>
      <c r="BO125" s="133"/>
      <c r="BP125" s="133"/>
      <c r="BQ125" s="133"/>
      <c r="BR125" s="133"/>
      <c r="BS125" s="133"/>
      <c r="BT125" s="133"/>
      <c r="BU125" s="133"/>
      <c r="BV125" s="133"/>
    </row>
    <row r="126" spans="63:74" x14ac:dyDescent="0.2">
      <c r="BK126" s="133"/>
      <c r="BL126" s="133"/>
      <c r="BM126" s="133"/>
      <c r="BN126" s="133"/>
      <c r="BO126" s="133"/>
      <c r="BP126" s="133"/>
      <c r="BQ126" s="133"/>
      <c r="BR126" s="133"/>
      <c r="BS126" s="133"/>
      <c r="BT126" s="133"/>
      <c r="BU126" s="133"/>
      <c r="BV126" s="133"/>
    </row>
    <row r="127" spans="63:74" x14ac:dyDescent="0.2">
      <c r="BK127" s="133"/>
      <c r="BL127" s="133"/>
      <c r="BM127" s="133"/>
      <c r="BN127" s="133"/>
      <c r="BO127" s="133"/>
      <c r="BP127" s="133"/>
      <c r="BQ127" s="133"/>
      <c r="BR127" s="133"/>
      <c r="BS127" s="133"/>
      <c r="BT127" s="133"/>
      <c r="BU127" s="133"/>
      <c r="BV127" s="133"/>
    </row>
    <row r="128" spans="63:74" x14ac:dyDescent="0.2">
      <c r="BK128" s="133"/>
      <c r="BL128" s="133"/>
      <c r="BM128" s="133"/>
      <c r="BN128" s="133"/>
      <c r="BO128" s="133"/>
      <c r="BP128" s="133"/>
      <c r="BQ128" s="133"/>
      <c r="BR128" s="133"/>
      <c r="BS128" s="133"/>
      <c r="BT128" s="133"/>
      <c r="BU128" s="133"/>
      <c r="BV128" s="133"/>
    </row>
    <row r="129" spans="63:74" x14ac:dyDescent="0.2">
      <c r="BK129" s="133"/>
      <c r="BL129" s="133"/>
      <c r="BM129" s="133"/>
      <c r="BN129" s="133"/>
      <c r="BO129" s="133"/>
      <c r="BP129" s="133"/>
      <c r="BQ129" s="133"/>
      <c r="BR129" s="133"/>
      <c r="BS129" s="133"/>
      <c r="BT129" s="133"/>
      <c r="BU129" s="133"/>
      <c r="BV129" s="133"/>
    </row>
    <row r="130" spans="63:74" x14ac:dyDescent="0.2">
      <c r="BK130" s="133"/>
      <c r="BL130" s="133"/>
      <c r="BM130" s="133"/>
      <c r="BN130" s="133"/>
      <c r="BO130" s="133"/>
      <c r="BP130" s="133"/>
      <c r="BQ130" s="133"/>
      <c r="BR130" s="133"/>
      <c r="BS130" s="133"/>
      <c r="BT130" s="133"/>
      <c r="BU130" s="133"/>
      <c r="BV130" s="133"/>
    </row>
    <row r="131" spans="63:74" x14ac:dyDescent="0.2">
      <c r="BK131" s="133"/>
      <c r="BL131" s="133"/>
      <c r="BM131" s="133"/>
      <c r="BN131" s="133"/>
      <c r="BO131" s="133"/>
      <c r="BP131" s="133"/>
      <c r="BQ131" s="133"/>
      <c r="BR131" s="133"/>
      <c r="BS131" s="133"/>
      <c r="BT131" s="133"/>
      <c r="BU131" s="133"/>
      <c r="BV131" s="133"/>
    </row>
    <row r="132" spans="63:74" x14ac:dyDescent="0.2">
      <c r="BK132" s="133"/>
      <c r="BL132" s="133"/>
      <c r="BM132" s="133"/>
      <c r="BN132" s="133"/>
      <c r="BO132" s="133"/>
      <c r="BP132" s="133"/>
      <c r="BQ132" s="133"/>
      <c r="BR132" s="133"/>
      <c r="BS132" s="133"/>
      <c r="BT132" s="133"/>
      <c r="BU132" s="133"/>
      <c r="BV132" s="133"/>
    </row>
    <row r="133" spans="63:74" x14ac:dyDescent="0.2">
      <c r="BK133" s="133"/>
      <c r="BL133" s="133"/>
      <c r="BM133" s="133"/>
      <c r="BN133" s="133"/>
      <c r="BO133" s="133"/>
      <c r="BP133" s="133"/>
      <c r="BQ133" s="133"/>
      <c r="BR133" s="133"/>
      <c r="BS133" s="133"/>
      <c r="BT133" s="133"/>
      <c r="BU133" s="133"/>
      <c r="BV133" s="133"/>
    </row>
    <row r="134" spans="63:74" x14ac:dyDescent="0.2">
      <c r="BK134" s="133"/>
      <c r="BL134" s="133"/>
      <c r="BM134" s="133"/>
      <c r="BN134" s="133"/>
      <c r="BO134" s="133"/>
      <c r="BP134" s="133"/>
      <c r="BQ134" s="133"/>
      <c r="BR134" s="133"/>
      <c r="BS134" s="133"/>
      <c r="BT134" s="133"/>
      <c r="BU134" s="133"/>
      <c r="BV134" s="133"/>
    </row>
    <row r="135" spans="63:74" x14ac:dyDescent="0.2">
      <c r="BK135" s="133"/>
      <c r="BL135" s="133"/>
      <c r="BM135" s="133"/>
      <c r="BN135" s="133"/>
      <c r="BO135" s="133"/>
      <c r="BP135" s="133"/>
      <c r="BQ135" s="133"/>
      <c r="BR135" s="133"/>
      <c r="BS135" s="133"/>
      <c r="BT135" s="133"/>
      <c r="BU135" s="133"/>
      <c r="BV135" s="133"/>
    </row>
    <row r="136" spans="63:74" x14ac:dyDescent="0.2">
      <c r="BK136" s="133"/>
      <c r="BL136" s="133"/>
      <c r="BM136" s="133"/>
      <c r="BN136" s="133"/>
      <c r="BO136" s="133"/>
      <c r="BP136" s="133"/>
      <c r="BQ136" s="133"/>
      <c r="BR136" s="133"/>
      <c r="BS136" s="133"/>
      <c r="BT136" s="133"/>
      <c r="BU136" s="133"/>
      <c r="BV136" s="133"/>
    </row>
    <row r="137" spans="63:74" x14ac:dyDescent="0.2">
      <c r="BK137" s="133"/>
      <c r="BL137" s="133"/>
      <c r="BM137" s="133"/>
      <c r="BN137" s="133"/>
      <c r="BO137" s="133"/>
      <c r="BP137" s="133"/>
      <c r="BQ137" s="133"/>
      <c r="BR137" s="133"/>
      <c r="BS137" s="133"/>
      <c r="BT137" s="133"/>
      <c r="BU137" s="133"/>
      <c r="BV137" s="133"/>
    </row>
    <row r="138" spans="63:74" x14ac:dyDescent="0.2">
      <c r="BK138" s="133"/>
      <c r="BL138" s="133"/>
      <c r="BM138" s="133"/>
      <c r="BN138" s="133"/>
      <c r="BO138" s="133"/>
      <c r="BP138" s="133"/>
      <c r="BQ138" s="133"/>
      <c r="BR138" s="133"/>
      <c r="BS138" s="133"/>
      <c r="BT138" s="133"/>
      <c r="BU138" s="133"/>
      <c r="BV138" s="133"/>
    </row>
    <row r="139" spans="63:74" x14ac:dyDescent="0.2">
      <c r="BK139" s="133"/>
      <c r="BL139" s="133"/>
      <c r="BM139" s="133"/>
      <c r="BN139" s="133"/>
      <c r="BO139" s="133"/>
      <c r="BP139" s="133"/>
      <c r="BQ139" s="133"/>
      <c r="BR139" s="133"/>
      <c r="BS139" s="133"/>
      <c r="BT139" s="133"/>
      <c r="BU139" s="133"/>
      <c r="BV139" s="133"/>
    </row>
    <row r="140" spans="63:74" x14ac:dyDescent="0.2">
      <c r="BK140" s="133"/>
      <c r="BL140" s="133"/>
      <c r="BM140" s="133"/>
      <c r="BN140" s="133"/>
      <c r="BO140" s="133"/>
      <c r="BP140" s="133"/>
      <c r="BQ140" s="133"/>
      <c r="BR140" s="133"/>
      <c r="BS140" s="133"/>
      <c r="BT140" s="133"/>
      <c r="BU140" s="133"/>
      <c r="BV140" s="133"/>
    </row>
    <row r="141" spans="63:74" x14ac:dyDescent="0.2">
      <c r="BK141" s="133"/>
      <c r="BL141" s="133"/>
      <c r="BM141" s="133"/>
      <c r="BN141" s="133"/>
      <c r="BO141" s="133"/>
      <c r="BP141" s="133"/>
      <c r="BQ141" s="133"/>
      <c r="BR141" s="133"/>
      <c r="BS141" s="133"/>
      <c r="BT141" s="133"/>
      <c r="BU141" s="133"/>
      <c r="BV141" s="133"/>
    </row>
    <row r="142" spans="63:74" x14ac:dyDescent="0.2">
      <c r="BK142" s="133"/>
      <c r="BL142" s="133"/>
      <c r="BM142" s="133"/>
      <c r="BN142" s="133"/>
      <c r="BO142" s="133"/>
      <c r="BP142" s="133"/>
      <c r="BQ142" s="133"/>
      <c r="BR142" s="133"/>
      <c r="BS142" s="133"/>
      <c r="BT142" s="133"/>
      <c r="BU142" s="133"/>
      <c r="BV142" s="133"/>
    </row>
    <row r="143" spans="63:74" x14ac:dyDescent="0.2">
      <c r="BK143" s="133"/>
      <c r="BL143" s="133"/>
      <c r="BM143" s="133"/>
      <c r="BN143" s="133"/>
      <c r="BO143" s="133"/>
      <c r="BP143" s="133"/>
      <c r="BQ143" s="133"/>
      <c r="BR143" s="133"/>
      <c r="BS143" s="133"/>
      <c r="BT143" s="133"/>
      <c r="BU143" s="133"/>
      <c r="BV143" s="133"/>
    </row>
  </sheetData>
  <mergeCells count="17">
    <mergeCell ref="A1:A2"/>
    <mergeCell ref="AM3:AX3"/>
    <mergeCell ref="AY3:BJ3"/>
    <mergeCell ref="BK3:BV3"/>
    <mergeCell ref="B1:AL1"/>
    <mergeCell ref="C3:N3"/>
    <mergeCell ref="O3:Z3"/>
    <mergeCell ref="AA3:AL3"/>
    <mergeCell ref="B63:Q63"/>
    <mergeCell ref="B64:Q64"/>
    <mergeCell ref="B60:Q60"/>
    <mergeCell ref="B62:Q62"/>
    <mergeCell ref="B56:Q56"/>
    <mergeCell ref="B58:Q58"/>
    <mergeCell ref="B59:Q59"/>
    <mergeCell ref="B57:Q57"/>
    <mergeCell ref="B61:R61"/>
  </mergeCells>
  <phoneticPr fontId="7" type="noConversion"/>
  <hyperlinks>
    <hyperlink ref="A1:A2" location="Contents!A1" display="Table of Contents" xr:uid="{00000000-0004-0000-1700-000000000000}"/>
  </hyperlinks>
  <pageMargins left="0.25" right="0.25" top="0.25" bottom="0.25" header="0.5" footer="0.5"/>
  <pageSetup scale="70" orientation="portrait" horizontalDpi="300" verticalDpi="300" r:id="rId1"/>
  <headerFooter alignWithMargins="0">
    <oddFooter>&amp;L&amp;"Courier,Bold"&amp;F&amp;C&amp;P&amp;R&amp;"Courier,Bold"&amp;D  &amp;T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BV146"/>
  <sheetViews>
    <sheetView zoomScaleNormal="100" workbookViewId="0">
      <pane xSplit="2" ySplit="4" topLeftCell="AQ5" activePane="bottomRight" state="frozen"/>
      <selection activeCell="BI18" sqref="BI18"/>
      <selection pane="topRight" activeCell="BI18" sqref="BI18"/>
      <selection pane="bottomLeft" activeCell="BI18" sqref="BI18"/>
      <selection pane="bottomRight" activeCell="BE31" sqref="BE31"/>
    </sheetView>
  </sheetViews>
  <sheetFormatPr defaultColWidth="9.5546875" defaultRowHeight="9.6" x14ac:dyDescent="0.15"/>
  <cols>
    <col min="1" max="1" width="13.44140625" style="95" customWidth="1"/>
    <col min="2" max="2" width="36.44140625" style="95" customWidth="1"/>
    <col min="3" max="50" width="6.5546875" style="95" customWidth="1"/>
    <col min="51" max="55" width="6.5546875" style="843" customWidth="1"/>
    <col min="56" max="58" width="6.5546875" style="712" customWidth="1"/>
    <col min="59" max="61" width="6.5546875" style="843" customWidth="1"/>
    <col min="62" max="62" width="6.5546875" style="132" customWidth="1"/>
    <col min="63" max="74" width="6.5546875" style="95" customWidth="1"/>
    <col min="75" max="16384" width="9.5546875" style="95"/>
  </cols>
  <sheetData>
    <row r="1" spans="1:74" ht="13.35" customHeight="1" x14ac:dyDescent="0.25">
      <c r="A1" s="987" t="s">
        <v>477</v>
      </c>
      <c r="B1" s="1115" t="s">
        <v>744</v>
      </c>
      <c r="C1" s="1053"/>
      <c r="D1" s="1053"/>
      <c r="E1" s="1053"/>
      <c r="F1" s="1053"/>
      <c r="G1" s="1053"/>
      <c r="H1" s="1053"/>
      <c r="I1" s="1053"/>
      <c r="J1" s="1053"/>
      <c r="K1" s="1053"/>
      <c r="L1" s="1053"/>
      <c r="M1" s="1053"/>
      <c r="N1" s="1053"/>
      <c r="O1" s="1053"/>
      <c r="P1" s="1053"/>
      <c r="Q1" s="1053"/>
      <c r="R1" s="1053"/>
      <c r="S1" s="1053"/>
      <c r="T1" s="1053"/>
      <c r="U1" s="1053"/>
      <c r="V1" s="1053"/>
      <c r="W1" s="1053"/>
      <c r="X1" s="1053"/>
      <c r="Y1" s="1053"/>
      <c r="Z1" s="1053"/>
      <c r="AA1" s="1053"/>
      <c r="AB1" s="1053"/>
      <c r="AC1" s="1053"/>
      <c r="AD1" s="1053"/>
      <c r="AE1" s="1053"/>
      <c r="AF1" s="1053"/>
      <c r="AG1" s="1053"/>
      <c r="AH1" s="1053"/>
      <c r="AI1" s="1053"/>
      <c r="AJ1" s="1053"/>
      <c r="AK1" s="1053"/>
      <c r="AL1" s="1053"/>
    </row>
    <row r="2" spans="1:74" s="96" customFormat="1" ht="13.35" customHeight="1" x14ac:dyDescent="0.25">
      <c r="A2" s="988"/>
      <c r="B2" s="296" t="str">
        <f>"U.S. Energy Information Administration  |  Short-Term Energy Outlook  - "&amp;Dates!D1</f>
        <v>U.S. Energy Information Administration  |  Short-Term Energy Outlook  - September 2026</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Y2" s="844"/>
      <c r="AZ2" s="844"/>
      <c r="BA2" s="844"/>
      <c r="BB2" s="844"/>
      <c r="BC2" s="844"/>
      <c r="BD2" s="713"/>
      <c r="BE2" s="713"/>
      <c r="BF2" s="713"/>
      <c r="BG2" s="844"/>
      <c r="BH2" s="844"/>
      <c r="BI2" s="844"/>
      <c r="BJ2" s="199"/>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ht="10.199999999999999"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6"/>
      <c r="B5" s="97" t="s">
        <v>90</v>
      </c>
      <c r="C5" s="530"/>
      <c r="D5" s="530"/>
      <c r="E5" s="530"/>
      <c r="F5" s="530"/>
      <c r="G5" s="530"/>
      <c r="H5" s="530"/>
      <c r="I5" s="530"/>
      <c r="J5" s="530"/>
      <c r="K5" s="530"/>
      <c r="L5" s="530"/>
      <c r="M5" s="530"/>
      <c r="N5" s="530"/>
      <c r="O5" s="530"/>
      <c r="P5" s="530"/>
      <c r="Q5" s="530"/>
      <c r="R5" s="530"/>
      <c r="S5" s="530"/>
      <c r="T5" s="530"/>
      <c r="U5" s="530"/>
      <c r="V5" s="530"/>
      <c r="W5" s="530"/>
      <c r="X5" s="530"/>
      <c r="Y5" s="530"/>
      <c r="Z5" s="530"/>
      <c r="AA5" s="530"/>
      <c r="AB5" s="530"/>
      <c r="AC5" s="530"/>
      <c r="AD5" s="530"/>
      <c r="AE5" s="530"/>
      <c r="AF5" s="530"/>
      <c r="AG5" s="530"/>
      <c r="AH5" s="530"/>
      <c r="AI5" s="530"/>
      <c r="AJ5" s="530"/>
      <c r="AK5" s="530"/>
      <c r="AL5" s="530"/>
      <c r="AM5" s="530"/>
      <c r="AN5" s="530"/>
      <c r="AO5" s="530"/>
      <c r="AP5" s="530"/>
      <c r="AQ5" s="530"/>
      <c r="AR5" s="530"/>
      <c r="AS5" s="530"/>
      <c r="AT5" s="530"/>
      <c r="AU5" s="530"/>
      <c r="AV5" s="530"/>
      <c r="AW5" s="530"/>
      <c r="AX5" s="530"/>
      <c r="AY5" s="530"/>
      <c r="AZ5" s="941"/>
      <c r="BA5" s="941"/>
      <c r="BB5" s="950"/>
      <c r="BC5" s="941"/>
      <c r="BD5" s="968"/>
      <c r="BE5" s="968"/>
      <c r="BF5" s="968"/>
      <c r="BG5" s="869"/>
      <c r="BH5" s="869"/>
      <c r="BI5" s="869"/>
      <c r="BJ5" s="533"/>
      <c r="BK5" s="533"/>
      <c r="BL5" s="533"/>
      <c r="BM5" s="533"/>
      <c r="BN5" s="533"/>
      <c r="BO5" s="533"/>
      <c r="BP5" s="533"/>
      <c r="BQ5" s="533"/>
      <c r="BR5" s="533"/>
      <c r="BS5" s="533"/>
      <c r="BT5" s="533"/>
      <c r="BU5" s="533"/>
      <c r="BV5" s="533"/>
    </row>
    <row r="6" spans="1:74" ht="11.1" customHeight="1" x14ac:dyDescent="0.2">
      <c r="A6" s="6" t="s">
        <v>282</v>
      </c>
      <c r="B6" s="536" t="s">
        <v>1147</v>
      </c>
      <c r="C6" s="386">
        <v>914.11585088000004</v>
      </c>
      <c r="D6" s="386">
        <v>711.89321710000002</v>
      </c>
      <c r="E6" s="386">
        <v>524.57678324999995</v>
      </c>
      <c r="F6" s="386">
        <v>341.58065744999999</v>
      </c>
      <c r="G6" s="386">
        <v>122.25727241</v>
      </c>
      <c r="H6" s="386">
        <v>25.901892105999998</v>
      </c>
      <c r="I6" s="386">
        <v>3.6293388627000001</v>
      </c>
      <c r="J6" s="386">
        <v>5.8137647882000003</v>
      </c>
      <c r="K6" s="386">
        <v>44.428107937</v>
      </c>
      <c r="L6" s="386">
        <v>257.45060373000001</v>
      </c>
      <c r="M6" s="386">
        <v>511.03636972999999</v>
      </c>
      <c r="N6" s="386">
        <v>780.75006823000001</v>
      </c>
      <c r="O6" s="386">
        <v>714.88941227999999</v>
      </c>
      <c r="P6" s="386">
        <v>621.20274444999995</v>
      </c>
      <c r="Q6" s="386">
        <v>585.28674481999997</v>
      </c>
      <c r="R6" s="386">
        <v>297.31027644</v>
      </c>
      <c r="S6" s="386">
        <v>144.71554836999999</v>
      </c>
      <c r="T6" s="386">
        <v>42.917058607000001</v>
      </c>
      <c r="U6" s="386">
        <v>4.7347716228000003</v>
      </c>
      <c r="V6" s="386">
        <v>9.7153106406000003</v>
      </c>
      <c r="W6" s="386">
        <v>45.635457441</v>
      </c>
      <c r="X6" s="386">
        <v>206.57469596000001</v>
      </c>
      <c r="Y6" s="386">
        <v>504.64866369999999</v>
      </c>
      <c r="Z6" s="386">
        <v>624.01699600999996</v>
      </c>
      <c r="AA6" s="386">
        <v>840.79430055</v>
      </c>
      <c r="AB6" s="386">
        <v>575.84743762999994</v>
      </c>
      <c r="AC6" s="386">
        <v>489.43984014</v>
      </c>
      <c r="AD6" s="386">
        <v>281.14185309999999</v>
      </c>
      <c r="AE6" s="386">
        <v>113.80764044999999</v>
      </c>
      <c r="AF6" s="386">
        <v>19.583541867000001</v>
      </c>
      <c r="AG6" s="386">
        <v>4.0195693864999997</v>
      </c>
      <c r="AH6" s="386">
        <v>9.0910849652000003</v>
      </c>
      <c r="AI6" s="386">
        <v>37.343344125999998</v>
      </c>
      <c r="AJ6" s="386">
        <v>186.49301091999999</v>
      </c>
      <c r="AK6" s="386">
        <v>430.10002577</v>
      </c>
      <c r="AL6" s="386">
        <v>704.27032731999998</v>
      </c>
      <c r="AM6" s="386">
        <v>946.49530682</v>
      </c>
      <c r="AN6" s="386">
        <v>686.83932097000002</v>
      </c>
      <c r="AO6" s="386">
        <v>470.26941871999998</v>
      </c>
      <c r="AP6" s="386">
        <v>279.64259711</v>
      </c>
      <c r="AQ6" s="386">
        <v>136.29791015000001</v>
      </c>
      <c r="AR6" s="386">
        <v>19.774276784000001</v>
      </c>
      <c r="AS6" s="386">
        <v>4.1167692666000004</v>
      </c>
      <c r="AT6" s="386">
        <v>10.601848493</v>
      </c>
      <c r="AU6" s="386">
        <v>39.771736347000001</v>
      </c>
      <c r="AV6" s="386">
        <v>215.45846109999999</v>
      </c>
      <c r="AW6" s="386">
        <v>463.75725197999998</v>
      </c>
      <c r="AX6" s="386">
        <v>747.77148482999996</v>
      </c>
      <c r="AY6" s="386">
        <v>876.48442227999999</v>
      </c>
      <c r="AZ6" s="877">
        <v>653.45633774999999</v>
      </c>
      <c r="BA6" s="877">
        <v>402.26516053</v>
      </c>
      <c r="BB6" s="877">
        <v>238.54004326</v>
      </c>
      <c r="BC6" s="877">
        <v>139.82064964</v>
      </c>
      <c r="BD6" s="877">
        <v>24.362608636000001</v>
      </c>
      <c r="BE6" s="877">
        <v>3.3005953754999999</v>
      </c>
      <c r="BF6" s="877">
        <v>4.5231994657000003</v>
      </c>
      <c r="BG6" s="358">
        <v>52.677583849999998</v>
      </c>
      <c r="BH6" s="358">
        <v>236.96037150999999</v>
      </c>
      <c r="BI6" s="358">
        <v>479.14294102000002</v>
      </c>
      <c r="BJ6" s="358">
        <v>714.03702513999997</v>
      </c>
      <c r="BK6" s="358">
        <v>791.29321073000006</v>
      </c>
      <c r="BL6" s="358">
        <v>644.41701004000004</v>
      </c>
      <c r="BM6" s="358">
        <v>525.78959909000002</v>
      </c>
      <c r="BN6" s="358">
        <v>297.85692437</v>
      </c>
      <c r="BO6" s="358">
        <v>134.3601932</v>
      </c>
      <c r="BP6" s="358">
        <v>30.79559248</v>
      </c>
      <c r="BQ6" s="358">
        <v>7.2062913359999996</v>
      </c>
      <c r="BR6" s="358">
        <v>11.062030914999999</v>
      </c>
      <c r="BS6" s="358">
        <v>54.983681244000003</v>
      </c>
      <c r="BT6" s="358">
        <v>236.00493514999999</v>
      </c>
      <c r="BU6" s="358">
        <v>477.18591043999999</v>
      </c>
      <c r="BV6" s="358">
        <v>711.07968670000002</v>
      </c>
    </row>
    <row r="7" spans="1:74" ht="11.1" customHeight="1" x14ac:dyDescent="0.2">
      <c r="A7" s="6" t="s">
        <v>42</v>
      </c>
      <c r="B7" s="758" t="s">
        <v>1001</v>
      </c>
      <c r="C7" s="386">
        <v>1302.8332127000001</v>
      </c>
      <c r="D7" s="386">
        <v>993.62573215999998</v>
      </c>
      <c r="E7" s="386">
        <v>840.82610921000003</v>
      </c>
      <c r="F7" s="386">
        <v>543.76703329999998</v>
      </c>
      <c r="G7" s="386">
        <v>186.81895363999999</v>
      </c>
      <c r="H7" s="386">
        <v>53.313839643000001</v>
      </c>
      <c r="I7" s="386">
        <v>2.9952189972999999</v>
      </c>
      <c r="J7" s="386">
        <v>3.4605077423999999</v>
      </c>
      <c r="K7" s="386">
        <v>108.01024042</v>
      </c>
      <c r="L7" s="386">
        <v>386.30016271</v>
      </c>
      <c r="M7" s="386">
        <v>613.49943017999999</v>
      </c>
      <c r="N7" s="386">
        <v>982.55737772999998</v>
      </c>
      <c r="O7" s="386">
        <v>925.58537387000001</v>
      </c>
      <c r="P7" s="386">
        <v>940.19358399999999</v>
      </c>
      <c r="Q7" s="386">
        <v>850.32885721000002</v>
      </c>
      <c r="R7" s="386">
        <v>467.92891680000002</v>
      </c>
      <c r="S7" s="386">
        <v>282.74799974000001</v>
      </c>
      <c r="T7" s="386">
        <v>69.103916960000006</v>
      </c>
      <c r="U7" s="386">
        <v>1.1579557711999999</v>
      </c>
      <c r="V7" s="386">
        <v>24.628594521</v>
      </c>
      <c r="W7" s="386">
        <v>65.566994909000002</v>
      </c>
      <c r="X7" s="386">
        <v>288.65432265999999</v>
      </c>
      <c r="Y7" s="386">
        <v>788.41146776999994</v>
      </c>
      <c r="Z7" s="386">
        <v>853.45779215000005</v>
      </c>
      <c r="AA7" s="386">
        <v>1087.7639849</v>
      </c>
      <c r="AB7" s="386">
        <v>915.36549548999994</v>
      </c>
      <c r="AC7" s="386">
        <v>762.28174275000003</v>
      </c>
      <c r="AD7" s="386">
        <v>543.66061711999998</v>
      </c>
      <c r="AE7" s="386">
        <v>191.32625569999999</v>
      </c>
      <c r="AF7" s="386">
        <v>17.138877818000001</v>
      </c>
      <c r="AG7" s="386">
        <v>0.62553883630999996</v>
      </c>
      <c r="AH7" s="386">
        <v>16.725113736000001</v>
      </c>
      <c r="AI7" s="386">
        <v>95.061071587000001</v>
      </c>
      <c r="AJ7" s="386">
        <v>380.89374018000001</v>
      </c>
      <c r="AK7" s="386">
        <v>607.01222224000003</v>
      </c>
      <c r="AL7" s="386">
        <v>1060.0096214</v>
      </c>
      <c r="AM7" s="386">
        <v>1247.2930314</v>
      </c>
      <c r="AN7" s="386">
        <v>1074.9515495999999</v>
      </c>
      <c r="AO7" s="386">
        <v>790.06429611999999</v>
      </c>
      <c r="AP7" s="386">
        <v>513.15513410999995</v>
      </c>
      <c r="AQ7" s="386">
        <v>228.86858948</v>
      </c>
      <c r="AR7" s="386">
        <v>25.284077491000001</v>
      </c>
      <c r="AS7" s="386">
        <v>1.6936430810000001</v>
      </c>
      <c r="AT7" s="386">
        <v>26.871076037000002</v>
      </c>
      <c r="AU7" s="386">
        <v>92.724549006999993</v>
      </c>
      <c r="AV7" s="386">
        <v>381.52129250000002</v>
      </c>
      <c r="AW7" s="386">
        <v>756.64930828000001</v>
      </c>
      <c r="AX7" s="386">
        <v>1175.2455725</v>
      </c>
      <c r="AY7" s="386">
        <v>1290.261103</v>
      </c>
      <c r="AZ7" s="877">
        <v>1162.9063119</v>
      </c>
      <c r="BA7" s="877">
        <v>840.91681652</v>
      </c>
      <c r="BB7" s="877">
        <v>510.66227586000002</v>
      </c>
      <c r="BC7" s="877">
        <v>259.82062940999998</v>
      </c>
      <c r="BD7" s="877">
        <v>25.761830229000001</v>
      </c>
      <c r="BE7" s="877">
        <v>3.6695457071000002</v>
      </c>
      <c r="BF7" s="877">
        <v>10.179876159000001</v>
      </c>
      <c r="BG7" s="358">
        <v>111.4211978</v>
      </c>
      <c r="BH7" s="358">
        <v>400.06677903999997</v>
      </c>
      <c r="BI7" s="358">
        <v>670.22632427999997</v>
      </c>
      <c r="BJ7" s="358">
        <v>963.774586</v>
      </c>
      <c r="BK7" s="358">
        <v>1124.9177021999999</v>
      </c>
      <c r="BL7" s="358">
        <v>964.07616665</v>
      </c>
      <c r="BM7" s="358">
        <v>852.25820754999995</v>
      </c>
      <c r="BN7" s="358">
        <v>523.35339539999995</v>
      </c>
      <c r="BO7" s="358">
        <v>246.66341564000001</v>
      </c>
      <c r="BP7" s="358">
        <v>47.515053190000003</v>
      </c>
      <c r="BQ7" s="358">
        <v>8.0275470312999992</v>
      </c>
      <c r="BR7" s="358">
        <v>17.306860069999999</v>
      </c>
      <c r="BS7" s="358">
        <v>104.49042245</v>
      </c>
      <c r="BT7" s="358">
        <v>398.74456866999998</v>
      </c>
      <c r="BU7" s="358">
        <v>667.97340712000005</v>
      </c>
      <c r="BV7" s="358">
        <v>960.52254960000005</v>
      </c>
    </row>
    <row r="8" spans="1:74" ht="11.1" customHeight="1" x14ac:dyDescent="0.2">
      <c r="A8" s="6" t="s">
        <v>43</v>
      </c>
      <c r="B8" s="758" t="s">
        <v>1002</v>
      </c>
      <c r="C8" s="386">
        <v>1242.2806759</v>
      </c>
      <c r="D8" s="386">
        <v>932.53877408999995</v>
      </c>
      <c r="E8" s="386">
        <v>758.35561323000002</v>
      </c>
      <c r="F8" s="386">
        <v>494.65055379</v>
      </c>
      <c r="G8" s="386">
        <v>145.74568611999999</v>
      </c>
      <c r="H8" s="386">
        <v>27.061136876999999</v>
      </c>
      <c r="I8" s="386">
        <v>1.7168175261</v>
      </c>
      <c r="J8" s="386">
        <v>3.4220830318000002</v>
      </c>
      <c r="K8" s="386">
        <v>67.347165191000002</v>
      </c>
      <c r="L8" s="386">
        <v>393.37230145000001</v>
      </c>
      <c r="M8" s="386">
        <v>588.38385447999997</v>
      </c>
      <c r="N8" s="386">
        <v>980.39113009000005</v>
      </c>
      <c r="O8" s="386">
        <v>843.05680001999997</v>
      </c>
      <c r="P8" s="386">
        <v>813.77148066999996</v>
      </c>
      <c r="Q8" s="386">
        <v>794.46310738</v>
      </c>
      <c r="R8" s="386">
        <v>367.26657602</v>
      </c>
      <c r="S8" s="386">
        <v>241.39693668999999</v>
      </c>
      <c r="T8" s="386">
        <v>44.023852570000003</v>
      </c>
      <c r="U8" s="386">
        <v>1.2462686449</v>
      </c>
      <c r="V8" s="386">
        <v>12.809023404</v>
      </c>
      <c r="W8" s="386">
        <v>57.234644178000003</v>
      </c>
      <c r="X8" s="386">
        <v>272.57730736000002</v>
      </c>
      <c r="Y8" s="386">
        <v>714.67941928000005</v>
      </c>
      <c r="Z8" s="386">
        <v>789.61880156999996</v>
      </c>
      <c r="AA8" s="386">
        <v>1021.6992931</v>
      </c>
      <c r="AB8" s="386">
        <v>831.82661469000004</v>
      </c>
      <c r="AC8" s="386">
        <v>671.09400567</v>
      </c>
      <c r="AD8" s="386">
        <v>430.61290656</v>
      </c>
      <c r="AE8" s="386">
        <v>128.30341462000001</v>
      </c>
      <c r="AF8" s="386">
        <v>9.0120479638000006</v>
      </c>
      <c r="AG8" s="386">
        <v>1.2464926680999999</v>
      </c>
      <c r="AH8" s="386">
        <v>7.6213750918000001</v>
      </c>
      <c r="AI8" s="386">
        <v>62.183621545000001</v>
      </c>
      <c r="AJ8" s="386">
        <v>306.03093225999999</v>
      </c>
      <c r="AK8" s="386">
        <v>551.60911999999996</v>
      </c>
      <c r="AL8" s="386">
        <v>999.24800837999999</v>
      </c>
      <c r="AM8" s="386">
        <v>1216.4243953</v>
      </c>
      <c r="AN8" s="386">
        <v>973.32021340999995</v>
      </c>
      <c r="AO8" s="386">
        <v>673.35863902999995</v>
      </c>
      <c r="AP8" s="386">
        <v>423.10669541999999</v>
      </c>
      <c r="AQ8" s="386">
        <v>190.85738646999999</v>
      </c>
      <c r="AR8" s="386">
        <v>10.063264724</v>
      </c>
      <c r="AS8" s="386">
        <v>1E-10</v>
      </c>
      <c r="AT8" s="386">
        <v>15.76013519</v>
      </c>
      <c r="AU8" s="386">
        <v>55.574584027999997</v>
      </c>
      <c r="AV8" s="386">
        <v>338.50986498999998</v>
      </c>
      <c r="AW8" s="386">
        <v>686.96507817999998</v>
      </c>
      <c r="AX8" s="386">
        <v>1106.4519605999999</v>
      </c>
      <c r="AY8" s="386">
        <v>1241.8715814</v>
      </c>
      <c r="AZ8" s="877">
        <v>1074.8423026999999</v>
      </c>
      <c r="BA8" s="877">
        <v>703.63284071999999</v>
      </c>
      <c r="BB8" s="877">
        <v>376.26616187000002</v>
      </c>
      <c r="BC8" s="877">
        <v>211.85069625</v>
      </c>
      <c r="BD8" s="877">
        <v>17.181964067999999</v>
      </c>
      <c r="BE8" s="877">
        <v>1.2436768475</v>
      </c>
      <c r="BF8" s="877">
        <v>5.1331083120000001</v>
      </c>
      <c r="BG8" s="358">
        <v>76.684575807000002</v>
      </c>
      <c r="BH8" s="358">
        <v>342.66162166999999</v>
      </c>
      <c r="BI8" s="358">
        <v>620.13904034999996</v>
      </c>
      <c r="BJ8" s="358">
        <v>900.60567742000001</v>
      </c>
      <c r="BK8" s="358">
        <v>1051.1857090000001</v>
      </c>
      <c r="BL8" s="358">
        <v>895.92904426999996</v>
      </c>
      <c r="BM8" s="358">
        <v>774.44663720999995</v>
      </c>
      <c r="BN8" s="358">
        <v>442.31905226999999</v>
      </c>
      <c r="BO8" s="358">
        <v>187.85707443000001</v>
      </c>
      <c r="BP8" s="358">
        <v>23.589719751000001</v>
      </c>
      <c r="BQ8" s="358">
        <v>4.2493378217000002</v>
      </c>
      <c r="BR8" s="358">
        <v>9.7154525166999992</v>
      </c>
      <c r="BS8" s="358">
        <v>71.602517035999995</v>
      </c>
      <c r="BT8" s="358">
        <v>341.52446972000001</v>
      </c>
      <c r="BU8" s="358">
        <v>618.09529282000005</v>
      </c>
      <c r="BV8" s="358">
        <v>897.63780512999995</v>
      </c>
    </row>
    <row r="9" spans="1:74" ht="11.1" customHeight="1" x14ac:dyDescent="0.2">
      <c r="A9" s="6" t="s">
        <v>44</v>
      </c>
      <c r="B9" s="758" t="s">
        <v>1003</v>
      </c>
      <c r="C9" s="386">
        <v>1391.4709289</v>
      </c>
      <c r="D9" s="386">
        <v>1084.4220359999999</v>
      </c>
      <c r="E9" s="386">
        <v>791.00943671000005</v>
      </c>
      <c r="F9" s="386">
        <v>567.17016418000003</v>
      </c>
      <c r="G9" s="386">
        <v>159.44644821</v>
      </c>
      <c r="H9" s="386">
        <v>26.039835212</v>
      </c>
      <c r="I9" s="386">
        <v>3.4267470162999998</v>
      </c>
      <c r="J9" s="386">
        <v>13.617616686</v>
      </c>
      <c r="K9" s="386">
        <v>82.050259217999994</v>
      </c>
      <c r="L9" s="386">
        <v>425.39829472999998</v>
      </c>
      <c r="M9" s="386">
        <v>694.66636015999995</v>
      </c>
      <c r="N9" s="386">
        <v>1105.4559561000001</v>
      </c>
      <c r="O9" s="386">
        <v>998.50363273999994</v>
      </c>
      <c r="P9" s="386">
        <v>880.92645124000001</v>
      </c>
      <c r="Q9" s="386">
        <v>848.97743041000001</v>
      </c>
      <c r="R9" s="386">
        <v>441.64725735000002</v>
      </c>
      <c r="S9" s="386">
        <v>215.85363407</v>
      </c>
      <c r="T9" s="386">
        <v>43.475758034000002</v>
      </c>
      <c r="U9" s="386">
        <v>5.9578660214000001</v>
      </c>
      <c r="V9" s="386">
        <v>20.823483760999999</v>
      </c>
      <c r="W9" s="386">
        <v>67.203305583000002</v>
      </c>
      <c r="X9" s="386">
        <v>337.25173955999998</v>
      </c>
      <c r="Y9" s="386">
        <v>735.53284689999998</v>
      </c>
      <c r="Z9" s="386">
        <v>825.59601080000004</v>
      </c>
      <c r="AA9" s="386">
        <v>1192.485572</v>
      </c>
      <c r="AB9" s="386">
        <v>775.18006370000001</v>
      </c>
      <c r="AC9" s="386">
        <v>689.76431176999995</v>
      </c>
      <c r="AD9" s="386">
        <v>392.78324053</v>
      </c>
      <c r="AE9" s="386">
        <v>133.88789881</v>
      </c>
      <c r="AF9" s="386">
        <v>19.312488403</v>
      </c>
      <c r="AG9" s="386">
        <v>7.1066558050999999</v>
      </c>
      <c r="AH9" s="386">
        <v>13.145604468</v>
      </c>
      <c r="AI9" s="386">
        <v>47.437007792999999</v>
      </c>
      <c r="AJ9" s="386">
        <v>293.35040003</v>
      </c>
      <c r="AK9" s="386">
        <v>594.18147467999995</v>
      </c>
      <c r="AL9" s="386">
        <v>1030.3169648999999</v>
      </c>
      <c r="AM9" s="386">
        <v>1356.8951843</v>
      </c>
      <c r="AN9" s="386">
        <v>1075.3998761</v>
      </c>
      <c r="AO9" s="386">
        <v>677.30762460000005</v>
      </c>
      <c r="AP9" s="386">
        <v>455.63121384999999</v>
      </c>
      <c r="AQ9" s="386">
        <v>247.28801086999999</v>
      </c>
      <c r="AR9" s="386">
        <v>17.572422999</v>
      </c>
      <c r="AS9" s="386">
        <v>1.7642051969000001</v>
      </c>
      <c r="AT9" s="386">
        <v>21.126010336</v>
      </c>
      <c r="AU9" s="386">
        <v>63.587603731000002</v>
      </c>
      <c r="AV9" s="386">
        <v>303.90159634000003</v>
      </c>
      <c r="AW9" s="386">
        <v>741.06946246999996</v>
      </c>
      <c r="AX9" s="386">
        <v>1187.2407779</v>
      </c>
      <c r="AY9" s="386">
        <v>1367.2724662000001</v>
      </c>
      <c r="AZ9" s="877">
        <v>995.13235082999995</v>
      </c>
      <c r="BA9" s="877">
        <v>671.88594486</v>
      </c>
      <c r="BB9" s="877">
        <v>326.08721412</v>
      </c>
      <c r="BC9" s="877">
        <v>244.72442025000001</v>
      </c>
      <c r="BD9" s="877">
        <v>35.049038379000002</v>
      </c>
      <c r="BE9" s="877">
        <v>0.92589472612000001</v>
      </c>
      <c r="BF9" s="877">
        <v>11.073752989000001</v>
      </c>
      <c r="BG9" s="358">
        <v>88.999022460000006</v>
      </c>
      <c r="BH9" s="358">
        <v>377.17077297999998</v>
      </c>
      <c r="BI9" s="358">
        <v>704.42758899</v>
      </c>
      <c r="BJ9" s="358">
        <v>1028.4416495</v>
      </c>
      <c r="BK9" s="358">
        <v>1181.1839755999999</v>
      </c>
      <c r="BL9" s="358">
        <v>981.66206846</v>
      </c>
      <c r="BM9" s="358">
        <v>804.12246365999999</v>
      </c>
      <c r="BN9" s="358">
        <v>455.79428846000002</v>
      </c>
      <c r="BO9" s="358">
        <v>203.41810532</v>
      </c>
      <c r="BP9" s="358">
        <v>33.762492367</v>
      </c>
      <c r="BQ9" s="358">
        <v>8.2947244951000005</v>
      </c>
      <c r="BR9" s="358">
        <v>19.056939543999999</v>
      </c>
      <c r="BS9" s="358">
        <v>91.663275948000006</v>
      </c>
      <c r="BT9" s="358">
        <v>376.2238524</v>
      </c>
      <c r="BU9" s="358">
        <v>702.64476205000005</v>
      </c>
      <c r="BV9" s="358">
        <v>1025.8281207</v>
      </c>
    </row>
    <row r="10" spans="1:74" ht="11.1" customHeight="1" x14ac:dyDescent="0.2">
      <c r="A10" s="6" t="s">
        <v>45</v>
      </c>
      <c r="B10" s="758" t="s">
        <v>1004</v>
      </c>
      <c r="C10" s="386">
        <v>1442.0931335</v>
      </c>
      <c r="D10" s="386">
        <v>1194.3045516</v>
      </c>
      <c r="E10" s="386">
        <v>847.42847698000003</v>
      </c>
      <c r="F10" s="386">
        <v>577.66784634999999</v>
      </c>
      <c r="G10" s="386">
        <v>184.67933213000001</v>
      </c>
      <c r="H10" s="386">
        <v>29.606314397999999</v>
      </c>
      <c r="I10" s="386">
        <v>9.1610843668000008</v>
      </c>
      <c r="J10" s="386">
        <v>18.221836608</v>
      </c>
      <c r="K10" s="386">
        <v>83.963756468</v>
      </c>
      <c r="L10" s="386">
        <v>405.01951199000001</v>
      </c>
      <c r="M10" s="386">
        <v>825.18015731000003</v>
      </c>
      <c r="N10" s="386">
        <v>1288.9486532999999</v>
      </c>
      <c r="O10" s="386">
        <v>1182.8111320999999</v>
      </c>
      <c r="P10" s="386">
        <v>1031.1346747</v>
      </c>
      <c r="Q10" s="386">
        <v>955.87016454000002</v>
      </c>
      <c r="R10" s="386">
        <v>487.60446920999999</v>
      </c>
      <c r="S10" s="386">
        <v>144.6744947</v>
      </c>
      <c r="T10" s="386">
        <v>22.449127141000002</v>
      </c>
      <c r="U10" s="386">
        <v>17.118876643</v>
      </c>
      <c r="V10" s="386">
        <v>16.506739491000001</v>
      </c>
      <c r="W10" s="386">
        <v>57.842519641999999</v>
      </c>
      <c r="X10" s="386">
        <v>359.84632950000002</v>
      </c>
      <c r="Y10" s="386">
        <v>744.46152193</v>
      </c>
      <c r="Z10" s="386">
        <v>903.39572100999999</v>
      </c>
      <c r="AA10" s="386">
        <v>1340.7759051999999</v>
      </c>
      <c r="AB10" s="386">
        <v>760.47048357000006</v>
      </c>
      <c r="AC10" s="386">
        <v>737.80050920999997</v>
      </c>
      <c r="AD10" s="386">
        <v>398.19040226999999</v>
      </c>
      <c r="AE10" s="386">
        <v>164.17423592</v>
      </c>
      <c r="AF10" s="386">
        <v>35.173729672</v>
      </c>
      <c r="AG10" s="386">
        <v>12.200888791000001</v>
      </c>
      <c r="AH10" s="386">
        <v>21.548045521999999</v>
      </c>
      <c r="AI10" s="386">
        <v>54.103941497000001</v>
      </c>
      <c r="AJ10" s="386">
        <v>267.89547594999999</v>
      </c>
      <c r="AK10" s="386">
        <v>698.73363164</v>
      </c>
      <c r="AL10" s="386">
        <v>1082.5759986999999</v>
      </c>
      <c r="AM10" s="386">
        <v>1405.4575</v>
      </c>
      <c r="AN10" s="386">
        <v>1197.2624046999999</v>
      </c>
      <c r="AO10" s="386">
        <v>668.48042616999999</v>
      </c>
      <c r="AP10" s="386">
        <v>436.39431394000002</v>
      </c>
      <c r="AQ10" s="386">
        <v>200.20447143999999</v>
      </c>
      <c r="AR10" s="386">
        <v>34.163953933000002</v>
      </c>
      <c r="AS10" s="386">
        <v>8.6653200563000006</v>
      </c>
      <c r="AT10" s="386">
        <v>23.518718230000001</v>
      </c>
      <c r="AU10" s="386">
        <v>66.676580324</v>
      </c>
      <c r="AV10" s="386">
        <v>270.80400945000002</v>
      </c>
      <c r="AW10" s="386">
        <v>704.34581016000004</v>
      </c>
      <c r="AX10" s="386">
        <v>1178.7329998</v>
      </c>
      <c r="AY10" s="386">
        <v>1355.0630536000001</v>
      </c>
      <c r="AZ10" s="877">
        <v>877.43754081999998</v>
      </c>
      <c r="BA10" s="877">
        <v>664.17560406999996</v>
      </c>
      <c r="BB10" s="877">
        <v>378.86667531000001</v>
      </c>
      <c r="BC10" s="877">
        <v>199.77534267999999</v>
      </c>
      <c r="BD10" s="877">
        <v>38.050682187</v>
      </c>
      <c r="BE10" s="877">
        <v>2.0567044199</v>
      </c>
      <c r="BF10" s="877">
        <v>7.3004630488000002</v>
      </c>
      <c r="BG10" s="358">
        <v>101.57785749999999</v>
      </c>
      <c r="BH10" s="358">
        <v>404.29739591999999</v>
      </c>
      <c r="BI10" s="358">
        <v>772.28454447000001</v>
      </c>
      <c r="BJ10" s="358">
        <v>1135.1028678</v>
      </c>
      <c r="BK10" s="358">
        <v>1272.8665864</v>
      </c>
      <c r="BL10" s="358">
        <v>1029.8576866000001</v>
      </c>
      <c r="BM10" s="358">
        <v>809.42612472999997</v>
      </c>
      <c r="BN10" s="358">
        <v>452.83943427000003</v>
      </c>
      <c r="BO10" s="358">
        <v>198.93900755000001</v>
      </c>
      <c r="BP10" s="358">
        <v>41.532548275000003</v>
      </c>
      <c r="BQ10" s="358">
        <v>14.189095461000001</v>
      </c>
      <c r="BR10" s="358">
        <v>24.80984801</v>
      </c>
      <c r="BS10" s="358">
        <v>112.13969360999999</v>
      </c>
      <c r="BT10" s="358">
        <v>403.67407345999999</v>
      </c>
      <c r="BU10" s="358">
        <v>770.97844902999998</v>
      </c>
      <c r="BV10" s="358">
        <v>1133.1277216000001</v>
      </c>
    </row>
    <row r="11" spans="1:74" ht="11.1" customHeight="1" x14ac:dyDescent="0.2">
      <c r="A11" s="6" t="s">
        <v>191</v>
      </c>
      <c r="B11" s="758" t="s">
        <v>1060</v>
      </c>
      <c r="C11" s="386">
        <v>643.91543064999996</v>
      </c>
      <c r="D11" s="386">
        <v>411.42867594000001</v>
      </c>
      <c r="E11" s="386">
        <v>285.49928496000001</v>
      </c>
      <c r="F11" s="386">
        <v>156.13623314</v>
      </c>
      <c r="G11" s="386">
        <v>30.838293579999998</v>
      </c>
      <c r="H11" s="386">
        <v>0.93792302633000002</v>
      </c>
      <c r="I11" s="386">
        <v>2.6130814286999999E-2</v>
      </c>
      <c r="J11" s="386">
        <v>5.2180594614E-2</v>
      </c>
      <c r="K11" s="386">
        <v>12.671653911</v>
      </c>
      <c r="L11" s="386">
        <v>176.04988839999999</v>
      </c>
      <c r="M11" s="386">
        <v>266.60395482000001</v>
      </c>
      <c r="N11" s="386">
        <v>534.73330620000002</v>
      </c>
      <c r="O11" s="386">
        <v>448.55592116999998</v>
      </c>
      <c r="P11" s="386">
        <v>306.56886771000001</v>
      </c>
      <c r="Q11" s="386">
        <v>300.52648268000002</v>
      </c>
      <c r="R11" s="386">
        <v>116.01872304</v>
      </c>
      <c r="S11" s="386">
        <v>64.894968512000005</v>
      </c>
      <c r="T11" s="386">
        <v>8.5187023367000005</v>
      </c>
      <c r="U11" s="386">
        <v>2.5709147182E-2</v>
      </c>
      <c r="V11" s="386">
        <v>0.15406657791</v>
      </c>
      <c r="W11" s="386">
        <v>9.3039233125000003</v>
      </c>
      <c r="X11" s="386">
        <v>110.01577525</v>
      </c>
      <c r="Y11" s="386">
        <v>324.63759563000002</v>
      </c>
      <c r="Z11" s="386">
        <v>452.38457799999998</v>
      </c>
      <c r="AA11" s="386">
        <v>572.84584696000002</v>
      </c>
      <c r="AB11" s="386">
        <v>403.92533155000001</v>
      </c>
      <c r="AC11" s="386">
        <v>269.52834607</v>
      </c>
      <c r="AD11" s="386">
        <v>110.88775379</v>
      </c>
      <c r="AE11" s="386">
        <v>24.040005991000001</v>
      </c>
      <c r="AF11" s="386">
        <v>0.61543961303000005</v>
      </c>
      <c r="AG11" s="386">
        <v>2.5351143053E-2</v>
      </c>
      <c r="AH11" s="386">
        <v>5.0659977387000003E-2</v>
      </c>
      <c r="AI11" s="386">
        <v>9.9748490044999993</v>
      </c>
      <c r="AJ11" s="386">
        <v>108.95102174</v>
      </c>
      <c r="AK11" s="386">
        <v>223.20501503</v>
      </c>
      <c r="AL11" s="386">
        <v>512.12368572000003</v>
      </c>
      <c r="AM11" s="386">
        <v>722.30776115000003</v>
      </c>
      <c r="AN11" s="386">
        <v>404.10102408</v>
      </c>
      <c r="AO11" s="386">
        <v>271.56180011999999</v>
      </c>
      <c r="AP11" s="386">
        <v>92.717284730000003</v>
      </c>
      <c r="AQ11" s="386">
        <v>38.272090929000001</v>
      </c>
      <c r="AR11" s="386">
        <v>0.51591844914999996</v>
      </c>
      <c r="AS11" s="386">
        <v>1E-10</v>
      </c>
      <c r="AT11" s="386">
        <v>1.0325347668</v>
      </c>
      <c r="AU11" s="386">
        <v>10.173516791000001</v>
      </c>
      <c r="AV11" s="386">
        <v>131.36795133000001</v>
      </c>
      <c r="AW11" s="386">
        <v>304.56619337000001</v>
      </c>
      <c r="AX11" s="386">
        <v>532.18267433999995</v>
      </c>
      <c r="AY11" s="386">
        <v>635.12709057999996</v>
      </c>
      <c r="AZ11" s="877">
        <v>503.60985535999998</v>
      </c>
      <c r="BA11" s="877">
        <v>219.5958751</v>
      </c>
      <c r="BB11" s="877">
        <v>76.495461324000004</v>
      </c>
      <c r="BC11" s="877">
        <v>46.848359330999997</v>
      </c>
      <c r="BD11" s="877">
        <v>1.1363140159</v>
      </c>
      <c r="BE11" s="877">
        <v>1E-10</v>
      </c>
      <c r="BF11" s="877">
        <v>4.9891669062000002E-2</v>
      </c>
      <c r="BG11" s="358">
        <v>13.085331625</v>
      </c>
      <c r="BH11" s="358">
        <v>118.42924685</v>
      </c>
      <c r="BI11" s="358">
        <v>295.25401553</v>
      </c>
      <c r="BJ11" s="358">
        <v>460.71527121999998</v>
      </c>
      <c r="BK11" s="358">
        <v>530.77255533000005</v>
      </c>
      <c r="BL11" s="358">
        <v>414.54820404999998</v>
      </c>
      <c r="BM11" s="358">
        <v>314.73243196999999</v>
      </c>
      <c r="BN11" s="358">
        <v>132.56100233000001</v>
      </c>
      <c r="BO11" s="358">
        <v>41.758475097000002</v>
      </c>
      <c r="BP11" s="358">
        <v>1.9849775276999999</v>
      </c>
      <c r="BQ11" s="358">
        <v>9.2386961251999994E-2</v>
      </c>
      <c r="BR11" s="358">
        <v>0.35839586408000002</v>
      </c>
      <c r="BS11" s="358">
        <v>11.840189749</v>
      </c>
      <c r="BT11" s="358">
        <v>117.74624337</v>
      </c>
      <c r="BU11" s="358">
        <v>293.49792601000001</v>
      </c>
      <c r="BV11" s="358">
        <v>457.86148613</v>
      </c>
    </row>
    <row r="12" spans="1:74" ht="11.1" customHeight="1" x14ac:dyDescent="0.2">
      <c r="A12" s="6" t="s">
        <v>46</v>
      </c>
      <c r="B12" s="758" t="s">
        <v>1006</v>
      </c>
      <c r="C12" s="386">
        <v>846.86864717000003</v>
      </c>
      <c r="D12" s="386">
        <v>591.04782685999999</v>
      </c>
      <c r="E12" s="386">
        <v>387.59378935000001</v>
      </c>
      <c r="F12" s="386">
        <v>217.07928774999999</v>
      </c>
      <c r="G12" s="386">
        <v>31.853915033</v>
      </c>
      <c r="H12" s="386">
        <v>0.69175301149000001</v>
      </c>
      <c r="I12" s="386">
        <v>1E-10</v>
      </c>
      <c r="J12" s="386">
        <v>1E-10</v>
      </c>
      <c r="K12" s="386">
        <v>22.617820556000002</v>
      </c>
      <c r="L12" s="386">
        <v>240.38389429</v>
      </c>
      <c r="M12" s="386">
        <v>429.08019328</v>
      </c>
      <c r="N12" s="386">
        <v>671.11951939999994</v>
      </c>
      <c r="O12" s="386">
        <v>577.55688143999998</v>
      </c>
      <c r="P12" s="386">
        <v>413.50630325999998</v>
      </c>
      <c r="Q12" s="386">
        <v>398.52676917999997</v>
      </c>
      <c r="R12" s="386">
        <v>187.21110786</v>
      </c>
      <c r="S12" s="386">
        <v>61.884969048999999</v>
      </c>
      <c r="T12" s="386">
        <v>6.9415322120000003</v>
      </c>
      <c r="U12" s="386">
        <v>1E-10</v>
      </c>
      <c r="V12" s="386">
        <v>1E-10</v>
      </c>
      <c r="W12" s="386">
        <v>13.759118527</v>
      </c>
      <c r="X12" s="386">
        <v>145.57933294</v>
      </c>
      <c r="Y12" s="386">
        <v>414.82857913999999</v>
      </c>
      <c r="Z12" s="386">
        <v>598.14319118000003</v>
      </c>
      <c r="AA12" s="386">
        <v>853.20827885999995</v>
      </c>
      <c r="AB12" s="386">
        <v>450.05269442999997</v>
      </c>
      <c r="AC12" s="386">
        <v>357.64486677999997</v>
      </c>
      <c r="AD12" s="386">
        <v>139.33552166000001</v>
      </c>
      <c r="AE12" s="386">
        <v>28.224708019000001</v>
      </c>
      <c r="AF12" s="386">
        <v>0.22976837297</v>
      </c>
      <c r="AG12" s="386">
        <v>1E-10</v>
      </c>
      <c r="AH12" s="386">
        <v>1E-10</v>
      </c>
      <c r="AI12" s="386">
        <v>10.759841499</v>
      </c>
      <c r="AJ12" s="386">
        <v>132.0058525</v>
      </c>
      <c r="AK12" s="386">
        <v>273.39828621999999</v>
      </c>
      <c r="AL12" s="386">
        <v>632.43500028999995</v>
      </c>
      <c r="AM12" s="386">
        <v>941.37258526000005</v>
      </c>
      <c r="AN12" s="386">
        <v>547.25348656000006</v>
      </c>
      <c r="AO12" s="386">
        <v>347.69989659999999</v>
      </c>
      <c r="AP12" s="386">
        <v>118.22168705</v>
      </c>
      <c r="AQ12" s="386">
        <v>57.547657716000003</v>
      </c>
      <c r="AR12" s="386">
        <v>1E-10</v>
      </c>
      <c r="AS12" s="386">
        <v>1E-10</v>
      </c>
      <c r="AT12" s="386">
        <v>1E-10</v>
      </c>
      <c r="AU12" s="386">
        <v>12.008087906</v>
      </c>
      <c r="AV12" s="386">
        <v>141.36039417000001</v>
      </c>
      <c r="AW12" s="386">
        <v>393.80046162000002</v>
      </c>
      <c r="AX12" s="386">
        <v>674.38444290999996</v>
      </c>
      <c r="AY12" s="386">
        <v>827.76984802000004</v>
      </c>
      <c r="AZ12" s="877">
        <v>563.02206519000003</v>
      </c>
      <c r="BA12" s="877">
        <v>247.24963735</v>
      </c>
      <c r="BB12" s="877">
        <v>77.067211916999995</v>
      </c>
      <c r="BC12" s="877">
        <v>57.478559853</v>
      </c>
      <c r="BD12" s="877">
        <v>1.1458845607999999</v>
      </c>
      <c r="BE12" s="877">
        <v>1E-10</v>
      </c>
      <c r="BF12" s="877">
        <v>0</v>
      </c>
      <c r="BG12" s="358">
        <v>19.480886389999998</v>
      </c>
      <c r="BH12" s="358">
        <v>164.55996052</v>
      </c>
      <c r="BI12" s="358">
        <v>414.36199098999998</v>
      </c>
      <c r="BJ12" s="358">
        <v>628.71285114</v>
      </c>
      <c r="BK12" s="358">
        <v>709.64215793000005</v>
      </c>
      <c r="BL12" s="358">
        <v>542.89920176999999</v>
      </c>
      <c r="BM12" s="358">
        <v>403.82250063999999</v>
      </c>
      <c r="BN12" s="358">
        <v>173.56093071999999</v>
      </c>
      <c r="BO12" s="358">
        <v>53.118645942000001</v>
      </c>
      <c r="BP12" s="358">
        <v>2.1538526502000002</v>
      </c>
      <c r="BQ12" s="358">
        <v>0</v>
      </c>
      <c r="BR12" s="358">
        <v>0.21178668559</v>
      </c>
      <c r="BS12" s="358">
        <v>18.707132560000002</v>
      </c>
      <c r="BT12" s="358">
        <v>163.86834949000001</v>
      </c>
      <c r="BU12" s="358">
        <v>412.50769586000001</v>
      </c>
      <c r="BV12" s="358">
        <v>625.85457312999995</v>
      </c>
    </row>
    <row r="13" spans="1:74" ht="11.1" customHeight="1" x14ac:dyDescent="0.2">
      <c r="A13" s="6" t="s">
        <v>47</v>
      </c>
      <c r="B13" s="758" t="s">
        <v>1007</v>
      </c>
      <c r="C13" s="386">
        <v>578.00204081000004</v>
      </c>
      <c r="D13" s="386">
        <v>498.28392321000001</v>
      </c>
      <c r="E13" s="386">
        <v>262.5517653</v>
      </c>
      <c r="F13" s="386">
        <v>51.957381615999999</v>
      </c>
      <c r="G13" s="386">
        <v>3.8456931417</v>
      </c>
      <c r="H13" s="386">
        <v>1E-10</v>
      </c>
      <c r="I13" s="386">
        <v>1E-10</v>
      </c>
      <c r="J13" s="386">
        <v>7.2774998500999999E-2</v>
      </c>
      <c r="K13" s="386">
        <v>1.6650892131999999</v>
      </c>
      <c r="L13" s="386">
        <v>66.195016186000004</v>
      </c>
      <c r="M13" s="386">
        <v>298.10444529</v>
      </c>
      <c r="N13" s="386">
        <v>438.55686508999997</v>
      </c>
      <c r="O13" s="386">
        <v>401.87842352000001</v>
      </c>
      <c r="P13" s="386">
        <v>329.55836667</v>
      </c>
      <c r="Q13" s="386">
        <v>199.65866668000001</v>
      </c>
      <c r="R13" s="386">
        <v>85.814557738999994</v>
      </c>
      <c r="S13" s="386">
        <v>5.6919437083000002</v>
      </c>
      <c r="T13" s="386">
        <v>7.2268223957E-2</v>
      </c>
      <c r="U13" s="386">
        <v>1E-10</v>
      </c>
      <c r="V13" s="386">
        <v>1E-10</v>
      </c>
      <c r="W13" s="386">
        <v>1.1732692916</v>
      </c>
      <c r="X13" s="386">
        <v>47.003832410999998</v>
      </c>
      <c r="Y13" s="386">
        <v>255.60796159</v>
      </c>
      <c r="Z13" s="386">
        <v>391.13310213</v>
      </c>
      <c r="AA13" s="386">
        <v>634.47727785999996</v>
      </c>
      <c r="AB13" s="386">
        <v>255.62230192999999</v>
      </c>
      <c r="AC13" s="386">
        <v>185.02567324</v>
      </c>
      <c r="AD13" s="386">
        <v>45.758744489999998</v>
      </c>
      <c r="AE13" s="386">
        <v>3.2978863212</v>
      </c>
      <c r="AF13" s="386">
        <v>1E-10</v>
      </c>
      <c r="AG13" s="386">
        <v>1E-10</v>
      </c>
      <c r="AH13" s="386">
        <v>1E-10</v>
      </c>
      <c r="AI13" s="386">
        <v>2.0703204844999998</v>
      </c>
      <c r="AJ13" s="386">
        <v>17.458311141999999</v>
      </c>
      <c r="AK13" s="386">
        <v>153.29578343</v>
      </c>
      <c r="AL13" s="386">
        <v>338.77367227000002</v>
      </c>
      <c r="AM13" s="386">
        <v>657.92082010000001</v>
      </c>
      <c r="AN13" s="386">
        <v>379.98790217999999</v>
      </c>
      <c r="AO13" s="386">
        <v>149.06596561999999</v>
      </c>
      <c r="AP13" s="386">
        <v>41.852496440000003</v>
      </c>
      <c r="AQ13" s="386">
        <v>10.743088591999999</v>
      </c>
      <c r="AR13" s="386">
        <v>1E-10</v>
      </c>
      <c r="AS13" s="386">
        <v>1E-10</v>
      </c>
      <c r="AT13" s="386">
        <v>7.1456256435999996E-2</v>
      </c>
      <c r="AU13" s="386">
        <v>1.8723961636999999</v>
      </c>
      <c r="AV13" s="386">
        <v>22.92890852</v>
      </c>
      <c r="AW13" s="386">
        <v>147.42758083000001</v>
      </c>
      <c r="AX13" s="386">
        <v>367.62954995000001</v>
      </c>
      <c r="AY13" s="386">
        <v>534.39562510999997</v>
      </c>
      <c r="AZ13" s="877">
        <v>233.95596977</v>
      </c>
      <c r="BA13" s="877">
        <v>97.765406432999995</v>
      </c>
      <c r="BB13" s="877">
        <v>25.929797657999998</v>
      </c>
      <c r="BC13" s="877">
        <v>8.1154375694999992</v>
      </c>
      <c r="BD13" s="877">
        <v>1E-10</v>
      </c>
      <c r="BE13" s="877">
        <v>1E-10</v>
      </c>
      <c r="BF13" s="877">
        <v>0</v>
      </c>
      <c r="BG13" s="358">
        <v>4.1327588682999998</v>
      </c>
      <c r="BH13" s="358">
        <v>58.426213412000003</v>
      </c>
      <c r="BI13" s="358">
        <v>241.06024661999999</v>
      </c>
      <c r="BJ13" s="358">
        <v>433.71440997000002</v>
      </c>
      <c r="BK13" s="358">
        <v>483.82636883999999</v>
      </c>
      <c r="BL13" s="358">
        <v>341.41175255000002</v>
      </c>
      <c r="BM13" s="358">
        <v>218.70862903</v>
      </c>
      <c r="BN13" s="358">
        <v>71.186264179000005</v>
      </c>
      <c r="BO13" s="358">
        <v>9.6707051397000008</v>
      </c>
      <c r="BP13" s="358">
        <v>0.21894103322</v>
      </c>
      <c r="BQ13" s="358">
        <v>0</v>
      </c>
      <c r="BR13" s="358">
        <v>0.21880624589</v>
      </c>
      <c r="BS13" s="358">
        <v>4.4630849302</v>
      </c>
      <c r="BT13" s="358">
        <v>58.081150362000002</v>
      </c>
      <c r="BU13" s="358">
        <v>239.68845139000001</v>
      </c>
      <c r="BV13" s="358">
        <v>431.27945440000002</v>
      </c>
    </row>
    <row r="14" spans="1:74" ht="11.1" customHeight="1" x14ac:dyDescent="0.2">
      <c r="A14" s="6" t="s">
        <v>48</v>
      </c>
      <c r="B14" s="758" t="s">
        <v>1008</v>
      </c>
      <c r="C14" s="386">
        <v>887.79665652000006</v>
      </c>
      <c r="D14" s="386">
        <v>806.07525364000003</v>
      </c>
      <c r="E14" s="386">
        <v>608.43363295999995</v>
      </c>
      <c r="F14" s="386">
        <v>422.26157021</v>
      </c>
      <c r="G14" s="386">
        <v>240.50773932999999</v>
      </c>
      <c r="H14" s="386">
        <v>68.988876203999993</v>
      </c>
      <c r="I14" s="386">
        <v>6.8306095705000001</v>
      </c>
      <c r="J14" s="386">
        <v>11.421485981</v>
      </c>
      <c r="K14" s="386">
        <v>65.766690667999995</v>
      </c>
      <c r="L14" s="386">
        <v>311.35557119999999</v>
      </c>
      <c r="M14" s="386">
        <v>770.08893175000003</v>
      </c>
      <c r="N14" s="386">
        <v>926.60383431000002</v>
      </c>
      <c r="O14" s="386">
        <v>967.74305095</v>
      </c>
      <c r="P14" s="386">
        <v>830.99716237999996</v>
      </c>
      <c r="Q14" s="386">
        <v>778.76356224000006</v>
      </c>
      <c r="R14" s="386">
        <v>451.77739766000002</v>
      </c>
      <c r="S14" s="386">
        <v>184.32213326999999</v>
      </c>
      <c r="T14" s="386">
        <v>101.98610291</v>
      </c>
      <c r="U14" s="386">
        <v>10.773434722999999</v>
      </c>
      <c r="V14" s="386">
        <v>18.767799809</v>
      </c>
      <c r="W14" s="386">
        <v>99.340316169000005</v>
      </c>
      <c r="X14" s="386">
        <v>319.92155391</v>
      </c>
      <c r="Y14" s="386">
        <v>579.40287740999997</v>
      </c>
      <c r="Z14" s="386">
        <v>774.75208330999999</v>
      </c>
      <c r="AA14" s="386">
        <v>926.14009410000006</v>
      </c>
      <c r="AB14" s="386">
        <v>678.06726964999996</v>
      </c>
      <c r="AC14" s="386">
        <v>642.89655954</v>
      </c>
      <c r="AD14" s="386">
        <v>393.40524938999999</v>
      </c>
      <c r="AE14" s="386">
        <v>256.74748140000003</v>
      </c>
      <c r="AF14" s="386">
        <v>45.942300338999999</v>
      </c>
      <c r="AG14" s="386">
        <v>10.293631193</v>
      </c>
      <c r="AH14" s="386">
        <v>17.098301749000001</v>
      </c>
      <c r="AI14" s="386">
        <v>72.599632186999997</v>
      </c>
      <c r="AJ14" s="386">
        <v>229.01121769</v>
      </c>
      <c r="AK14" s="386">
        <v>680.57084832999999</v>
      </c>
      <c r="AL14" s="386">
        <v>730.21898754999995</v>
      </c>
      <c r="AM14" s="386">
        <v>1007.1256833</v>
      </c>
      <c r="AN14" s="386">
        <v>680.08006871999999</v>
      </c>
      <c r="AO14" s="386">
        <v>556.77029500000003</v>
      </c>
      <c r="AP14" s="386">
        <v>393.60433319999999</v>
      </c>
      <c r="AQ14" s="386">
        <v>205.01097836</v>
      </c>
      <c r="AR14" s="386">
        <v>55.673517105999998</v>
      </c>
      <c r="AS14" s="386">
        <v>10.678188136999999</v>
      </c>
      <c r="AT14" s="386">
        <v>16.555935561999998</v>
      </c>
      <c r="AU14" s="386">
        <v>88.098975851000006</v>
      </c>
      <c r="AV14" s="386">
        <v>310.81262341000001</v>
      </c>
      <c r="AW14" s="386">
        <v>482.57023597</v>
      </c>
      <c r="AX14" s="386">
        <v>642.56332550000002</v>
      </c>
      <c r="AY14" s="386">
        <v>800.09100135000006</v>
      </c>
      <c r="AZ14" s="877">
        <v>546.80730562999997</v>
      </c>
      <c r="BA14" s="877">
        <v>355.26905826000001</v>
      </c>
      <c r="BB14" s="877">
        <v>367.61695865000002</v>
      </c>
      <c r="BC14" s="877">
        <v>196.26627733999999</v>
      </c>
      <c r="BD14" s="877">
        <v>63.123024510999997</v>
      </c>
      <c r="BE14" s="877">
        <v>3.6246431212000001</v>
      </c>
      <c r="BF14" s="877">
        <v>2.3351433583999999</v>
      </c>
      <c r="BG14" s="358">
        <v>99.730273146000002</v>
      </c>
      <c r="BH14" s="358">
        <v>334.51057773000002</v>
      </c>
      <c r="BI14" s="358">
        <v>605.60098488999995</v>
      </c>
      <c r="BJ14" s="358">
        <v>866.22111131999998</v>
      </c>
      <c r="BK14" s="358">
        <v>853.15973277000001</v>
      </c>
      <c r="BL14" s="358">
        <v>695.94978527000001</v>
      </c>
      <c r="BM14" s="358">
        <v>573.6681873</v>
      </c>
      <c r="BN14" s="358">
        <v>399.07483128000001</v>
      </c>
      <c r="BO14" s="358">
        <v>218.61736194</v>
      </c>
      <c r="BP14" s="358">
        <v>78.335188708000004</v>
      </c>
      <c r="BQ14" s="358">
        <v>15.467199172000001</v>
      </c>
      <c r="BR14" s="358">
        <v>23.662967599000002</v>
      </c>
      <c r="BS14" s="358">
        <v>111.33457319999999</v>
      </c>
      <c r="BT14" s="358">
        <v>333.78305955000002</v>
      </c>
      <c r="BU14" s="358">
        <v>604.22646729999997</v>
      </c>
      <c r="BV14" s="358">
        <v>864.23194089000003</v>
      </c>
    </row>
    <row r="15" spans="1:74" ht="11.1" customHeight="1" x14ac:dyDescent="0.2">
      <c r="A15" s="6" t="s">
        <v>49</v>
      </c>
      <c r="B15" s="758" t="s">
        <v>1011</v>
      </c>
      <c r="C15" s="386">
        <v>548.50987935000001</v>
      </c>
      <c r="D15" s="386">
        <v>478.14823553999997</v>
      </c>
      <c r="E15" s="386">
        <v>401.09313250000002</v>
      </c>
      <c r="F15" s="386">
        <v>336.73788896999997</v>
      </c>
      <c r="G15" s="386">
        <v>212.45268228</v>
      </c>
      <c r="H15" s="386">
        <v>56.203564683000003</v>
      </c>
      <c r="I15" s="386">
        <v>10.475914738</v>
      </c>
      <c r="J15" s="386">
        <v>7.7107324008999996</v>
      </c>
      <c r="K15" s="386">
        <v>30.814839568</v>
      </c>
      <c r="L15" s="386">
        <v>139.97143366</v>
      </c>
      <c r="M15" s="386">
        <v>516.26422176000005</v>
      </c>
      <c r="N15" s="386">
        <v>626.56368758999997</v>
      </c>
      <c r="O15" s="386">
        <v>629.31604200000004</v>
      </c>
      <c r="P15" s="386">
        <v>590.90519479</v>
      </c>
      <c r="Q15" s="386">
        <v>606.59748123999998</v>
      </c>
      <c r="R15" s="386">
        <v>354.63660734000001</v>
      </c>
      <c r="S15" s="386">
        <v>190.49138453</v>
      </c>
      <c r="T15" s="386">
        <v>105.47346308</v>
      </c>
      <c r="U15" s="386">
        <v>11.031877894999999</v>
      </c>
      <c r="V15" s="386">
        <v>9.6651286994000003</v>
      </c>
      <c r="W15" s="386">
        <v>74.742534230999993</v>
      </c>
      <c r="X15" s="386">
        <v>172.10689518999999</v>
      </c>
      <c r="Y15" s="386">
        <v>383.19191602000001</v>
      </c>
      <c r="Z15" s="386">
        <v>478.94558232000003</v>
      </c>
      <c r="AA15" s="386">
        <v>576.52299934999996</v>
      </c>
      <c r="AB15" s="386">
        <v>499.79353693000002</v>
      </c>
      <c r="AC15" s="386">
        <v>491.38074121</v>
      </c>
      <c r="AD15" s="386">
        <v>348.12340083999999</v>
      </c>
      <c r="AE15" s="386">
        <v>208.92799661999999</v>
      </c>
      <c r="AF15" s="386">
        <v>57.187275458000002</v>
      </c>
      <c r="AG15" s="386">
        <v>7.9569340144999998</v>
      </c>
      <c r="AH15" s="386">
        <v>17.902647444999999</v>
      </c>
      <c r="AI15" s="386">
        <v>41.953982721000003</v>
      </c>
      <c r="AJ15" s="386">
        <v>144.58980897999999</v>
      </c>
      <c r="AK15" s="386">
        <v>455.98844501000002</v>
      </c>
      <c r="AL15" s="386">
        <v>483.79663441999998</v>
      </c>
      <c r="AM15" s="386">
        <v>591.95047342999999</v>
      </c>
      <c r="AN15" s="386">
        <v>466.70969609000002</v>
      </c>
      <c r="AO15" s="386">
        <v>475.04866650000002</v>
      </c>
      <c r="AP15" s="386">
        <v>319.37242929000001</v>
      </c>
      <c r="AQ15" s="386">
        <v>167.23142193000001</v>
      </c>
      <c r="AR15" s="386">
        <v>52.888757816000002</v>
      </c>
      <c r="AS15" s="386">
        <v>15.326825291</v>
      </c>
      <c r="AT15" s="386">
        <v>9.3004089589000003</v>
      </c>
      <c r="AU15" s="386">
        <v>36.016352947999998</v>
      </c>
      <c r="AV15" s="386">
        <v>216.47404127999999</v>
      </c>
      <c r="AW15" s="386">
        <v>340.47025961999998</v>
      </c>
      <c r="AX15" s="386">
        <v>444.66627154999998</v>
      </c>
      <c r="AY15" s="386">
        <v>486.53855234999997</v>
      </c>
      <c r="AZ15" s="877">
        <v>402.72959806</v>
      </c>
      <c r="BA15" s="877">
        <v>259.66048490999998</v>
      </c>
      <c r="BB15" s="877">
        <v>298.88635277999998</v>
      </c>
      <c r="BC15" s="877">
        <v>163.11177133000001</v>
      </c>
      <c r="BD15" s="877">
        <v>54.498215330999997</v>
      </c>
      <c r="BE15" s="877">
        <v>15.555251932999999</v>
      </c>
      <c r="BF15" s="877">
        <v>7.8105723506000002</v>
      </c>
      <c r="BG15" s="358">
        <v>45.411790512000003</v>
      </c>
      <c r="BH15" s="358">
        <v>194.07677699000001</v>
      </c>
      <c r="BI15" s="358">
        <v>390.63138039</v>
      </c>
      <c r="BJ15" s="358">
        <v>561.94510720999995</v>
      </c>
      <c r="BK15" s="358">
        <v>540.44225524000001</v>
      </c>
      <c r="BL15" s="358">
        <v>459.44993949000002</v>
      </c>
      <c r="BM15" s="358">
        <v>423.81747394000001</v>
      </c>
      <c r="BN15" s="358">
        <v>315.55685505999998</v>
      </c>
      <c r="BO15" s="358">
        <v>185.33536835000001</v>
      </c>
      <c r="BP15" s="358">
        <v>74.991951634000003</v>
      </c>
      <c r="BQ15" s="358">
        <v>19.390722280999999</v>
      </c>
      <c r="BR15" s="358">
        <v>18.445880968000001</v>
      </c>
      <c r="BS15" s="358">
        <v>55.757959415000002</v>
      </c>
      <c r="BT15" s="358">
        <v>193.76232621</v>
      </c>
      <c r="BU15" s="358">
        <v>389.56293842000002</v>
      </c>
      <c r="BV15" s="358">
        <v>560.16058594000003</v>
      </c>
    </row>
    <row r="16" spans="1:74" ht="11.1" customHeight="1" x14ac:dyDescent="0.2">
      <c r="A16" s="6"/>
      <c r="B16" s="758"/>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877"/>
      <c r="BA16" s="877"/>
      <c r="BB16" s="877"/>
      <c r="BC16" s="877"/>
      <c r="BD16" s="877"/>
      <c r="BE16" s="877"/>
      <c r="BF16" s="877"/>
      <c r="BG16" s="358"/>
      <c r="BH16" s="358"/>
      <c r="BI16" s="358"/>
      <c r="BJ16" s="358"/>
      <c r="BK16" s="358"/>
      <c r="BL16" s="358"/>
      <c r="BM16" s="358"/>
      <c r="BN16" s="358"/>
      <c r="BO16" s="358"/>
      <c r="BP16" s="358"/>
      <c r="BQ16" s="358"/>
      <c r="BR16" s="358"/>
      <c r="BS16" s="358"/>
      <c r="BT16" s="358"/>
      <c r="BU16" s="358"/>
      <c r="BV16" s="358"/>
    </row>
    <row r="17" spans="1:74" ht="11.1" customHeight="1" x14ac:dyDescent="0.2">
      <c r="A17" s="6"/>
      <c r="B17" s="97" t="s">
        <v>1400</v>
      </c>
      <c r="C17" s="531"/>
      <c r="D17" s="531"/>
      <c r="E17" s="531"/>
      <c r="F17" s="531"/>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V17" s="531"/>
      <c r="AW17" s="531"/>
      <c r="AX17" s="531"/>
      <c r="AY17" s="531"/>
      <c r="AZ17" s="942"/>
      <c r="BA17" s="942"/>
      <c r="BB17" s="942"/>
      <c r="BC17" s="942"/>
      <c r="BD17" s="942"/>
      <c r="BE17" s="942"/>
      <c r="BF17" s="942"/>
      <c r="BG17" s="534"/>
      <c r="BH17" s="534"/>
      <c r="BI17" s="534"/>
      <c r="BJ17" s="534"/>
      <c r="BK17" s="534"/>
      <c r="BL17" s="534"/>
      <c r="BM17" s="534"/>
      <c r="BN17" s="534"/>
      <c r="BO17" s="534"/>
      <c r="BP17" s="534"/>
      <c r="BQ17" s="534"/>
      <c r="BR17" s="534"/>
      <c r="BS17" s="534"/>
      <c r="BT17" s="534"/>
      <c r="BU17" s="534"/>
      <c r="BV17" s="534"/>
    </row>
    <row r="18" spans="1:74" ht="11.1" customHeight="1" x14ac:dyDescent="0.2">
      <c r="A18" s="6" t="s">
        <v>79</v>
      </c>
      <c r="B18" s="536" t="s">
        <v>1147</v>
      </c>
      <c r="C18" s="386">
        <v>840.06175152000003</v>
      </c>
      <c r="D18" s="386">
        <v>700.58598502999996</v>
      </c>
      <c r="E18" s="386">
        <v>554.48332131999996</v>
      </c>
      <c r="F18" s="386">
        <v>319.32006976000002</v>
      </c>
      <c r="G18" s="386">
        <v>133.73134508000001</v>
      </c>
      <c r="H18" s="386">
        <v>25.331254851000001</v>
      </c>
      <c r="I18" s="386">
        <v>5.5177073194000004</v>
      </c>
      <c r="J18" s="386">
        <v>9.5867946384000007</v>
      </c>
      <c r="K18" s="386">
        <v>46.972515573000003</v>
      </c>
      <c r="L18" s="386">
        <v>229.64737291</v>
      </c>
      <c r="M18" s="386">
        <v>520.37088864999998</v>
      </c>
      <c r="N18" s="386">
        <v>721.98946807000004</v>
      </c>
      <c r="O18" s="386">
        <v>855.20742129999996</v>
      </c>
      <c r="P18" s="386">
        <v>708.85682313999996</v>
      </c>
      <c r="Q18" s="386">
        <v>568.82874518999995</v>
      </c>
      <c r="R18" s="386">
        <v>324.27902325000002</v>
      </c>
      <c r="S18" s="386">
        <v>136.08688215999999</v>
      </c>
      <c r="T18" s="386">
        <v>24.772425626</v>
      </c>
      <c r="U18" s="386">
        <v>5.3848423104999998</v>
      </c>
      <c r="V18" s="386">
        <v>9.3011331219999995</v>
      </c>
      <c r="W18" s="386">
        <v>45.338211555000001</v>
      </c>
      <c r="X18" s="386">
        <v>229.19088067999999</v>
      </c>
      <c r="Y18" s="386">
        <v>517.39198198999998</v>
      </c>
      <c r="Z18" s="386">
        <v>730.15872368999999</v>
      </c>
      <c r="AA18" s="386">
        <v>843.83420639999997</v>
      </c>
      <c r="AB18" s="386">
        <v>697.59632164000004</v>
      </c>
      <c r="AC18" s="386">
        <v>561.31024180999998</v>
      </c>
      <c r="AD18" s="386">
        <v>319.19684231000002</v>
      </c>
      <c r="AE18" s="386">
        <v>136.95459294</v>
      </c>
      <c r="AF18" s="386">
        <v>26.434933745999999</v>
      </c>
      <c r="AG18" s="386">
        <v>5.3412189298000001</v>
      </c>
      <c r="AH18" s="386">
        <v>9.1134948384999994</v>
      </c>
      <c r="AI18" s="386">
        <v>43.972656303999997</v>
      </c>
      <c r="AJ18" s="386">
        <v>224.09688346999999</v>
      </c>
      <c r="AK18" s="386">
        <v>510.58192345999998</v>
      </c>
      <c r="AL18" s="386">
        <v>709.54171011999995</v>
      </c>
      <c r="AM18" s="386">
        <v>830.76152506000005</v>
      </c>
      <c r="AN18" s="386">
        <v>675.16698946999998</v>
      </c>
      <c r="AO18" s="386">
        <v>541.84111069000005</v>
      </c>
      <c r="AP18" s="386">
        <v>314.77940632000002</v>
      </c>
      <c r="AQ18" s="386">
        <v>135.64634667999999</v>
      </c>
      <c r="AR18" s="386">
        <v>25.628409312999999</v>
      </c>
      <c r="AS18" s="386">
        <v>4.7572653921999999</v>
      </c>
      <c r="AT18" s="386">
        <v>8.7312896274000007</v>
      </c>
      <c r="AU18" s="386">
        <v>41.962028717000003</v>
      </c>
      <c r="AV18" s="386">
        <v>220.65560181000001</v>
      </c>
      <c r="AW18" s="386">
        <v>492.08709240000002</v>
      </c>
      <c r="AX18" s="386">
        <v>709.31045346999997</v>
      </c>
      <c r="AY18" s="386">
        <v>836.21470801999999</v>
      </c>
      <c r="AZ18" s="877">
        <v>656.94442339</v>
      </c>
      <c r="BA18" s="877">
        <v>530.33020308000005</v>
      </c>
      <c r="BB18" s="877">
        <v>312.70470383999998</v>
      </c>
      <c r="BC18" s="877">
        <v>137.40975037999999</v>
      </c>
      <c r="BD18" s="877">
        <v>25.177265595000001</v>
      </c>
      <c r="BE18" s="877">
        <v>4.5376038371999998</v>
      </c>
      <c r="BF18" s="877">
        <v>8.7017077130999994</v>
      </c>
      <c r="BG18" s="358">
        <v>42.757759999999998</v>
      </c>
      <c r="BH18" s="358">
        <v>219.41669999999999</v>
      </c>
      <c r="BI18" s="358">
        <v>493.8725</v>
      </c>
      <c r="BJ18" s="358">
        <v>725.90530000000001</v>
      </c>
      <c r="BK18" s="358">
        <v>836.6241</v>
      </c>
      <c r="BL18" s="358">
        <v>659.32860000000005</v>
      </c>
      <c r="BM18" s="358">
        <v>525.46730000000002</v>
      </c>
      <c r="BN18" s="358">
        <v>305.53199999999998</v>
      </c>
      <c r="BO18" s="358">
        <v>136.33090000000001</v>
      </c>
      <c r="BP18" s="358">
        <v>25.540620000000001</v>
      </c>
      <c r="BQ18" s="358">
        <v>4.3024370000000003</v>
      </c>
      <c r="BR18" s="358">
        <v>8.5161689999999997</v>
      </c>
      <c r="BS18" s="358">
        <v>44.147359999999999</v>
      </c>
      <c r="BT18" s="358">
        <v>223.2996</v>
      </c>
      <c r="BU18" s="358">
        <v>499.88249999999999</v>
      </c>
      <c r="BV18" s="358">
        <v>718.86040000000003</v>
      </c>
    </row>
    <row r="19" spans="1:74" ht="11.1" customHeight="1" x14ac:dyDescent="0.2">
      <c r="A19" s="6" t="s">
        <v>70</v>
      </c>
      <c r="B19" s="758" t="s">
        <v>1001</v>
      </c>
      <c r="C19" s="386">
        <v>1168.6436374</v>
      </c>
      <c r="D19" s="386">
        <v>1020.5370122</v>
      </c>
      <c r="E19" s="386">
        <v>910.68079398999998</v>
      </c>
      <c r="F19" s="386">
        <v>565.87193986</v>
      </c>
      <c r="G19" s="386">
        <v>239.65531562000001</v>
      </c>
      <c r="H19" s="386">
        <v>47.522572007999997</v>
      </c>
      <c r="I19" s="386">
        <v>4.5781775436999999</v>
      </c>
      <c r="J19" s="386">
        <v>13.824788313000001</v>
      </c>
      <c r="K19" s="386">
        <v>89.025420840999999</v>
      </c>
      <c r="L19" s="386">
        <v>371.47563122999998</v>
      </c>
      <c r="M19" s="386">
        <v>736.54483829000003</v>
      </c>
      <c r="N19" s="386">
        <v>994.72722012999998</v>
      </c>
      <c r="O19" s="386">
        <v>1190.9218883000001</v>
      </c>
      <c r="P19" s="386">
        <v>1030.891795</v>
      </c>
      <c r="Q19" s="386">
        <v>928.76871842000003</v>
      </c>
      <c r="R19" s="386">
        <v>571.21816507999995</v>
      </c>
      <c r="S19" s="386">
        <v>240.48604277999999</v>
      </c>
      <c r="T19" s="386">
        <v>47.005226299999997</v>
      </c>
      <c r="U19" s="386">
        <v>4.5830363767</v>
      </c>
      <c r="V19" s="386">
        <v>13.459235545</v>
      </c>
      <c r="W19" s="386">
        <v>87.867703887000005</v>
      </c>
      <c r="X19" s="386">
        <v>374.74618671000002</v>
      </c>
      <c r="Y19" s="386">
        <v>719.86606741000003</v>
      </c>
      <c r="Z19" s="386">
        <v>998.73687543000005</v>
      </c>
      <c r="AA19" s="386">
        <v>1166.530555</v>
      </c>
      <c r="AB19" s="386">
        <v>1022.2662144</v>
      </c>
      <c r="AC19" s="386">
        <v>921.71610225999996</v>
      </c>
      <c r="AD19" s="386">
        <v>561.43015543000001</v>
      </c>
      <c r="AE19" s="386">
        <v>244.33050850999999</v>
      </c>
      <c r="AF19" s="386">
        <v>50.334988242000001</v>
      </c>
      <c r="AG19" s="386">
        <v>4.5474200070000004</v>
      </c>
      <c r="AH19" s="386">
        <v>13.27032782</v>
      </c>
      <c r="AI19" s="386">
        <v>80.529707693000006</v>
      </c>
      <c r="AJ19" s="386">
        <v>363.88675265000001</v>
      </c>
      <c r="AK19" s="386">
        <v>720.18288221</v>
      </c>
      <c r="AL19" s="386">
        <v>972.80573927</v>
      </c>
      <c r="AM19" s="386">
        <v>1144.9753321999999</v>
      </c>
      <c r="AN19" s="386">
        <v>999.67199500000004</v>
      </c>
      <c r="AO19" s="386">
        <v>886.21125625000002</v>
      </c>
      <c r="AP19" s="386">
        <v>557.50768254000002</v>
      </c>
      <c r="AQ19" s="386">
        <v>238.02481146</v>
      </c>
      <c r="AR19" s="386">
        <v>47.431972733000002</v>
      </c>
      <c r="AS19" s="386">
        <v>4.1805068308999997</v>
      </c>
      <c r="AT19" s="386">
        <v>11.707469593000001</v>
      </c>
      <c r="AU19" s="386">
        <v>79.041333037000001</v>
      </c>
      <c r="AV19" s="386">
        <v>366.13880096000003</v>
      </c>
      <c r="AW19" s="386">
        <v>702.38414232000002</v>
      </c>
      <c r="AX19" s="386">
        <v>984.74614853000003</v>
      </c>
      <c r="AY19" s="386">
        <v>1136.1510456999999</v>
      </c>
      <c r="AZ19" s="877">
        <v>965.98357031</v>
      </c>
      <c r="BA19" s="877">
        <v>855.09391295</v>
      </c>
      <c r="BB19" s="877">
        <v>549.99660817999995</v>
      </c>
      <c r="BC19" s="877">
        <v>246.13319625</v>
      </c>
      <c r="BD19" s="877">
        <v>41.563307205000001</v>
      </c>
      <c r="BE19" s="877">
        <v>3.6337463785000002</v>
      </c>
      <c r="BF19" s="877">
        <v>13.5958448</v>
      </c>
      <c r="BG19" s="358">
        <v>84.025490000000005</v>
      </c>
      <c r="BH19" s="358">
        <v>358.45490000000001</v>
      </c>
      <c r="BI19" s="358">
        <v>717.10590000000002</v>
      </c>
      <c r="BJ19" s="358">
        <v>1029.723</v>
      </c>
      <c r="BK19" s="358">
        <v>1152.4179999999999</v>
      </c>
      <c r="BL19" s="358">
        <v>986.63840000000005</v>
      </c>
      <c r="BM19" s="358">
        <v>863.74599999999998</v>
      </c>
      <c r="BN19" s="358">
        <v>540.58360000000005</v>
      </c>
      <c r="BO19" s="358">
        <v>246.97880000000001</v>
      </c>
      <c r="BP19" s="358">
        <v>39.655079999999998</v>
      </c>
      <c r="BQ19" s="358">
        <v>3.650979</v>
      </c>
      <c r="BR19" s="358">
        <v>14.10327</v>
      </c>
      <c r="BS19" s="358">
        <v>88.445049999999995</v>
      </c>
      <c r="BT19" s="358">
        <v>359.6771</v>
      </c>
      <c r="BU19" s="358">
        <v>716.93719999999996</v>
      </c>
      <c r="BV19" s="358">
        <v>1020.818</v>
      </c>
    </row>
    <row r="20" spans="1:74" ht="11.1" customHeight="1" x14ac:dyDescent="0.2">
      <c r="A20" s="6" t="s">
        <v>71</v>
      </c>
      <c r="B20" s="758" t="s">
        <v>1002</v>
      </c>
      <c r="C20" s="386">
        <v>1109.8517996</v>
      </c>
      <c r="D20" s="386">
        <v>950.23111302999996</v>
      </c>
      <c r="E20" s="386">
        <v>821.03968841999995</v>
      </c>
      <c r="F20" s="386">
        <v>480.60303506999998</v>
      </c>
      <c r="G20" s="386">
        <v>177.99865191000001</v>
      </c>
      <c r="H20" s="386">
        <v>22.628609931</v>
      </c>
      <c r="I20" s="386">
        <v>2.1337264976000001</v>
      </c>
      <c r="J20" s="386">
        <v>8.5380017764999998</v>
      </c>
      <c r="K20" s="386">
        <v>59.466105382000002</v>
      </c>
      <c r="L20" s="386">
        <v>306.32982980999998</v>
      </c>
      <c r="M20" s="386">
        <v>689.62922945000003</v>
      </c>
      <c r="N20" s="386">
        <v>907.64355765000005</v>
      </c>
      <c r="O20" s="386">
        <v>1133.4027960999999</v>
      </c>
      <c r="P20" s="386">
        <v>962.10738603000004</v>
      </c>
      <c r="Q20" s="386">
        <v>843.23930685000005</v>
      </c>
      <c r="R20" s="386">
        <v>484.41415493</v>
      </c>
      <c r="S20" s="386">
        <v>181.72273085</v>
      </c>
      <c r="T20" s="386">
        <v>22.900905186999999</v>
      </c>
      <c r="U20" s="386">
        <v>2.257796194</v>
      </c>
      <c r="V20" s="386">
        <v>8.2524398437999995</v>
      </c>
      <c r="W20" s="386">
        <v>58.417285452999998</v>
      </c>
      <c r="X20" s="386">
        <v>313.28742770999997</v>
      </c>
      <c r="Y20" s="386">
        <v>672.92448820000004</v>
      </c>
      <c r="Z20" s="386">
        <v>920.67588419000003</v>
      </c>
      <c r="AA20" s="386">
        <v>1111.5176922000001</v>
      </c>
      <c r="AB20" s="386">
        <v>944.63269868999998</v>
      </c>
      <c r="AC20" s="386">
        <v>833.17372278000005</v>
      </c>
      <c r="AD20" s="386">
        <v>473.18909241</v>
      </c>
      <c r="AE20" s="386">
        <v>186.76596233000001</v>
      </c>
      <c r="AF20" s="386">
        <v>25.132708559000001</v>
      </c>
      <c r="AG20" s="386">
        <v>2.3039642819999999</v>
      </c>
      <c r="AH20" s="386">
        <v>7.8733941906</v>
      </c>
      <c r="AI20" s="386">
        <v>53.157926402999998</v>
      </c>
      <c r="AJ20" s="386">
        <v>309.09635364000002</v>
      </c>
      <c r="AK20" s="386">
        <v>669.73942081999996</v>
      </c>
      <c r="AL20" s="386">
        <v>899.50776599999995</v>
      </c>
      <c r="AM20" s="386">
        <v>1083.4047337</v>
      </c>
      <c r="AN20" s="386">
        <v>917.60272947999999</v>
      </c>
      <c r="AO20" s="386">
        <v>797.80924578999998</v>
      </c>
      <c r="AP20" s="386">
        <v>465.87104815999999</v>
      </c>
      <c r="AQ20" s="386">
        <v>181.76114437000001</v>
      </c>
      <c r="AR20" s="386">
        <v>24.097149192</v>
      </c>
      <c r="AS20" s="386">
        <v>1.7703874847000001</v>
      </c>
      <c r="AT20" s="386">
        <v>6.7361372916000004</v>
      </c>
      <c r="AU20" s="386">
        <v>52.091196828000001</v>
      </c>
      <c r="AV20" s="386">
        <v>308.69575765000002</v>
      </c>
      <c r="AW20" s="386">
        <v>649.33401421999997</v>
      </c>
      <c r="AX20" s="386">
        <v>909.95037765999996</v>
      </c>
      <c r="AY20" s="386">
        <v>1079.3214533</v>
      </c>
      <c r="AZ20" s="877">
        <v>883.31540752000001</v>
      </c>
      <c r="BA20" s="877">
        <v>765.10441247000006</v>
      </c>
      <c r="BB20" s="877">
        <v>460.18857305</v>
      </c>
      <c r="BC20" s="877">
        <v>190.94940847999999</v>
      </c>
      <c r="BD20" s="877">
        <v>22.181275293999999</v>
      </c>
      <c r="BE20" s="877">
        <v>1.3305851478999999</v>
      </c>
      <c r="BF20" s="877">
        <v>7.5145299617000001</v>
      </c>
      <c r="BG20" s="358">
        <v>55.045439999999999</v>
      </c>
      <c r="BH20" s="358">
        <v>303.53460000000001</v>
      </c>
      <c r="BI20" s="358">
        <v>665.19600000000003</v>
      </c>
      <c r="BJ20" s="358">
        <v>958.25819999999999</v>
      </c>
      <c r="BK20" s="358">
        <v>1091.829</v>
      </c>
      <c r="BL20" s="358">
        <v>900.84199999999998</v>
      </c>
      <c r="BM20" s="358">
        <v>771.21550000000002</v>
      </c>
      <c r="BN20" s="358">
        <v>446.51510000000002</v>
      </c>
      <c r="BO20" s="358">
        <v>190.9659</v>
      </c>
      <c r="BP20" s="358">
        <v>21.78594</v>
      </c>
      <c r="BQ20" s="358">
        <v>1.376587</v>
      </c>
      <c r="BR20" s="358">
        <v>7.9017340000000003</v>
      </c>
      <c r="BS20" s="358">
        <v>59.0306</v>
      </c>
      <c r="BT20" s="358">
        <v>306.30369999999999</v>
      </c>
      <c r="BU20" s="358">
        <v>666.46420000000001</v>
      </c>
      <c r="BV20" s="358">
        <v>951.06979999999999</v>
      </c>
    </row>
    <row r="21" spans="1:74" ht="11.1" customHeight="1" x14ac:dyDescent="0.2">
      <c r="A21" s="6" t="s">
        <v>72</v>
      </c>
      <c r="B21" s="758" t="s">
        <v>1003</v>
      </c>
      <c r="C21" s="386">
        <v>1226.5932849999999</v>
      </c>
      <c r="D21" s="386">
        <v>1074.3520771999999</v>
      </c>
      <c r="E21" s="386">
        <v>832.01365018000001</v>
      </c>
      <c r="F21" s="386">
        <v>500.88692949</v>
      </c>
      <c r="G21" s="386">
        <v>196.50901339999999</v>
      </c>
      <c r="H21" s="386">
        <v>29.484588034000001</v>
      </c>
      <c r="I21" s="386">
        <v>7.1584232710000002</v>
      </c>
      <c r="J21" s="386">
        <v>16.894506790000001</v>
      </c>
      <c r="K21" s="386">
        <v>73.050172701999998</v>
      </c>
      <c r="L21" s="386">
        <v>369.81485041000002</v>
      </c>
      <c r="M21" s="386">
        <v>772.06323524000004</v>
      </c>
      <c r="N21" s="386">
        <v>1020.1090118</v>
      </c>
      <c r="O21" s="386">
        <v>1255.3535412000001</v>
      </c>
      <c r="P21" s="386">
        <v>1092.7024544999999</v>
      </c>
      <c r="Q21" s="386">
        <v>866.81334143000004</v>
      </c>
      <c r="R21" s="386">
        <v>510.87153925000001</v>
      </c>
      <c r="S21" s="386">
        <v>200.23050330999999</v>
      </c>
      <c r="T21" s="386">
        <v>29.860149718999999</v>
      </c>
      <c r="U21" s="386">
        <v>7.4675774745999997</v>
      </c>
      <c r="V21" s="386">
        <v>16.454478290000001</v>
      </c>
      <c r="W21" s="386">
        <v>69.259235468</v>
      </c>
      <c r="X21" s="386">
        <v>367.87958321000002</v>
      </c>
      <c r="Y21" s="386">
        <v>763.30946944000004</v>
      </c>
      <c r="Z21" s="386">
        <v>1037.5193982999999</v>
      </c>
      <c r="AA21" s="386">
        <v>1237.405941</v>
      </c>
      <c r="AB21" s="386">
        <v>1071.8087201999999</v>
      </c>
      <c r="AC21" s="386">
        <v>849.54653007000002</v>
      </c>
      <c r="AD21" s="386">
        <v>500.70267329000001</v>
      </c>
      <c r="AE21" s="386">
        <v>204.39490336</v>
      </c>
      <c r="AF21" s="386">
        <v>30.197952875999999</v>
      </c>
      <c r="AG21" s="386">
        <v>7.2149537792</v>
      </c>
      <c r="AH21" s="386">
        <v>16.380750107000001</v>
      </c>
      <c r="AI21" s="386">
        <v>67.152165052000001</v>
      </c>
      <c r="AJ21" s="386">
        <v>362.34810965999998</v>
      </c>
      <c r="AK21" s="386">
        <v>753.17177747999995</v>
      </c>
      <c r="AL21" s="386">
        <v>997.28168932000005</v>
      </c>
      <c r="AM21" s="386">
        <v>1204.7610150999999</v>
      </c>
      <c r="AN21" s="386">
        <v>1017.0522228999999</v>
      </c>
      <c r="AO21" s="386">
        <v>809.11682617999998</v>
      </c>
      <c r="AP21" s="386">
        <v>490.37213522000002</v>
      </c>
      <c r="AQ21" s="386">
        <v>197.34031787000001</v>
      </c>
      <c r="AR21" s="386">
        <v>29.484182813</v>
      </c>
      <c r="AS21" s="386">
        <v>4.9868870161999999</v>
      </c>
      <c r="AT21" s="386">
        <v>15.770225055999999</v>
      </c>
      <c r="AU21" s="386">
        <v>59.938221755000001</v>
      </c>
      <c r="AV21" s="386">
        <v>349.82999689000002</v>
      </c>
      <c r="AW21" s="386">
        <v>718.89429813000004</v>
      </c>
      <c r="AX21" s="386">
        <v>999.33496421999996</v>
      </c>
      <c r="AY21" s="386">
        <v>1207.0544184</v>
      </c>
      <c r="AZ21" s="877">
        <v>984.12985853999999</v>
      </c>
      <c r="BA21" s="877">
        <v>781.70419155000002</v>
      </c>
      <c r="BB21" s="877">
        <v>490.51233532999998</v>
      </c>
      <c r="BC21" s="877">
        <v>206.18565092</v>
      </c>
      <c r="BD21" s="877">
        <v>26.780713583000001</v>
      </c>
      <c r="BE21" s="877">
        <v>4.0018930489000004</v>
      </c>
      <c r="BF21" s="877">
        <v>15.447807726000001</v>
      </c>
      <c r="BG21" s="358">
        <v>62.427909999999997</v>
      </c>
      <c r="BH21" s="358">
        <v>343.71510000000001</v>
      </c>
      <c r="BI21" s="358">
        <v>732.67949999999996</v>
      </c>
      <c r="BJ21" s="358">
        <v>1040.577</v>
      </c>
      <c r="BK21" s="358">
        <v>1219.643</v>
      </c>
      <c r="BL21" s="358">
        <v>987.92370000000005</v>
      </c>
      <c r="BM21" s="358">
        <v>781.94799999999998</v>
      </c>
      <c r="BN21" s="358">
        <v>472.5324</v>
      </c>
      <c r="BO21" s="358">
        <v>208.52699999999999</v>
      </c>
      <c r="BP21" s="358">
        <v>27.767969999999998</v>
      </c>
      <c r="BQ21" s="358">
        <v>3.8490880000000001</v>
      </c>
      <c r="BR21" s="358">
        <v>16.05423</v>
      </c>
      <c r="BS21" s="358">
        <v>67.285340000000005</v>
      </c>
      <c r="BT21" s="358">
        <v>352.94409999999999</v>
      </c>
      <c r="BU21" s="358">
        <v>744.93780000000004</v>
      </c>
      <c r="BV21" s="358">
        <v>1026.8130000000001</v>
      </c>
    </row>
    <row r="22" spans="1:74" ht="11.1" customHeight="1" x14ac:dyDescent="0.2">
      <c r="A22" s="6" t="s">
        <v>73</v>
      </c>
      <c r="B22" s="758" t="s">
        <v>1004</v>
      </c>
      <c r="C22" s="386">
        <v>1279.8607972</v>
      </c>
      <c r="D22" s="386">
        <v>1134.9770366</v>
      </c>
      <c r="E22" s="386">
        <v>806.43724039000006</v>
      </c>
      <c r="F22" s="386">
        <v>490.79570171</v>
      </c>
      <c r="G22" s="386">
        <v>203.04673707000001</v>
      </c>
      <c r="H22" s="386">
        <v>32.033918665000002</v>
      </c>
      <c r="I22" s="386">
        <v>11.110044268999999</v>
      </c>
      <c r="J22" s="386">
        <v>24.278957063</v>
      </c>
      <c r="K22" s="386">
        <v>89.330784910000006</v>
      </c>
      <c r="L22" s="386">
        <v>420.46322072999999</v>
      </c>
      <c r="M22" s="386">
        <v>801.55687642999999</v>
      </c>
      <c r="N22" s="386">
        <v>1136.1248535</v>
      </c>
      <c r="O22" s="386">
        <v>1311.7675827</v>
      </c>
      <c r="P22" s="386">
        <v>1161.5652797</v>
      </c>
      <c r="Q22" s="386">
        <v>845.86583031999999</v>
      </c>
      <c r="R22" s="386">
        <v>512.70202577999999</v>
      </c>
      <c r="S22" s="386">
        <v>209.07914912999999</v>
      </c>
      <c r="T22" s="386">
        <v>32.509590955</v>
      </c>
      <c r="U22" s="386">
        <v>11.954122624</v>
      </c>
      <c r="V22" s="386">
        <v>23.881957022999998</v>
      </c>
      <c r="W22" s="386">
        <v>84.864549714000006</v>
      </c>
      <c r="X22" s="386">
        <v>412.92275408</v>
      </c>
      <c r="Y22" s="386">
        <v>808.37405701</v>
      </c>
      <c r="Z22" s="386">
        <v>1153.155299</v>
      </c>
      <c r="AA22" s="386">
        <v>1303.6222327</v>
      </c>
      <c r="AB22" s="386">
        <v>1154.9254335000001</v>
      </c>
      <c r="AC22" s="386">
        <v>836.54382962</v>
      </c>
      <c r="AD22" s="386">
        <v>498.49175531999998</v>
      </c>
      <c r="AE22" s="386">
        <v>200.86091163</v>
      </c>
      <c r="AF22" s="386">
        <v>29.970666653999999</v>
      </c>
      <c r="AG22" s="386">
        <v>12.190444944999999</v>
      </c>
      <c r="AH22" s="386">
        <v>23.663024866000001</v>
      </c>
      <c r="AI22" s="386">
        <v>83.916841078999994</v>
      </c>
      <c r="AJ22" s="386">
        <v>405.02530612999999</v>
      </c>
      <c r="AK22" s="386">
        <v>794.82821758</v>
      </c>
      <c r="AL22" s="386">
        <v>1102.9563453000001</v>
      </c>
      <c r="AM22" s="386">
        <v>1289.2185409000001</v>
      </c>
      <c r="AN22" s="386">
        <v>1096.1130467999999</v>
      </c>
      <c r="AO22" s="386">
        <v>807.14403636999998</v>
      </c>
      <c r="AP22" s="386">
        <v>487.04006464000003</v>
      </c>
      <c r="AQ22" s="386">
        <v>197.29711501</v>
      </c>
      <c r="AR22" s="386">
        <v>29.448203753000001</v>
      </c>
      <c r="AS22" s="386">
        <v>10.455504118</v>
      </c>
      <c r="AT22" s="386">
        <v>23.721667085</v>
      </c>
      <c r="AU22" s="386">
        <v>76.707177711</v>
      </c>
      <c r="AV22" s="386">
        <v>392.91246957999999</v>
      </c>
      <c r="AW22" s="386">
        <v>762.54993329000001</v>
      </c>
      <c r="AX22" s="386">
        <v>1100.9106803</v>
      </c>
      <c r="AY22" s="386">
        <v>1303.0275649</v>
      </c>
      <c r="AZ22" s="877">
        <v>1085.1573906000001</v>
      </c>
      <c r="BA22" s="877">
        <v>793.70098572999996</v>
      </c>
      <c r="BB22" s="877">
        <v>490.78975899</v>
      </c>
      <c r="BC22" s="877">
        <v>195.84017102000001</v>
      </c>
      <c r="BD22" s="877">
        <v>28.911173614999999</v>
      </c>
      <c r="BE22" s="877">
        <v>10.091959726000001</v>
      </c>
      <c r="BF22" s="877">
        <v>22.77138678</v>
      </c>
      <c r="BG22" s="358">
        <v>78.395290000000003</v>
      </c>
      <c r="BH22" s="358">
        <v>384.41309999999999</v>
      </c>
      <c r="BI22" s="358">
        <v>767.91290000000004</v>
      </c>
      <c r="BJ22" s="358">
        <v>1122.6410000000001</v>
      </c>
      <c r="BK22" s="358">
        <v>1308.0239999999999</v>
      </c>
      <c r="BL22" s="358">
        <v>1079.153</v>
      </c>
      <c r="BM22" s="358">
        <v>794.70489999999995</v>
      </c>
      <c r="BN22" s="358">
        <v>486.2115</v>
      </c>
      <c r="BO22" s="358">
        <v>195.07169999999999</v>
      </c>
      <c r="BP22" s="358">
        <v>29.971959999999999</v>
      </c>
      <c r="BQ22" s="358">
        <v>9.1955679999999997</v>
      </c>
      <c r="BR22" s="358">
        <v>21.829840000000001</v>
      </c>
      <c r="BS22" s="358">
        <v>81.033829999999995</v>
      </c>
      <c r="BT22" s="358">
        <v>394.37040000000002</v>
      </c>
      <c r="BU22" s="358">
        <v>788.20439999999996</v>
      </c>
      <c r="BV22" s="358">
        <v>1110.345</v>
      </c>
    </row>
    <row r="23" spans="1:74" ht="11.1" customHeight="1" x14ac:dyDescent="0.2">
      <c r="A23" s="6" t="s">
        <v>74</v>
      </c>
      <c r="B23" s="758" t="s">
        <v>1060</v>
      </c>
      <c r="C23" s="386">
        <v>593.65580651000005</v>
      </c>
      <c r="D23" s="386">
        <v>445.20502826000001</v>
      </c>
      <c r="E23" s="386">
        <v>342.71794084999999</v>
      </c>
      <c r="F23" s="386">
        <v>145.64162031000001</v>
      </c>
      <c r="G23" s="386">
        <v>40.257952345</v>
      </c>
      <c r="H23" s="386">
        <v>1.4974853008</v>
      </c>
      <c r="I23" s="386">
        <v>9.2833469387999995E-2</v>
      </c>
      <c r="J23" s="386">
        <v>0.38998000018000001</v>
      </c>
      <c r="K23" s="386">
        <v>10.139460859</v>
      </c>
      <c r="L23" s="386">
        <v>105.1083878</v>
      </c>
      <c r="M23" s="386">
        <v>347.54983042999999</v>
      </c>
      <c r="N23" s="386">
        <v>453.95773223999998</v>
      </c>
      <c r="O23" s="386">
        <v>604.18798746000004</v>
      </c>
      <c r="P23" s="386">
        <v>445.66931454000002</v>
      </c>
      <c r="Q23" s="386">
        <v>352.80390096000002</v>
      </c>
      <c r="R23" s="386">
        <v>147.16673195999999</v>
      </c>
      <c r="S23" s="386">
        <v>41.407851635</v>
      </c>
      <c r="T23" s="386">
        <v>1.2767181997999999</v>
      </c>
      <c r="U23" s="386">
        <v>9.5446550807E-2</v>
      </c>
      <c r="V23" s="386">
        <v>0.37699709078999999</v>
      </c>
      <c r="W23" s="386">
        <v>9.8891342833000007</v>
      </c>
      <c r="X23" s="386">
        <v>108.63122783</v>
      </c>
      <c r="Y23" s="386">
        <v>332.46017870999998</v>
      </c>
      <c r="Z23" s="386">
        <v>463.68457747000002</v>
      </c>
      <c r="AA23" s="386">
        <v>598.43142044000001</v>
      </c>
      <c r="AB23" s="386">
        <v>425.72726177999999</v>
      </c>
      <c r="AC23" s="386">
        <v>332.32064251999998</v>
      </c>
      <c r="AD23" s="386">
        <v>143.73544881000001</v>
      </c>
      <c r="AE23" s="386">
        <v>41.882620301999999</v>
      </c>
      <c r="AF23" s="386">
        <v>2.0062113762</v>
      </c>
      <c r="AG23" s="386">
        <v>9.2009980581000003E-2</v>
      </c>
      <c r="AH23" s="386">
        <v>0.28465739025999998</v>
      </c>
      <c r="AI23" s="386">
        <v>8.9117345357000008</v>
      </c>
      <c r="AJ23" s="386">
        <v>107.18966460999999</v>
      </c>
      <c r="AK23" s="386">
        <v>326.42332549999998</v>
      </c>
      <c r="AL23" s="386">
        <v>461.22468705</v>
      </c>
      <c r="AM23" s="386">
        <v>579.69346704999998</v>
      </c>
      <c r="AN23" s="386">
        <v>416.76411466000002</v>
      </c>
      <c r="AO23" s="386">
        <v>313.12051123999998</v>
      </c>
      <c r="AP23" s="386">
        <v>139.09951429</v>
      </c>
      <c r="AQ23" s="386">
        <v>40.618406751000002</v>
      </c>
      <c r="AR23" s="386">
        <v>1.9999347566000001</v>
      </c>
      <c r="AS23" s="386">
        <v>3.5685091175000003E-2</v>
      </c>
      <c r="AT23" s="386">
        <v>0.14342546971</v>
      </c>
      <c r="AU23" s="386">
        <v>8.7656485877999994</v>
      </c>
      <c r="AV23" s="386">
        <v>106.29626355000001</v>
      </c>
      <c r="AW23" s="386">
        <v>304.62505907000002</v>
      </c>
      <c r="AX23" s="386">
        <v>464.54023339000003</v>
      </c>
      <c r="AY23" s="386">
        <v>587.38275672999998</v>
      </c>
      <c r="AZ23" s="877">
        <v>390.39329930000002</v>
      </c>
      <c r="BA23" s="877">
        <v>304.36235918</v>
      </c>
      <c r="BB23" s="877">
        <v>135.15419356999999</v>
      </c>
      <c r="BC23" s="877">
        <v>42.245637275999997</v>
      </c>
      <c r="BD23" s="877">
        <v>1.9772529665</v>
      </c>
      <c r="BE23" s="877">
        <v>2.9845311214000001E-2</v>
      </c>
      <c r="BF23" s="877">
        <v>0.20714919503000001</v>
      </c>
      <c r="BG23" s="358">
        <v>9.0045769999999994</v>
      </c>
      <c r="BH23" s="358">
        <v>105.0621</v>
      </c>
      <c r="BI23" s="358">
        <v>311.3057</v>
      </c>
      <c r="BJ23" s="358">
        <v>489.77359999999999</v>
      </c>
      <c r="BK23" s="358">
        <v>584.82650000000001</v>
      </c>
      <c r="BL23" s="358">
        <v>392.28289999999998</v>
      </c>
      <c r="BM23" s="358">
        <v>302.26870000000002</v>
      </c>
      <c r="BN23" s="358">
        <v>127.55110000000001</v>
      </c>
      <c r="BO23" s="358">
        <v>41.071330000000003</v>
      </c>
      <c r="BP23" s="358">
        <v>2.002691</v>
      </c>
      <c r="BQ23" s="358">
        <v>2.6977299999999999E-2</v>
      </c>
      <c r="BR23" s="358">
        <v>0.2121384</v>
      </c>
      <c r="BS23" s="358">
        <v>10.069269999999999</v>
      </c>
      <c r="BT23" s="358">
        <v>107.71210000000001</v>
      </c>
      <c r="BU23" s="358">
        <v>311.69830000000002</v>
      </c>
      <c r="BV23" s="358">
        <v>487.75009999999997</v>
      </c>
    </row>
    <row r="24" spans="1:74" ht="11.1" customHeight="1" x14ac:dyDescent="0.2">
      <c r="A24" s="6" t="s">
        <v>75</v>
      </c>
      <c r="B24" s="758" t="s">
        <v>1006</v>
      </c>
      <c r="C24" s="386">
        <v>766.05017344999999</v>
      </c>
      <c r="D24" s="386">
        <v>581.78459913999995</v>
      </c>
      <c r="E24" s="386">
        <v>416.24986496000002</v>
      </c>
      <c r="F24" s="386">
        <v>190.96967587</v>
      </c>
      <c r="G24" s="386">
        <v>51.265570824999998</v>
      </c>
      <c r="H24" s="386">
        <v>1.5562878490000001</v>
      </c>
      <c r="I24" s="386">
        <v>7.0419343085999994E-2</v>
      </c>
      <c r="J24" s="386">
        <v>0.18725295136</v>
      </c>
      <c r="K24" s="386">
        <v>14.489260843</v>
      </c>
      <c r="L24" s="386">
        <v>148.67708669000001</v>
      </c>
      <c r="M24" s="386">
        <v>476.43895457999997</v>
      </c>
      <c r="N24" s="386">
        <v>603.61309294</v>
      </c>
      <c r="O24" s="386">
        <v>786.52868126999999</v>
      </c>
      <c r="P24" s="386">
        <v>589.09285034000004</v>
      </c>
      <c r="Q24" s="386">
        <v>434.99486352999998</v>
      </c>
      <c r="R24" s="386">
        <v>197.51300429</v>
      </c>
      <c r="S24" s="386">
        <v>52.250046470000001</v>
      </c>
      <c r="T24" s="386">
        <v>1.3915935036</v>
      </c>
      <c r="U24" s="386">
        <v>7.0419343085999994E-2</v>
      </c>
      <c r="V24" s="386">
        <v>0.18725295136</v>
      </c>
      <c r="W24" s="386">
        <v>14.119315541000001</v>
      </c>
      <c r="X24" s="386">
        <v>149.66592473</v>
      </c>
      <c r="Y24" s="386">
        <v>466.55644397999998</v>
      </c>
      <c r="Z24" s="386">
        <v>614.79943168</v>
      </c>
      <c r="AA24" s="386">
        <v>776.15958745</v>
      </c>
      <c r="AB24" s="386">
        <v>568.08503957999994</v>
      </c>
      <c r="AC24" s="386">
        <v>412.0282125</v>
      </c>
      <c r="AD24" s="386">
        <v>194.61519292</v>
      </c>
      <c r="AE24" s="386">
        <v>51.461487966999997</v>
      </c>
      <c r="AF24" s="386">
        <v>1.9446443339999999</v>
      </c>
      <c r="AG24" s="386">
        <v>7.0419343085999994E-2</v>
      </c>
      <c r="AH24" s="386">
        <v>0.18725295136</v>
      </c>
      <c r="AI24" s="386">
        <v>13.94072869</v>
      </c>
      <c r="AJ24" s="386">
        <v>147.23747427000001</v>
      </c>
      <c r="AK24" s="386">
        <v>453.61834838999999</v>
      </c>
      <c r="AL24" s="386">
        <v>604.49245105</v>
      </c>
      <c r="AM24" s="386">
        <v>759.92379151</v>
      </c>
      <c r="AN24" s="386">
        <v>544.04489497999998</v>
      </c>
      <c r="AO24" s="386">
        <v>391.28612442999997</v>
      </c>
      <c r="AP24" s="386">
        <v>190.33307285000001</v>
      </c>
      <c r="AQ24" s="386">
        <v>49.417835392000001</v>
      </c>
      <c r="AR24" s="386">
        <v>1.8971954313999999</v>
      </c>
      <c r="AS24" s="386">
        <v>1E-10</v>
      </c>
      <c r="AT24" s="386">
        <v>0.18725295136</v>
      </c>
      <c r="AU24" s="386">
        <v>13.299928851000001</v>
      </c>
      <c r="AV24" s="386">
        <v>144.26249774999999</v>
      </c>
      <c r="AW24" s="386">
        <v>418.37385469999998</v>
      </c>
      <c r="AX24" s="386">
        <v>605.00249573999997</v>
      </c>
      <c r="AY24" s="386">
        <v>770.47048461999998</v>
      </c>
      <c r="AZ24" s="877">
        <v>512.35113668999998</v>
      </c>
      <c r="BA24" s="877">
        <v>381.53145246000003</v>
      </c>
      <c r="BB24" s="877">
        <v>187.479782</v>
      </c>
      <c r="BC24" s="877">
        <v>51.432926416000001</v>
      </c>
      <c r="BD24" s="877">
        <v>1.8268608891</v>
      </c>
      <c r="BE24" s="877">
        <v>1E-10</v>
      </c>
      <c r="BF24" s="877">
        <v>7.0067866980999996E-2</v>
      </c>
      <c r="BG24" s="358">
        <v>13.183350000000001</v>
      </c>
      <c r="BH24" s="358">
        <v>141.93690000000001</v>
      </c>
      <c r="BI24" s="358">
        <v>426.4058</v>
      </c>
      <c r="BJ24" s="358">
        <v>632.29049999999995</v>
      </c>
      <c r="BK24" s="358">
        <v>767.5231</v>
      </c>
      <c r="BL24" s="358">
        <v>511.27620000000002</v>
      </c>
      <c r="BM24" s="358">
        <v>373.84160000000003</v>
      </c>
      <c r="BN24" s="358">
        <v>178.91980000000001</v>
      </c>
      <c r="BO24" s="358">
        <v>50.058419999999998</v>
      </c>
      <c r="BP24" s="358">
        <v>1.918048</v>
      </c>
      <c r="BQ24" s="358">
        <v>0</v>
      </c>
      <c r="BR24" s="358">
        <v>7.0067900000000002E-2</v>
      </c>
      <c r="BS24" s="358">
        <v>14.628500000000001</v>
      </c>
      <c r="BT24" s="358">
        <v>149.47739999999999</v>
      </c>
      <c r="BU24" s="358">
        <v>433.9169</v>
      </c>
      <c r="BV24" s="358">
        <v>627.94629999999995</v>
      </c>
    </row>
    <row r="25" spans="1:74" ht="11.1" customHeight="1" x14ac:dyDescent="0.2">
      <c r="A25" s="6" t="s">
        <v>76</v>
      </c>
      <c r="B25" s="758" t="s">
        <v>1007</v>
      </c>
      <c r="C25" s="386">
        <v>533.04623019999997</v>
      </c>
      <c r="D25" s="386">
        <v>389.24680520999999</v>
      </c>
      <c r="E25" s="386">
        <v>221.77184897000001</v>
      </c>
      <c r="F25" s="386">
        <v>81.334586896000005</v>
      </c>
      <c r="G25" s="386">
        <v>11.494111035</v>
      </c>
      <c r="H25" s="386">
        <v>7.7531431807999998E-2</v>
      </c>
      <c r="I25" s="386">
        <v>1.5399425159E-2</v>
      </c>
      <c r="J25" s="386">
        <v>0.17011543953</v>
      </c>
      <c r="K25" s="386">
        <v>2.5156961664000002</v>
      </c>
      <c r="L25" s="386">
        <v>57.79853585</v>
      </c>
      <c r="M25" s="386">
        <v>266.76399670000001</v>
      </c>
      <c r="N25" s="386">
        <v>428.62433127000003</v>
      </c>
      <c r="O25" s="386">
        <v>547.80188497999995</v>
      </c>
      <c r="P25" s="386">
        <v>404.68975320999999</v>
      </c>
      <c r="Q25" s="386">
        <v>235.75159095000001</v>
      </c>
      <c r="R25" s="386">
        <v>83.285945053999995</v>
      </c>
      <c r="S25" s="386">
        <v>11.638497045999999</v>
      </c>
      <c r="T25" s="386">
        <v>7.7531431807999998E-2</v>
      </c>
      <c r="U25" s="386">
        <v>1.5399425159E-2</v>
      </c>
      <c r="V25" s="386">
        <v>0.17739293937</v>
      </c>
      <c r="W25" s="386">
        <v>2.3960549199000001</v>
      </c>
      <c r="X25" s="386">
        <v>56.059491545</v>
      </c>
      <c r="Y25" s="386">
        <v>273.52939448000001</v>
      </c>
      <c r="Z25" s="386">
        <v>432.52624735000001</v>
      </c>
      <c r="AA25" s="386">
        <v>538.30039520000003</v>
      </c>
      <c r="AB25" s="386">
        <v>400.88093548000001</v>
      </c>
      <c r="AC25" s="386">
        <v>224.58281495</v>
      </c>
      <c r="AD25" s="386">
        <v>79.559568076999994</v>
      </c>
      <c r="AE25" s="386">
        <v>10.750488415</v>
      </c>
      <c r="AF25" s="386">
        <v>7.6962270971000002E-2</v>
      </c>
      <c r="AG25" s="386">
        <v>1.5399425159E-2</v>
      </c>
      <c r="AH25" s="386">
        <v>0.16183185856000001</v>
      </c>
      <c r="AI25" s="386">
        <v>2.3778772041999998</v>
      </c>
      <c r="AJ25" s="386">
        <v>54.139601382999999</v>
      </c>
      <c r="AK25" s="386">
        <v>264.36090562999999</v>
      </c>
      <c r="AL25" s="386">
        <v>411.94905399999999</v>
      </c>
      <c r="AM25" s="386">
        <v>536.75386126000001</v>
      </c>
      <c r="AN25" s="386">
        <v>378.60223867000002</v>
      </c>
      <c r="AO25" s="386">
        <v>208.02658851000001</v>
      </c>
      <c r="AP25" s="386">
        <v>76.040016088000002</v>
      </c>
      <c r="AQ25" s="386">
        <v>10.003610116000001</v>
      </c>
      <c r="AR25" s="386">
        <v>6.1548425905000002E-2</v>
      </c>
      <c r="AS25" s="386">
        <v>1E-10</v>
      </c>
      <c r="AT25" s="386">
        <v>0.15413935666</v>
      </c>
      <c r="AU25" s="386">
        <v>2.2153825468999999</v>
      </c>
      <c r="AV25" s="386">
        <v>52.223306069000003</v>
      </c>
      <c r="AW25" s="386">
        <v>240.76020108</v>
      </c>
      <c r="AX25" s="386">
        <v>403.78424401000001</v>
      </c>
      <c r="AY25" s="386">
        <v>540.31141624999998</v>
      </c>
      <c r="AZ25" s="877">
        <v>366.80219428999999</v>
      </c>
      <c r="BA25" s="877">
        <v>195.14496776999999</v>
      </c>
      <c r="BB25" s="877">
        <v>74.762693095000003</v>
      </c>
      <c r="BC25" s="877">
        <v>9.6297073352000009</v>
      </c>
      <c r="BD25" s="877">
        <v>6.1548425905000002E-2</v>
      </c>
      <c r="BE25" s="877">
        <v>1E-10</v>
      </c>
      <c r="BF25" s="877">
        <v>0.11845233442</v>
      </c>
      <c r="BG25" s="358">
        <v>2.2718280000000002</v>
      </c>
      <c r="BH25" s="358">
        <v>50.323259999999998</v>
      </c>
      <c r="BI25" s="358">
        <v>233.75810000000001</v>
      </c>
      <c r="BJ25" s="358">
        <v>404.90309999999999</v>
      </c>
      <c r="BK25" s="358">
        <v>537.32510000000002</v>
      </c>
      <c r="BL25" s="358">
        <v>359.15660000000003</v>
      </c>
      <c r="BM25" s="358">
        <v>187.0266</v>
      </c>
      <c r="BN25" s="358">
        <v>71.322109999999995</v>
      </c>
      <c r="BO25" s="358">
        <v>8.789339</v>
      </c>
      <c r="BP25" s="358">
        <v>6.1548400000000003E-2</v>
      </c>
      <c r="BQ25" s="358">
        <v>0</v>
      </c>
      <c r="BR25" s="358">
        <v>0.1109006</v>
      </c>
      <c r="BS25" s="358">
        <v>2.5506199999999999</v>
      </c>
      <c r="BT25" s="358">
        <v>53.969769999999997</v>
      </c>
      <c r="BU25" s="358">
        <v>242.5241</v>
      </c>
      <c r="BV25" s="358">
        <v>403.9556</v>
      </c>
    </row>
    <row r="26" spans="1:74" ht="11.1" customHeight="1" x14ac:dyDescent="0.2">
      <c r="A26" s="6" t="s">
        <v>77</v>
      </c>
      <c r="B26" s="758" t="s">
        <v>1008</v>
      </c>
      <c r="C26" s="386">
        <v>875.18926463000003</v>
      </c>
      <c r="D26" s="386">
        <v>726.59198918000004</v>
      </c>
      <c r="E26" s="386">
        <v>571.17129691000002</v>
      </c>
      <c r="F26" s="386">
        <v>394.25895204</v>
      </c>
      <c r="G26" s="386">
        <v>227.01991179000001</v>
      </c>
      <c r="H26" s="386">
        <v>59.946840846000001</v>
      </c>
      <c r="I26" s="386">
        <v>11.637225056</v>
      </c>
      <c r="J26" s="386">
        <v>21.796805574</v>
      </c>
      <c r="K26" s="386">
        <v>97.557359941000001</v>
      </c>
      <c r="L26" s="386">
        <v>343.30585337000002</v>
      </c>
      <c r="M26" s="386">
        <v>584.08052924000003</v>
      </c>
      <c r="N26" s="386">
        <v>882.65925101000005</v>
      </c>
      <c r="O26" s="386">
        <v>882.55439044000002</v>
      </c>
      <c r="P26" s="386">
        <v>732.39676598000005</v>
      </c>
      <c r="Q26" s="386">
        <v>578.85192112000004</v>
      </c>
      <c r="R26" s="386">
        <v>403.68738497999999</v>
      </c>
      <c r="S26" s="386">
        <v>231.28536758999999</v>
      </c>
      <c r="T26" s="386">
        <v>61.542090541999997</v>
      </c>
      <c r="U26" s="386">
        <v>11.584071515</v>
      </c>
      <c r="V26" s="386">
        <v>21.570186748000001</v>
      </c>
      <c r="W26" s="386">
        <v>94.685682087000004</v>
      </c>
      <c r="X26" s="386">
        <v>340.04593326999998</v>
      </c>
      <c r="Y26" s="386">
        <v>607.72066982000001</v>
      </c>
      <c r="Z26" s="386">
        <v>885.78665779999994</v>
      </c>
      <c r="AA26" s="386">
        <v>877.70501249999995</v>
      </c>
      <c r="AB26" s="386">
        <v>734.82064858000001</v>
      </c>
      <c r="AC26" s="386">
        <v>597.66157639000005</v>
      </c>
      <c r="AD26" s="386">
        <v>403.10857774999999</v>
      </c>
      <c r="AE26" s="386">
        <v>228.04412904</v>
      </c>
      <c r="AF26" s="386">
        <v>66.097077940999995</v>
      </c>
      <c r="AG26" s="386">
        <v>11.615053286</v>
      </c>
      <c r="AH26" s="386">
        <v>21.806349773000001</v>
      </c>
      <c r="AI26" s="386">
        <v>94.790542853999995</v>
      </c>
      <c r="AJ26" s="386">
        <v>330.77836502999997</v>
      </c>
      <c r="AK26" s="386">
        <v>604.39517034000005</v>
      </c>
      <c r="AL26" s="386">
        <v>866.41003305000004</v>
      </c>
      <c r="AM26" s="386">
        <v>886.90727716000004</v>
      </c>
      <c r="AN26" s="386">
        <v>732.12949805999995</v>
      </c>
      <c r="AO26" s="386">
        <v>603.73920105000002</v>
      </c>
      <c r="AP26" s="386">
        <v>402.02799599999997</v>
      </c>
      <c r="AQ26" s="386">
        <v>232.00825997999999</v>
      </c>
      <c r="AR26" s="386">
        <v>62.080534868000001</v>
      </c>
      <c r="AS26" s="386">
        <v>11.521367435</v>
      </c>
      <c r="AT26" s="386">
        <v>19.804186152</v>
      </c>
      <c r="AU26" s="386">
        <v>92.028505217000003</v>
      </c>
      <c r="AV26" s="386">
        <v>326.42199779999999</v>
      </c>
      <c r="AW26" s="386">
        <v>607.13099961</v>
      </c>
      <c r="AX26" s="386">
        <v>855.80464382000002</v>
      </c>
      <c r="AY26" s="386">
        <v>905.83116555000004</v>
      </c>
      <c r="AZ26" s="877">
        <v>740.10088310000003</v>
      </c>
      <c r="BA26" s="877">
        <v>611.08744603000002</v>
      </c>
      <c r="BB26" s="877">
        <v>401.84634154000003</v>
      </c>
      <c r="BC26" s="877">
        <v>225.83989527</v>
      </c>
      <c r="BD26" s="877">
        <v>63.485823801999999</v>
      </c>
      <c r="BE26" s="877">
        <v>10.208536676</v>
      </c>
      <c r="BF26" s="877">
        <v>19.420133965000002</v>
      </c>
      <c r="BG26" s="358">
        <v>93.056030000000007</v>
      </c>
      <c r="BH26" s="358">
        <v>332.80399999999997</v>
      </c>
      <c r="BI26" s="358">
        <v>586.73810000000003</v>
      </c>
      <c r="BJ26" s="358">
        <v>826.41420000000005</v>
      </c>
      <c r="BK26" s="358">
        <v>894.10400000000004</v>
      </c>
      <c r="BL26" s="358">
        <v>732.89319999999998</v>
      </c>
      <c r="BM26" s="358">
        <v>592.35889999999995</v>
      </c>
      <c r="BN26" s="358">
        <v>400.54039999999998</v>
      </c>
      <c r="BO26" s="358">
        <v>220.11189999999999</v>
      </c>
      <c r="BP26" s="358">
        <v>65.578019999999995</v>
      </c>
      <c r="BQ26" s="358">
        <v>9.1046790000000009</v>
      </c>
      <c r="BR26" s="358">
        <v>16.587980000000002</v>
      </c>
      <c r="BS26" s="358">
        <v>91.566580000000002</v>
      </c>
      <c r="BT26" s="358">
        <v>339.75</v>
      </c>
      <c r="BU26" s="358">
        <v>596.11659999999995</v>
      </c>
      <c r="BV26" s="358">
        <v>820.28420000000006</v>
      </c>
    </row>
    <row r="27" spans="1:74" ht="11.1" customHeight="1" x14ac:dyDescent="0.2">
      <c r="A27" s="6" t="s">
        <v>78</v>
      </c>
      <c r="B27" s="758" t="s">
        <v>1011</v>
      </c>
      <c r="C27" s="386">
        <v>545.46824437999999</v>
      </c>
      <c r="D27" s="386">
        <v>473.05348466999999</v>
      </c>
      <c r="E27" s="386">
        <v>438.32179617999998</v>
      </c>
      <c r="F27" s="386">
        <v>290.24704342000001</v>
      </c>
      <c r="G27" s="386">
        <v>177.45321798000001</v>
      </c>
      <c r="H27" s="386">
        <v>55.494080572000001</v>
      </c>
      <c r="I27" s="386">
        <v>14.650734038</v>
      </c>
      <c r="J27" s="386">
        <v>12.805546965</v>
      </c>
      <c r="K27" s="386">
        <v>51.330636228000003</v>
      </c>
      <c r="L27" s="386">
        <v>183.75089975</v>
      </c>
      <c r="M27" s="386">
        <v>373.52132404000002</v>
      </c>
      <c r="N27" s="386">
        <v>580.30200392999996</v>
      </c>
      <c r="O27" s="386">
        <v>545.79431903</v>
      </c>
      <c r="P27" s="386">
        <v>471.25972430000002</v>
      </c>
      <c r="Q27" s="386">
        <v>427.10288223999999</v>
      </c>
      <c r="R27" s="386">
        <v>291.89824141000003</v>
      </c>
      <c r="S27" s="386">
        <v>180.10586022999999</v>
      </c>
      <c r="T27" s="386">
        <v>51.21195273</v>
      </c>
      <c r="U27" s="386">
        <v>13.147808683999999</v>
      </c>
      <c r="V27" s="386">
        <v>12.125841866</v>
      </c>
      <c r="W27" s="386">
        <v>50.101133152999999</v>
      </c>
      <c r="X27" s="386">
        <v>179.63975274000001</v>
      </c>
      <c r="Y27" s="386">
        <v>387.86659309999999</v>
      </c>
      <c r="Z27" s="386">
        <v>580.8076575</v>
      </c>
      <c r="AA27" s="386">
        <v>544.09612489000006</v>
      </c>
      <c r="AB27" s="386">
        <v>478.31232162999999</v>
      </c>
      <c r="AC27" s="386">
        <v>448.45201446999999</v>
      </c>
      <c r="AD27" s="386">
        <v>298.45769130999997</v>
      </c>
      <c r="AE27" s="386">
        <v>183.39318652</v>
      </c>
      <c r="AF27" s="386">
        <v>56.652247825000003</v>
      </c>
      <c r="AG27" s="386">
        <v>13.015881579</v>
      </c>
      <c r="AH27" s="386">
        <v>11.648071669</v>
      </c>
      <c r="AI27" s="386">
        <v>52.021050330000001</v>
      </c>
      <c r="AJ27" s="386">
        <v>172.96029602999999</v>
      </c>
      <c r="AK27" s="386">
        <v>387.11134119000002</v>
      </c>
      <c r="AL27" s="386">
        <v>568.93830638999998</v>
      </c>
      <c r="AM27" s="386">
        <v>557.83338903000003</v>
      </c>
      <c r="AN27" s="386">
        <v>483.34117529999997</v>
      </c>
      <c r="AO27" s="386">
        <v>460.13648598999998</v>
      </c>
      <c r="AP27" s="386">
        <v>305.64993752999999</v>
      </c>
      <c r="AQ27" s="386">
        <v>191.117953</v>
      </c>
      <c r="AR27" s="386">
        <v>56.218617694000002</v>
      </c>
      <c r="AS27" s="386">
        <v>12.862698623</v>
      </c>
      <c r="AT27" s="386">
        <v>12.372920818000001</v>
      </c>
      <c r="AU27" s="386">
        <v>52.535606948000002</v>
      </c>
      <c r="AV27" s="386">
        <v>175.18874224999999</v>
      </c>
      <c r="AW27" s="386">
        <v>397.32412208</v>
      </c>
      <c r="AX27" s="386">
        <v>566.16571469999997</v>
      </c>
      <c r="AY27" s="386">
        <v>569.87052978999998</v>
      </c>
      <c r="AZ27" s="877">
        <v>496.51949925000002</v>
      </c>
      <c r="BA27" s="877">
        <v>479.17694654000002</v>
      </c>
      <c r="BB27" s="877">
        <v>308.13597167</v>
      </c>
      <c r="BC27" s="877">
        <v>186.99660578000001</v>
      </c>
      <c r="BD27" s="877">
        <v>58.890131711999999</v>
      </c>
      <c r="BE27" s="877">
        <v>13.682216045000001</v>
      </c>
      <c r="BF27" s="877">
        <v>12.024741364</v>
      </c>
      <c r="BG27" s="358">
        <v>50.365099999999998</v>
      </c>
      <c r="BH27" s="358">
        <v>185.62909999999999</v>
      </c>
      <c r="BI27" s="358">
        <v>384.2364</v>
      </c>
      <c r="BJ27" s="358">
        <v>548.5788</v>
      </c>
      <c r="BK27" s="358">
        <v>561.47299999999996</v>
      </c>
      <c r="BL27" s="358">
        <v>502.57479999999998</v>
      </c>
      <c r="BM27" s="358">
        <v>465.53120000000001</v>
      </c>
      <c r="BN27" s="358">
        <v>313.73610000000002</v>
      </c>
      <c r="BO27" s="358">
        <v>185.20859999999999</v>
      </c>
      <c r="BP27" s="358">
        <v>59.928339999999999</v>
      </c>
      <c r="BQ27" s="358">
        <v>13.25385</v>
      </c>
      <c r="BR27" s="358">
        <v>11.63771</v>
      </c>
      <c r="BS27" s="358">
        <v>48.292050000000003</v>
      </c>
      <c r="BT27" s="358">
        <v>184.9864</v>
      </c>
      <c r="BU27" s="358">
        <v>390.0872</v>
      </c>
      <c r="BV27" s="358">
        <v>542.01909999999998</v>
      </c>
    </row>
    <row r="28" spans="1:74" ht="11.1" customHeight="1" x14ac:dyDescent="0.2">
      <c r="A28" s="6"/>
      <c r="B28" s="758"/>
      <c r="C28" s="386"/>
      <c r="D28" s="386"/>
      <c r="E28" s="386"/>
      <c r="F28" s="386"/>
      <c r="G28" s="386"/>
      <c r="H28" s="386"/>
      <c r="I28" s="386"/>
      <c r="J28" s="386"/>
      <c r="K28" s="386"/>
      <c r="L28" s="386"/>
      <c r="M28" s="386"/>
      <c r="N28" s="386"/>
      <c r="O28" s="386"/>
      <c r="P28" s="386"/>
      <c r="Q28" s="386"/>
      <c r="R28" s="386"/>
      <c r="S28" s="386"/>
      <c r="T28" s="386"/>
      <c r="U28" s="386"/>
      <c r="V28" s="386"/>
      <c r="W28" s="386"/>
      <c r="X28" s="386"/>
      <c r="Y28" s="386"/>
      <c r="Z28" s="386"/>
      <c r="AA28" s="386"/>
      <c r="AB28" s="386"/>
      <c r="AC28" s="386"/>
      <c r="AD28" s="386"/>
      <c r="AE28" s="386"/>
      <c r="AF28" s="386"/>
      <c r="AG28" s="386"/>
      <c r="AH28" s="386"/>
      <c r="AI28" s="386"/>
      <c r="AJ28" s="386"/>
      <c r="AK28" s="386"/>
      <c r="AL28" s="386"/>
      <c r="AM28" s="386"/>
      <c r="AN28" s="386"/>
      <c r="AO28" s="386"/>
      <c r="AP28" s="386"/>
      <c r="AQ28" s="386"/>
      <c r="AR28" s="386"/>
      <c r="AS28" s="386"/>
      <c r="AT28" s="386"/>
      <c r="AU28" s="386"/>
      <c r="AV28" s="386"/>
      <c r="AW28" s="386"/>
      <c r="AX28" s="386"/>
      <c r="AY28" s="386"/>
      <c r="AZ28" s="877"/>
      <c r="BA28" s="877"/>
      <c r="BB28" s="877"/>
      <c r="BC28" s="877"/>
      <c r="BD28" s="877"/>
      <c r="BE28" s="877"/>
      <c r="BF28" s="877"/>
      <c r="BG28" s="358"/>
      <c r="BH28" s="358"/>
      <c r="BI28" s="358"/>
      <c r="BJ28" s="358"/>
      <c r="BK28" s="358"/>
      <c r="BL28" s="358"/>
      <c r="BM28" s="358"/>
      <c r="BN28" s="358"/>
      <c r="BO28" s="358"/>
      <c r="BP28" s="358"/>
      <c r="BQ28" s="358"/>
      <c r="BR28" s="358"/>
      <c r="BS28" s="358"/>
      <c r="BT28" s="358"/>
      <c r="BU28" s="358"/>
      <c r="BV28" s="358"/>
    </row>
    <row r="29" spans="1:74" ht="11.1" customHeight="1" x14ac:dyDescent="0.2">
      <c r="A29" s="6"/>
      <c r="B29" s="97" t="s">
        <v>91</v>
      </c>
      <c r="C29" s="532"/>
      <c r="D29" s="532"/>
      <c r="E29" s="532"/>
      <c r="F29" s="532"/>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c r="AO29" s="532"/>
      <c r="AP29" s="532"/>
      <c r="AQ29" s="532"/>
      <c r="AR29" s="532"/>
      <c r="AS29" s="532"/>
      <c r="AT29" s="532"/>
      <c r="AU29" s="532"/>
      <c r="AV29" s="532"/>
      <c r="AW29" s="532"/>
      <c r="AX29" s="532"/>
      <c r="AY29" s="532"/>
      <c r="AZ29" s="943"/>
      <c r="BA29" s="943"/>
      <c r="BB29" s="943"/>
      <c r="BC29" s="943"/>
      <c r="BD29" s="943"/>
      <c r="BE29" s="943"/>
      <c r="BF29" s="943"/>
      <c r="BG29" s="535"/>
      <c r="BH29" s="535"/>
      <c r="BI29" s="535"/>
      <c r="BJ29" s="535"/>
      <c r="BK29" s="535"/>
      <c r="BL29" s="535"/>
      <c r="BM29" s="535"/>
      <c r="BN29" s="535"/>
      <c r="BO29" s="535"/>
      <c r="BP29" s="535"/>
      <c r="BQ29" s="535"/>
      <c r="BR29" s="535"/>
      <c r="BS29" s="535"/>
      <c r="BT29" s="535"/>
      <c r="BU29" s="535"/>
      <c r="BV29" s="535"/>
    </row>
    <row r="30" spans="1:74" ht="11.1" customHeight="1" x14ac:dyDescent="0.2">
      <c r="A30" s="6" t="s">
        <v>285</v>
      </c>
      <c r="B30" s="536" t="s">
        <v>1147</v>
      </c>
      <c r="C30" s="386">
        <v>8.4413980985000006</v>
      </c>
      <c r="D30" s="386">
        <v>11.292663558999999</v>
      </c>
      <c r="E30" s="386">
        <v>26.950889259</v>
      </c>
      <c r="F30" s="386">
        <v>48.840757412000002</v>
      </c>
      <c r="G30" s="386">
        <v>147.39661741</v>
      </c>
      <c r="H30" s="386">
        <v>269.90116042</v>
      </c>
      <c r="I30" s="386">
        <v>393.84815209999999</v>
      </c>
      <c r="J30" s="386">
        <v>358.94775189000001</v>
      </c>
      <c r="K30" s="386">
        <v>202.01563107000001</v>
      </c>
      <c r="L30" s="386">
        <v>55.213452666000002</v>
      </c>
      <c r="M30" s="386">
        <v>23.317420358</v>
      </c>
      <c r="N30" s="386">
        <v>10.873029600000001</v>
      </c>
      <c r="O30" s="386">
        <v>16.80555141</v>
      </c>
      <c r="P30" s="386">
        <v>19.863774762999999</v>
      </c>
      <c r="Q30" s="386">
        <v>31.594499441</v>
      </c>
      <c r="R30" s="386">
        <v>43.903217484999999</v>
      </c>
      <c r="S30" s="386">
        <v>109.45931378</v>
      </c>
      <c r="T30" s="386">
        <v>210.01572121999999</v>
      </c>
      <c r="U30" s="386">
        <v>390.28397287000001</v>
      </c>
      <c r="V30" s="386">
        <v>349.77433844000001</v>
      </c>
      <c r="W30" s="386">
        <v>203.64571389</v>
      </c>
      <c r="X30" s="386">
        <v>72.754646140000006</v>
      </c>
      <c r="Y30" s="386">
        <v>20.405635275000002</v>
      </c>
      <c r="Z30" s="386">
        <v>11.069526889</v>
      </c>
      <c r="AA30" s="386">
        <v>9.3704689843000004</v>
      </c>
      <c r="AB30" s="386">
        <v>12.76357239</v>
      </c>
      <c r="AC30" s="386">
        <v>31.19405617</v>
      </c>
      <c r="AD30" s="386">
        <v>46.423957842999997</v>
      </c>
      <c r="AE30" s="386">
        <v>157.16058131</v>
      </c>
      <c r="AF30" s="386">
        <v>292.01074775000001</v>
      </c>
      <c r="AG30" s="386">
        <v>390.51056918</v>
      </c>
      <c r="AH30" s="386">
        <v>341.88819240999999</v>
      </c>
      <c r="AI30" s="386">
        <v>210.07812496</v>
      </c>
      <c r="AJ30" s="386">
        <v>96.452197869000003</v>
      </c>
      <c r="AK30" s="386">
        <v>32.294829016000001</v>
      </c>
      <c r="AL30" s="386">
        <v>12.568334497</v>
      </c>
      <c r="AM30" s="386">
        <v>5.3332392469999998</v>
      </c>
      <c r="AN30" s="386">
        <v>16.857481559</v>
      </c>
      <c r="AO30" s="386">
        <v>31.443524931999999</v>
      </c>
      <c r="AP30" s="386">
        <v>58.039956228000001</v>
      </c>
      <c r="AQ30" s="386">
        <v>127.38230321</v>
      </c>
      <c r="AR30" s="386">
        <v>278.46716914000001</v>
      </c>
      <c r="AS30" s="386">
        <v>391.16661814000003</v>
      </c>
      <c r="AT30" s="386">
        <v>308.93391851000001</v>
      </c>
      <c r="AU30" s="386">
        <v>202.32985052000001</v>
      </c>
      <c r="AV30" s="386">
        <v>80.031821257999994</v>
      </c>
      <c r="AW30" s="386">
        <v>25.854615685999999</v>
      </c>
      <c r="AX30" s="386">
        <v>14.560606066</v>
      </c>
      <c r="AY30" s="386">
        <v>10.022892534</v>
      </c>
      <c r="AZ30" s="877">
        <v>13.373892492</v>
      </c>
      <c r="BA30" s="877">
        <v>59.355586604000003</v>
      </c>
      <c r="BB30" s="877">
        <v>65.396478392999995</v>
      </c>
      <c r="BC30" s="877">
        <v>118.52703228999999</v>
      </c>
      <c r="BD30" s="877">
        <v>262.95217653999998</v>
      </c>
      <c r="BE30" s="877">
        <v>393.26924018</v>
      </c>
      <c r="BF30" s="877">
        <v>376.09358078999998</v>
      </c>
      <c r="BG30" s="358">
        <v>207.90390701999999</v>
      </c>
      <c r="BH30" s="358">
        <v>72.860563753999998</v>
      </c>
      <c r="BI30" s="358">
        <v>21.956105440999998</v>
      </c>
      <c r="BJ30" s="358">
        <v>11.871572710000001</v>
      </c>
      <c r="BK30" s="358">
        <v>11.445415024000001</v>
      </c>
      <c r="BL30" s="358">
        <v>13.021222203000001</v>
      </c>
      <c r="BM30" s="358">
        <v>27.071798900000001</v>
      </c>
      <c r="BN30" s="358">
        <v>45.366329270999998</v>
      </c>
      <c r="BO30" s="358">
        <v>135.35347168999999</v>
      </c>
      <c r="BP30" s="358">
        <v>273.42193349000001</v>
      </c>
      <c r="BQ30" s="358">
        <v>403.53205344999998</v>
      </c>
      <c r="BR30" s="358">
        <v>371.69013289999998</v>
      </c>
      <c r="BS30" s="358">
        <v>209.66782513000001</v>
      </c>
      <c r="BT30" s="358">
        <v>73.436284838999995</v>
      </c>
      <c r="BU30" s="358">
        <v>22.129331909000001</v>
      </c>
      <c r="BV30" s="358">
        <v>11.959629352</v>
      </c>
    </row>
    <row r="31" spans="1:74" ht="11.1" customHeight="1" x14ac:dyDescent="0.2">
      <c r="A31" s="6" t="s">
        <v>26</v>
      </c>
      <c r="B31" s="758" t="s">
        <v>1001</v>
      </c>
      <c r="C31" s="386">
        <v>1E-10</v>
      </c>
      <c r="D31" s="386">
        <v>1E-10</v>
      </c>
      <c r="E31" s="386">
        <v>1E-10</v>
      </c>
      <c r="F31" s="386">
        <v>1E-10</v>
      </c>
      <c r="G31" s="386">
        <v>18.034032933999999</v>
      </c>
      <c r="H31" s="386">
        <v>62.911539972</v>
      </c>
      <c r="I31" s="386">
        <v>260.23764612999997</v>
      </c>
      <c r="J31" s="386">
        <v>273.10254292000002</v>
      </c>
      <c r="K31" s="386">
        <v>32.917810119999999</v>
      </c>
      <c r="L31" s="386">
        <v>1E-10</v>
      </c>
      <c r="M31" s="386">
        <v>1E-10</v>
      </c>
      <c r="N31" s="386">
        <v>1E-10</v>
      </c>
      <c r="O31" s="386">
        <v>1E-10</v>
      </c>
      <c r="P31" s="386">
        <v>1E-10</v>
      </c>
      <c r="Q31" s="386">
        <v>1E-10</v>
      </c>
      <c r="R31" s="386">
        <v>1E-10</v>
      </c>
      <c r="S31" s="386">
        <v>3.522798366</v>
      </c>
      <c r="T31" s="386">
        <v>47.159795355</v>
      </c>
      <c r="U31" s="386">
        <v>273.32424692000001</v>
      </c>
      <c r="V31" s="386">
        <v>133.99674171999999</v>
      </c>
      <c r="W31" s="386">
        <v>57.416224927000002</v>
      </c>
      <c r="X31" s="386">
        <v>5.4203586628</v>
      </c>
      <c r="Y31" s="386">
        <v>1E-10</v>
      </c>
      <c r="Z31" s="386">
        <v>1E-10</v>
      </c>
      <c r="AA31" s="386">
        <v>1E-10</v>
      </c>
      <c r="AB31" s="386">
        <v>1E-10</v>
      </c>
      <c r="AC31" s="386">
        <v>1E-10</v>
      </c>
      <c r="AD31" s="386">
        <v>1E-10</v>
      </c>
      <c r="AE31" s="386">
        <v>17.757669167</v>
      </c>
      <c r="AF31" s="386">
        <v>128.52304724000001</v>
      </c>
      <c r="AG31" s="386">
        <v>283.18382580999997</v>
      </c>
      <c r="AH31" s="386">
        <v>155.44571246000001</v>
      </c>
      <c r="AI31" s="386">
        <v>35.127829814000002</v>
      </c>
      <c r="AJ31" s="386">
        <v>1E-10</v>
      </c>
      <c r="AK31" s="386">
        <v>1E-10</v>
      </c>
      <c r="AL31" s="386">
        <v>1E-10</v>
      </c>
      <c r="AM31" s="386">
        <v>1E-10</v>
      </c>
      <c r="AN31" s="386">
        <v>1E-10</v>
      </c>
      <c r="AO31" s="386">
        <v>1E-10</v>
      </c>
      <c r="AP31" s="386">
        <v>1E-10</v>
      </c>
      <c r="AQ31" s="386">
        <v>10.268782559</v>
      </c>
      <c r="AR31" s="386">
        <v>110.61507702999999</v>
      </c>
      <c r="AS31" s="386">
        <v>272.80375090000001</v>
      </c>
      <c r="AT31" s="386">
        <v>116.61807774</v>
      </c>
      <c r="AU31" s="386">
        <v>38.897905317000003</v>
      </c>
      <c r="AV31" s="386">
        <v>1E-10</v>
      </c>
      <c r="AW31" s="386">
        <v>1E-10</v>
      </c>
      <c r="AX31" s="386">
        <v>1E-10</v>
      </c>
      <c r="AY31" s="386">
        <v>1E-10</v>
      </c>
      <c r="AZ31" s="877">
        <v>1E-10</v>
      </c>
      <c r="BA31" s="877">
        <v>1E-10</v>
      </c>
      <c r="BB31" s="877">
        <v>1E-10</v>
      </c>
      <c r="BC31" s="877">
        <v>6.7447306185000002</v>
      </c>
      <c r="BD31" s="877">
        <v>105.71205085</v>
      </c>
      <c r="BE31" s="877">
        <v>195.82684341000001</v>
      </c>
      <c r="BF31" s="877">
        <v>184.57390823</v>
      </c>
      <c r="BG31" s="358">
        <v>42.13864117</v>
      </c>
      <c r="BH31" s="358">
        <v>0.98970004677000001</v>
      </c>
      <c r="BI31" s="358">
        <v>0</v>
      </c>
      <c r="BJ31" s="358">
        <v>0</v>
      </c>
      <c r="BK31" s="358">
        <v>0</v>
      </c>
      <c r="BL31" s="358">
        <v>0</v>
      </c>
      <c r="BM31" s="358">
        <v>0</v>
      </c>
      <c r="BN31" s="358">
        <v>0</v>
      </c>
      <c r="BO31" s="358">
        <v>10.920543802999999</v>
      </c>
      <c r="BP31" s="358">
        <v>91.187037251999996</v>
      </c>
      <c r="BQ31" s="358">
        <v>265.09348003000002</v>
      </c>
      <c r="BR31" s="358">
        <v>214.93993261</v>
      </c>
      <c r="BS31" s="358">
        <v>45.097821596000003</v>
      </c>
      <c r="BT31" s="358">
        <v>1.0003496157</v>
      </c>
      <c r="BU31" s="358">
        <v>0</v>
      </c>
      <c r="BV31" s="358">
        <v>0</v>
      </c>
    </row>
    <row r="32" spans="1:74" ht="11.1" customHeight="1" x14ac:dyDescent="0.2">
      <c r="A32" s="6" t="s">
        <v>27</v>
      </c>
      <c r="B32" s="758" t="s">
        <v>1002</v>
      </c>
      <c r="C32" s="386">
        <v>1E-10</v>
      </c>
      <c r="D32" s="386">
        <v>1E-10</v>
      </c>
      <c r="E32" s="386">
        <v>1E-10</v>
      </c>
      <c r="F32" s="386">
        <v>1E-10</v>
      </c>
      <c r="G32" s="386">
        <v>39.921172888999997</v>
      </c>
      <c r="H32" s="386">
        <v>113.6227404</v>
      </c>
      <c r="I32" s="386">
        <v>310.87346015999998</v>
      </c>
      <c r="J32" s="386">
        <v>301.83138536000001</v>
      </c>
      <c r="K32" s="386">
        <v>71.579982134000005</v>
      </c>
      <c r="L32" s="386">
        <v>0.6659632311</v>
      </c>
      <c r="M32" s="386">
        <v>1E-10</v>
      </c>
      <c r="N32" s="386">
        <v>1E-10</v>
      </c>
      <c r="O32" s="386">
        <v>1E-10</v>
      </c>
      <c r="P32" s="386">
        <v>1E-10</v>
      </c>
      <c r="Q32" s="386">
        <v>1E-10</v>
      </c>
      <c r="R32" s="386">
        <v>0.44520417063000001</v>
      </c>
      <c r="S32" s="386">
        <v>12.271855187</v>
      </c>
      <c r="T32" s="386">
        <v>78.394870678000004</v>
      </c>
      <c r="U32" s="386">
        <v>308.37967593000002</v>
      </c>
      <c r="V32" s="386">
        <v>192.43863701000001</v>
      </c>
      <c r="W32" s="386">
        <v>82.580497962999999</v>
      </c>
      <c r="X32" s="386">
        <v>10.253474279000001</v>
      </c>
      <c r="Y32" s="386">
        <v>1E-10</v>
      </c>
      <c r="Z32" s="386">
        <v>1E-10</v>
      </c>
      <c r="AA32" s="386">
        <v>1E-10</v>
      </c>
      <c r="AB32" s="386">
        <v>1E-10</v>
      </c>
      <c r="AC32" s="386">
        <v>1E-10</v>
      </c>
      <c r="AD32" s="386">
        <v>1E-10</v>
      </c>
      <c r="AE32" s="386">
        <v>49.664861653999999</v>
      </c>
      <c r="AF32" s="386">
        <v>190.25790627999999</v>
      </c>
      <c r="AG32" s="386">
        <v>328.41171922000001</v>
      </c>
      <c r="AH32" s="386">
        <v>213.93796008000001</v>
      </c>
      <c r="AI32" s="386">
        <v>70.185070134</v>
      </c>
      <c r="AJ32" s="386">
        <v>6.8721871791</v>
      </c>
      <c r="AK32" s="386">
        <v>1E-10</v>
      </c>
      <c r="AL32" s="386">
        <v>1E-10</v>
      </c>
      <c r="AM32" s="386">
        <v>1E-10</v>
      </c>
      <c r="AN32" s="386">
        <v>1E-10</v>
      </c>
      <c r="AO32" s="386">
        <v>1E-10</v>
      </c>
      <c r="AP32" s="386">
        <v>1E-10</v>
      </c>
      <c r="AQ32" s="386">
        <v>24.161370495</v>
      </c>
      <c r="AR32" s="386">
        <v>168.64729754999999</v>
      </c>
      <c r="AS32" s="386">
        <v>349.63725685999998</v>
      </c>
      <c r="AT32" s="386">
        <v>157.15014042999999</v>
      </c>
      <c r="AU32" s="386">
        <v>84.958645520000005</v>
      </c>
      <c r="AV32" s="386">
        <v>3.4485742353000002</v>
      </c>
      <c r="AW32" s="386">
        <v>1E-10</v>
      </c>
      <c r="AX32" s="386">
        <v>1E-10</v>
      </c>
      <c r="AY32" s="386">
        <v>1E-10</v>
      </c>
      <c r="AZ32" s="877">
        <v>1E-10</v>
      </c>
      <c r="BA32" s="877">
        <v>1E-10</v>
      </c>
      <c r="BB32" s="877">
        <v>0.92083101171000004</v>
      </c>
      <c r="BC32" s="877">
        <v>20.174889109999999</v>
      </c>
      <c r="BD32" s="877">
        <v>152.08645842000001</v>
      </c>
      <c r="BE32" s="877">
        <v>272.95314814</v>
      </c>
      <c r="BF32" s="877">
        <v>247.25412521000001</v>
      </c>
      <c r="BG32" s="358">
        <v>84.621919829000007</v>
      </c>
      <c r="BH32" s="358">
        <v>5.1496929610000004</v>
      </c>
      <c r="BI32" s="358">
        <v>0</v>
      </c>
      <c r="BJ32" s="358">
        <v>0</v>
      </c>
      <c r="BK32" s="358">
        <v>0</v>
      </c>
      <c r="BL32" s="358">
        <v>0</v>
      </c>
      <c r="BM32" s="358">
        <v>0</v>
      </c>
      <c r="BN32" s="358">
        <v>0</v>
      </c>
      <c r="BO32" s="358">
        <v>34.211025194000001</v>
      </c>
      <c r="BP32" s="358">
        <v>152.96887318</v>
      </c>
      <c r="BQ32" s="358">
        <v>322.90070519</v>
      </c>
      <c r="BR32" s="358">
        <v>265.90403558000003</v>
      </c>
      <c r="BS32" s="358">
        <v>84.268936350000004</v>
      </c>
      <c r="BT32" s="358">
        <v>5.2019764717000001</v>
      </c>
      <c r="BU32" s="358">
        <v>0</v>
      </c>
      <c r="BV32" s="358">
        <v>0</v>
      </c>
    </row>
    <row r="33" spans="1:74" ht="11.1" customHeight="1" x14ac:dyDescent="0.2">
      <c r="A33" s="6" t="s">
        <v>28</v>
      </c>
      <c r="B33" s="758" t="s">
        <v>1003</v>
      </c>
      <c r="C33" s="386">
        <v>1E-10</v>
      </c>
      <c r="D33" s="386">
        <v>1E-10</v>
      </c>
      <c r="E33" s="386">
        <v>1.0563231567</v>
      </c>
      <c r="F33" s="386">
        <v>1E-10</v>
      </c>
      <c r="G33" s="386">
        <v>79.480375096000003</v>
      </c>
      <c r="H33" s="386">
        <v>177.33171056</v>
      </c>
      <c r="I33" s="386">
        <v>263.62436822000001</v>
      </c>
      <c r="J33" s="386">
        <v>218.87222983999999</v>
      </c>
      <c r="K33" s="386">
        <v>74.242193431999993</v>
      </c>
      <c r="L33" s="386">
        <v>1.6140561878999999</v>
      </c>
      <c r="M33" s="386">
        <v>1E-10</v>
      </c>
      <c r="N33" s="386">
        <v>1E-10</v>
      </c>
      <c r="O33" s="386">
        <v>1E-10</v>
      </c>
      <c r="P33" s="386">
        <v>1E-10</v>
      </c>
      <c r="Q33" s="386">
        <v>0.14538561323999999</v>
      </c>
      <c r="R33" s="386">
        <v>0.67938001329999997</v>
      </c>
      <c r="S33" s="386">
        <v>48.571345458000003</v>
      </c>
      <c r="T33" s="386">
        <v>129.89307375000001</v>
      </c>
      <c r="U33" s="386">
        <v>246.37210976</v>
      </c>
      <c r="V33" s="386">
        <v>188.28319766999999</v>
      </c>
      <c r="W33" s="386">
        <v>88.635432469999998</v>
      </c>
      <c r="X33" s="386">
        <v>9.9095824801999992</v>
      </c>
      <c r="Y33" s="386">
        <v>1E-10</v>
      </c>
      <c r="Z33" s="386">
        <v>1E-10</v>
      </c>
      <c r="AA33" s="386">
        <v>1E-10</v>
      </c>
      <c r="AB33" s="386">
        <v>1E-10</v>
      </c>
      <c r="AC33" s="386">
        <v>2.6736362797000002</v>
      </c>
      <c r="AD33" s="386">
        <v>3.4220192868999999</v>
      </c>
      <c r="AE33" s="386">
        <v>101.79393591</v>
      </c>
      <c r="AF33" s="386">
        <v>205.77951178999999</v>
      </c>
      <c r="AG33" s="386">
        <v>233.61421922</v>
      </c>
      <c r="AH33" s="386">
        <v>222.89458368000001</v>
      </c>
      <c r="AI33" s="386">
        <v>113.3190249</v>
      </c>
      <c r="AJ33" s="386">
        <v>15.487090715000001</v>
      </c>
      <c r="AK33" s="386">
        <v>1E-10</v>
      </c>
      <c r="AL33" s="386">
        <v>1E-10</v>
      </c>
      <c r="AM33" s="386">
        <v>1E-10</v>
      </c>
      <c r="AN33" s="386">
        <v>1E-10</v>
      </c>
      <c r="AO33" s="386">
        <v>3.0880464893999999</v>
      </c>
      <c r="AP33" s="386">
        <v>0.82580920165000005</v>
      </c>
      <c r="AQ33" s="386">
        <v>36.121105491999998</v>
      </c>
      <c r="AR33" s="386">
        <v>213.24358287999999</v>
      </c>
      <c r="AS33" s="386">
        <v>327.42420530999999</v>
      </c>
      <c r="AT33" s="386">
        <v>184.15869587</v>
      </c>
      <c r="AU33" s="386">
        <v>94.704194814000004</v>
      </c>
      <c r="AV33" s="386">
        <v>14.785326604</v>
      </c>
      <c r="AW33" s="386">
        <v>1E-10</v>
      </c>
      <c r="AX33" s="386">
        <v>1E-10</v>
      </c>
      <c r="AY33" s="386">
        <v>1E-10</v>
      </c>
      <c r="AZ33" s="877">
        <v>1E-10</v>
      </c>
      <c r="BA33" s="877">
        <v>4.8372758254999999</v>
      </c>
      <c r="BB33" s="877">
        <v>11.195404397000001</v>
      </c>
      <c r="BC33" s="877">
        <v>36.838494842000003</v>
      </c>
      <c r="BD33" s="877">
        <v>149.40741292000001</v>
      </c>
      <c r="BE33" s="877">
        <v>301.42157931000003</v>
      </c>
      <c r="BF33" s="877">
        <v>229.09225886999999</v>
      </c>
      <c r="BG33" s="358">
        <v>117.11455534</v>
      </c>
      <c r="BH33" s="358">
        <v>7.1611663182000003</v>
      </c>
      <c r="BI33" s="358">
        <v>0</v>
      </c>
      <c r="BJ33" s="358">
        <v>0</v>
      </c>
      <c r="BK33" s="358">
        <v>0</v>
      </c>
      <c r="BL33" s="358">
        <v>0</v>
      </c>
      <c r="BM33" s="358">
        <v>1.2305822595</v>
      </c>
      <c r="BN33" s="358">
        <v>1.3959048743</v>
      </c>
      <c r="BO33" s="358">
        <v>66.375601218</v>
      </c>
      <c r="BP33" s="358">
        <v>184.91878163000001</v>
      </c>
      <c r="BQ33" s="358">
        <v>291.49339384000001</v>
      </c>
      <c r="BR33" s="358">
        <v>242.96029754</v>
      </c>
      <c r="BS33" s="358">
        <v>83.072877297000005</v>
      </c>
      <c r="BT33" s="358">
        <v>7.2095419931000002</v>
      </c>
      <c r="BU33" s="358">
        <v>0</v>
      </c>
      <c r="BV33" s="358">
        <v>0</v>
      </c>
    </row>
    <row r="34" spans="1:74" ht="11.1" customHeight="1" x14ac:dyDescent="0.2">
      <c r="A34" s="6" t="s">
        <v>29</v>
      </c>
      <c r="B34" s="758" t="s">
        <v>1004</v>
      </c>
      <c r="C34" s="386">
        <v>1E-10</v>
      </c>
      <c r="D34" s="386">
        <v>1E-10</v>
      </c>
      <c r="E34" s="386">
        <v>2.8051201292000001</v>
      </c>
      <c r="F34" s="386">
        <v>2.2075669478000002</v>
      </c>
      <c r="G34" s="386">
        <v>71.481205971999998</v>
      </c>
      <c r="H34" s="386">
        <v>232.12365657000001</v>
      </c>
      <c r="I34" s="386">
        <v>337.74328652999998</v>
      </c>
      <c r="J34" s="386">
        <v>275.53435932000002</v>
      </c>
      <c r="K34" s="386">
        <v>120.88403637</v>
      </c>
      <c r="L34" s="386">
        <v>7.4233679701000002</v>
      </c>
      <c r="M34" s="386">
        <v>1E-10</v>
      </c>
      <c r="N34" s="386">
        <v>1E-10</v>
      </c>
      <c r="O34" s="386">
        <v>1E-10</v>
      </c>
      <c r="P34" s="386">
        <v>1E-10</v>
      </c>
      <c r="Q34" s="386">
        <v>0.98871566063000005</v>
      </c>
      <c r="R34" s="386">
        <v>5.2515575789</v>
      </c>
      <c r="S34" s="386">
        <v>89.342211231999997</v>
      </c>
      <c r="T34" s="386">
        <v>226.05946947000001</v>
      </c>
      <c r="U34" s="386">
        <v>283.1206727</v>
      </c>
      <c r="V34" s="386">
        <v>280.40090599000001</v>
      </c>
      <c r="W34" s="386">
        <v>147.52843449</v>
      </c>
      <c r="X34" s="386">
        <v>13.914194127</v>
      </c>
      <c r="Y34" s="386">
        <v>1E-10</v>
      </c>
      <c r="Z34" s="386">
        <v>1E-10</v>
      </c>
      <c r="AA34" s="386">
        <v>1E-10</v>
      </c>
      <c r="AB34" s="386">
        <v>4.1253143258999998</v>
      </c>
      <c r="AC34" s="386">
        <v>6.9081455708000004</v>
      </c>
      <c r="AD34" s="386">
        <v>10.040755973</v>
      </c>
      <c r="AE34" s="386">
        <v>87.096114002999997</v>
      </c>
      <c r="AF34" s="386">
        <v>234.21380747000001</v>
      </c>
      <c r="AG34" s="386">
        <v>279.12587710999998</v>
      </c>
      <c r="AH34" s="386">
        <v>251.72908752999999</v>
      </c>
      <c r="AI34" s="386">
        <v>143.31616034999999</v>
      </c>
      <c r="AJ34" s="386">
        <v>31.272485572000001</v>
      </c>
      <c r="AK34" s="386">
        <v>1E-10</v>
      </c>
      <c r="AL34" s="386">
        <v>1E-10</v>
      </c>
      <c r="AM34" s="386">
        <v>1E-10</v>
      </c>
      <c r="AN34" s="386">
        <v>1E-10</v>
      </c>
      <c r="AO34" s="386">
        <v>11.09557987</v>
      </c>
      <c r="AP34" s="386">
        <v>7.1595496263999996</v>
      </c>
      <c r="AQ34" s="386">
        <v>52.906168059000002</v>
      </c>
      <c r="AR34" s="386">
        <v>220.49084353999999</v>
      </c>
      <c r="AS34" s="386">
        <v>337.06861974999998</v>
      </c>
      <c r="AT34" s="386">
        <v>235.75501953</v>
      </c>
      <c r="AU34" s="386">
        <v>136.66351527</v>
      </c>
      <c r="AV34" s="386">
        <v>31.515295652999999</v>
      </c>
      <c r="AW34" s="386">
        <v>0.28409744425</v>
      </c>
      <c r="AX34" s="386">
        <v>1E-10</v>
      </c>
      <c r="AY34" s="386">
        <v>1E-10</v>
      </c>
      <c r="AZ34" s="877">
        <v>0.98618968928999995</v>
      </c>
      <c r="BA34" s="877">
        <v>13.805417487</v>
      </c>
      <c r="BB34" s="877">
        <v>21.501569151000002</v>
      </c>
      <c r="BC34" s="877">
        <v>62.969311687999998</v>
      </c>
      <c r="BD34" s="877">
        <v>201.91333993000001</v>
      </c>
      <c r="BE34" s="877">
        <v>382.58622842</v>
      </c>
      <c r="BF34" s="877">
        <v>306.98744101</v>
      </c>
      <c r="BG34" s="358">
        <v>155.25288461</v>
      </c>
      <c r="BH34" s="358">
        <v>10.443726701999999</v>
      </c>
      <c r="BI34" s="358">
        <v>0.31598284931999998</v>
      </c>
      <c r="BJ34" s="358">
        <v>0</v>
      </c>
      <c r="BK34" s="358">
        <v>0</v>
      </c>
      <c r="BL34" s="358">
        <v>0.14730062736999999</v>
      </c>
      <c r="BM34" s="358">
        <v>4.5610747460000001</v>
      </c>
      <c r="BN34" s="358">
        <v>6.4630266562000003</v>
      </c>
      <c r="BO34" s="358">
        <v>72.350377765999994</v>
      </c>
      <c r="BP34" s="358">
        <v>220.54310247999999</v>
      </c>
      <c r="BQ34" s="358">
        <v>343.75812875999998</v>
      </c>
      <c r="BR34" s="358">
        <v>285.02052341000001</v>
      </c>
      <c r="BS34" s="358">
        <v>109.36518469000001</v>
      </c>
      <c r="BT34" s="358">
        <v>10.482264126</v>
      </c>
      <c r="BU34" s="358">
        <v>0.31732187996</v>
      </c>
      <c r="BV34" s="358">
        <v>0</v>
      </c>
    </row>
    <row r="35" spans="1:74" ht="11.1" customHeight="1" x14ac:dyDescent="0.2">
      <c r="A35" s="6" t="s">
        <v>190</v>
      </c>
      <c r="B35" s="758" t="s">
        <v>1060</v>
      </c>
      <c r="C35" s="386">
        <v>27.918711513000002</v>
      </c>
      <c r="D35" s="386">
        <v>45.252052540999998</v>
      </c>
      <c r="E35" s="386">
        <v>83.883328546000001</v>
      </c>
      <c r="F35" s="386">
        <v>97.863647177999994</v>
      </c>
      <c r="G35" s="386">
        <v>240.81011279000001</v>
      </c>
      <c r="H35" s="386">
        <v>375.88014973000003</v>
      </c>
      <c r="I35" s="386">
        <v>482.33308686999999</v>
      </c>
      <c r="J35" s="386">
        <v>440.51273128999998</v>
      </c>
      <c r="K35" s="386">
        <v>278.52792997</v>
      </c>
      <c r="L35" s="386">
        <v>107.00892904</v>
      </c>
      <c r="M35" s="386">
        <v>88.661584687000001</v>
      </c>
      <c r="N35" s="386">
        <v>37.609823878</v>
      </c>
      <c r="O35" s="386">
        <v>49.650821616999998</v>
      </c>
      <c r="P35" s="386">
        <v>69.356271093999993</v>
      </c>
      <c r="Q35" s="386">
        <v>83.853355915999998</v>
      </c>
      <c r="R35" s="386">
        <v>117.94518125</v>
      </c>
      <c r="S35" s="386">
        <v>175.86235271000001</v>
      </c>
      <c r="T35" s="386">
        <v>294.65618843999999</v>
      </c>
      <c r="U35" s="386">
        <v>488.43797522</v>
      </c>
      <c r="V35" s="386">
        <v>461.82319798999998</v>
      </c>
      <c r="W35" s="386">
        <v>291.06958641</v>
      </c>
      <c r="X35" s="386">
        <v>137.71791304000001</v>
      </c>
      <c r="Y35" s="386">
        <v>65.102885588999996</v>
      </c>
      <c r="Z35" s="386">
        <v>37.694214531999997</v>
      </c>
      <c r="AA35" s="386">
        <v>35.418146327000002</v>
      </c>
      <c r="AB35" s="386">
        <v>29.342630793000001</v>
      </c>
      <c r="AC35" s="386">
        <v>82.381549351999993</v>
      </c>
      <c r="AD35" s="386">
        <v>90.033814569</v>
      </c>
      <c r="AE35" s="386">
        <v>272.00241043</v>
      </c>
      <c r="AF35" s="386">
        <v>399.73895281</v>
      </c>
      <c r="AG35" s="386">
        <v>503.40340894000002</v>
      </c>
      <c r="AH35" s="386">
        <v>437.10901285</v>
      </c>
      <c r="AI35" s="386">
        <v>307.59522729999998</v>
      </c>
      <c r="AJ35" s="386">
        <v>147.28675473999999</v>
      </c>
      <c r="AK35" s="386">
        <v>84.671077530000005</v>
      </c>
      <c r="AL35" s="386">
        <v>35.89961194</v>
      </c>
      <c r="AM35" s="386">
        <v>17.209621732999999</v>
      </c>
      <c r="AN35" s="386">
        <v>58.735089391999999</v>
      </c>
      <c r="AO35" s="386">
        <v>59.280234075000003</v>
      </c>
      <c r="AP35" s="386">
        <v>125.9199299</v>
      </c>
      <c r="AQ35" s="386">
        <v>242.31151702</v>
      </c>
      <c r="AR35" s="386">
        <v>398.64323519999999</v>
      </c>
      <c r="AS35" s="386">
        <v>518.77697888</v>
      </c>
      <c r="AT35" s="386">
        <v>381.75609312</v>
      </c>
      <c r="AU35" s="386">
        <v>284.5505263</v>
      </c>
      <c r="AV35" s="386">
        <v>135.45565705999999</v>
      </c>
      <c r="AW35" s="386">
        <v>50.568260187</v>
      </c>
      <c r="AX35" s="386">
        <v>46.726949101000002</v>
      </c>
      <c r="AY35" s="386">
        <v>28.491614277</v>
      </c>
      <c r="AZ35" s="877">
        <v>20.250405487999998</v>
      </c>
      <c r="BA35" s="877">
        <v>95.861288549999998</v>
      </c>
      <c r="BB35" s="877">
        <v>121.44053758</v>
      </c>
      <c r="BC35" s="877">
        <v>227.32457844000001</v>
      </c>
      <c r="BD35" s="877">
        <v>379.99663722999998</v>
      </c>
      <c r="BE35" s="877">
        <v>502.60161612000002</v>
      </c>
      <c r="BF35" s="877">
        <v>476.55003911</v>
      </c>
      <c r="BG35" s="358">
        <v>307.75818619</v>
      </c>
      <c r="BH35" s="358">
        <v>153.5992664</v>
      </c>
      <c r="BI35" s="358">
        <v>64.003202603999995</v>
      </c>
      <c r="BJ35" s="358">
        <v>43.217817556999996</v>
      </c>
      <c r="BK35" s="358">
        <v>36.368323001999997</v>
      </c>
      <c r="BL35" s="358">
        <v>40.56442019</v>
      </c>
      <c r="BM35" s="358">
        <v>64.463877518999993</v>
      </c>
      <c r="BN35" s="358">
        <v>97.915569603999998</v>
      </c>
      <c r="BO35" s="358">
        <v>232.00972848999999</v>
      </c>
      <c r="BP35" s="358">
        <v>393.14569121</v>
      </c>
      <c r="BQ35" s="358">
        <v>506.94851241999999</v>
      </c>
      <c r="BR35" s="358">
        <v>474.68150424999999</v>
      </c>
      <c r="BS35" s="358">
        <v>320.81094468999999</v>
      </c>
      <c r="BT35" s="358">
        <v>154.50800885000001</v>
      </c>
      <c r="BU35" s="358">
        <v>64.382413400000004</v>
      </c>
      <c r="BV35" s="358">
        <v>43.477299655000003</v>
      </c>
    </row>
    <row r="36" spans="1:74" ht="11.1" customHeight="1" x14ac:dyDescent="0.2">
      <c r="A36" s="6" t="s">
        <v>30</v>
      </c>
      <c r="B36" s="758" t="s">
        <v>1006</v>
      </c>
      <c r="C36" s="386">
        <v>2.758515305</v>
      </c>
      <c r="D36" s="386">
        <v>3.0164542766000002</v>
      </c>
      <c r="E36" s="386">
        <v>22.307170759000002</v>
      </c>
      <c r="F36" s="386">
        <v>24.661728750000002</v>
      </c>
      <c r="G36" s="386">
        <v>205.92696813000001</v>
      </c>
      <c r="H36" s="386">
        <v>367.02875903</v>
      </c>
      <c r="I36" s="386">
        <v>480.04079359000002</v>
      </c>
      <c r="J36" s="386">
        <v>384.75225455999998</v>
      </c>
      <c r="K36" s="386">
        <v>200.11248004999999</v>
      </c>
      <c r="L36" s="386">
        <v>29.165897724000001</v>
      </c>
      <c r="M36" s="386">
        <v>4.6414113820000003</v>
      </c>
      <c r="N36" s="386">
        <v>3.0468888815000001</v>
      </c>
      <c r="O36" s="386">
        <v>19.114880028999998</v>
      </c>
      <c r="P36" s="386">
        <v>16.947053873000002</v>
      </c>
      <c r="Q36" s="386">
        <v>27.002121891000002</v>
      </c>
      <c r="R36" s="386">
        <v>29.796486966</v>
      </c>
      <c r="S36" s="386">
        <v>141.64824919</v>
      </c>
      <c r="T36" s="386">
        <v>270.45590213999998</v>
      </c>
      <c r="U36" s="386">
        <v>430.95735418999999</v>
      </c>
      <c r="V36" s="386">
        <v>418.68296642000001</v>
      </c>
      <c r="W36" s="386">
        <v>247.26278275999999</v>
      </c>
      <c r="X36" s="386">
        <v>65.482515934999995</v>
      </c>
      <c r="Y36" s="386">
        <v>4.4071555182999997</v>
      </c>
      <c r="Z36" s="386">
        <v>2.7771975485999998</v>
      </c>
      <c r="AA36" s="386">
        <v>2.3317879225999998</v>
      </c>
      <c r="AB36" s="386">
        <v>10.262429137</v>
      </c>
      <c r="AC36" s="386">
        <v>27.545380203000001</v>
      </c>
      <c r="AD36" s="386">
        <v>45.832959705999997</v>
      </c>
      <c r="AE36" s="386">
        <v>218.92686162999999</v>
      </c>
      <c r="AF36" s="386">
        <v>356.36659114000003</v>
      </c>
      <c r="AG36" s="386">
        <v>444.43426765999999</v>
      </c>
      <c r="AH36" s="386">
        <v>411.14312405999999</v>
      </c>
      <c r="AI36" s="386">
        <v>250.46036107</v>
      </c>
      <c r="AJ36" s="386">
        <v>78.633594091000006</v>
      </c>
      <c r="AK36" s="386">
        <v>27.114476807999999</v>
      </c>
      <c r="AL36" s="386">
        <v>2.916154379</v>
      </c>
      <c r="AM36" s="386">
        <v>1.1072468931999999</v>
      </c>
      <c r="AN36" s="386">
        <v>6.6815981253999999</v>
      </c>
      <c r="AO36" s="386">
        <v>31.008862361999999</v>
      </c>
      <c r="AP36" s="386">
        <v>65.228838698000004</v>
      </c>
      <c r="AQ36" s="386">
        <v>152.07318755</v>
      </c>
      <c r="AR36" s="386">
        <v>357.42763703999998</v>
      </c>
      <c r="AS36" s="386">
        <v>497.74563712999998</v>
      </c>
      <c r="AT36" s="386">
        <v>360.89608686999998</v>
      </c>
      <c r="AU36" s="386">
        <v>253.31547608</v>
      </c>
      <c r="AV36" s="386">
        <v>72.407791673000006</v>
      </c>
      <c r="AW36" s="386">
        <v>7.8063985541000003</v>
      </c>
      <c r="AX36" s="386">
        <v>2.2096222365</v>
      </c>
      <c r="AY36" s="386">
        <v>4.0900807215999997</v>
      </c>
      <c r="AZ36" s="877">
        <v>5.7807065133000002</v>
      </c>
      <c r="BA36" s="877">
        <v>62.939715433000003</v>
      </c>
      <c r="BB36" s="877">
        <v>90.157300656000004</v>
      </c>
      <c r="BC36" s="877">
        <v>140.92773976999999</v>
      </c>
      <c r="BD36" s="877">
        <v>316.50187191999999</v>
      </c>
      <c r="BE36" s="877">
        <v>461.63962767999999</v>
      </c>
      <c r="BF36" s="877">
        <v>451.52840751999997</v>
      </c>
      <c r="BG36" s="358">
        <v>257.49004816000001</v>
      </c>
      <c r="BH36" s="358">
        <v>59.566763829999999</v>
      </c>
      <c r="BI36" s="358">
        <v>5.5279051721999997</v>
      </c>
      <c r="BJ36" s="358">
        <v>3.2488541445000001</v>
      </c>
      <c r="BK36" s="358">
        <v>6.3332171836000004</v>
      </c>
      <c r="BL36" s="358">
        <v>4.9377103494999997</v>
      </c>
      <c r="BM36" s="358">
        <v>22.958794467000001</v>
      </c>
      <c r="BN36" s="358">
        <v>36.562665715000001</v>
      </c>
      <c r="BO36" s="358">
        <v>169.87176577</v>
      </c>
      <c r="BP36" s="358">
        <v>346.34221779000001</v>
      </c>
      <c r="BQ36" s="358">
        <v>462.68789477000001</v>
      </c>
      <c r="BR36" s="358">
        <v>431.75101574000001</v>
      </c>
      <c r="BS36" s="358">
        <v>249.39560298999999</v>
      </c>
      <c r="BT36" s="358">
        <v>59.794668733000002</v>
      </c>
      <c r="BU36" s="358">
        <v>5.5439343429000001</v>
      </c>
      <c r="BV36" s="358">
        <v>3.2593861046999999</v>
      </c>
    </row>
    <row r="37" spans="1:74" ht="11.1" customHeight="1" x14ac:dyDescent="0.2">
      <c r="A37" s="6" t="s">
        <v>31</v>
      </c>
      <c r="B37" s="758" t="s">
        <v>1007</v>
      </c>
      <c r="C37" s="386">
        <v>9.0794877484000001</v>
      </c>
      <c r="D37" s="386">
        <v>5.1480200946999997</v>
      </c>
      <c r="E37" s="386">
        <v>40.995141535000002</v>
      </c>
      <c r="F37" s="386">
        <v>157.59740418999999</v>
      </c>
      <c r="G37" s="386">
        <v>386.46001748999998</v>
      </c>
      <c r="H37" s="386">
        <v>554.31594187999997</v>
      </c>
      <c r="I37" s="386">
        <v>681.56487162999997</v>
      </c>
      <c r="J37" s="386">
        <v>582.89834588999997</v>
      </c>
      <c r="K37" s="386">
        <v>404.43696807999999</v>
      </c>
      <c r="L37" s="386">
        <v>130.81650309</v>
      </c>
      <c r="M37" s="386">
        <v>25.595620241999999</v>
      </c>
      <c r="N37" s="386">
        <v>13.234828731</v>
      </c>
      <c r="O37" s="386">
        <v>34.537755976</v>
      </c>
      <c r="P37" s="386">
        <v>27.294065841999998</v>
      </c>
      <c r="Q37" s="386">
        <v>87.848576184999999</v>
      </c>
      <c r="R37" s="386">
        <v>93.492179735999997</v>
      </c>
      <c r="S37" s="386">
        <v>290.57348832000002</v>
      </c>
      <c r="T37" s="386">
        <v>514.00031953999996</v>
      </c>
      <c r="U37" s="386">
        <v>647.94329354000001</v>
      </c>
      <c r="V37" s="386">
        <v>709.83597214999998</v>
      </c>
      <c r="W37" s="386">
        <v>509.40695550999999</v>
      </c>
      <c r="X37" s="386">
        <v>171.19890717999999</v>
      </c>
      <c r="Y37" s="386">
        <v>28.368037898000001</v>
      </c>
      <c r="Z37" s="386">
        <v>15.570714769</v>
      </c>
      <c r="AA37" s="386">
        <v>7.5216958110999999</v>
      </c>
      <c r="AB37" s="386">
        <v>37.426127845000003</v>
      </c>
      <c r="AC37" s="386">
        <v>80.702334668999995</v>
      </c>
      <c r="AD37" s="386">
        <v>151.79286501000001</v>
      </c>
      <c r="AE37" s="386">
        <v>372.89169075000001</v>
      </c>
      <c r="AF37" s="386">
        <v>527.04108836</v>
      </c>
      <c r="AG37" s="386">
        <v>553.38586886999997</v>
      </c>
      <c r="AH37" s="386">
        <v>631.14566984999999</v>
      </c>
      <c r="AI37" s="386">
        <v>401.88029031999997</v>
      </c>
      <c r="AJ37" s="386">
        <v>264.21458207000001</v>
      </c>
      <c r="AK37" s="386">
        <v>91.013338628</v>
      </c>
      <c r="AL37" s="386">
        <v>28.911102405000001</v>
      </c>
      <c r="AM37" s="386">
        <v>5.5335953881000002</v>
      </c>
      <c r="AN37" s="386">
        <v>19.207901163999999</v>
      </c>
      <c r="AO37" s="386">
        <v>106.5961212</v>
      </c>
      <c r="AP37" s="386">
        <v>168.18335106000001</v>
      </c>
      <c r="AQ37" s="386">
        <v>303.04484269</v>
      </c>
      <c r="AR37" s="386">
        <v>489.79000110999999</v>
      </c>
      <c r="AS37" s="386">
        <v>565.8595497</v>
      </c>
      <c r="AT37" s="386">
        <v>566.23564051999995</v>
      </c>
      <c r="AU37" s="386">
        <v>415.35828307000003</v>
      </c>
      <c r="AV37" s="386">
        <v>245.91298008000001</v>
      </c>
      <c r="AW37" s="386">
        <v>85.823703948000002</v>
      </c>
      <c r="AX37" s="386">
        <v>20.219040043</v>
      </c>
      <c r="AY37" s="386">
        <v>14.189368688</v>
      </c>
      <c r="AZ37" s="877">
        <v>47.905849807000003</v>
      </c>
      <c r="BA37" s="877">
        <v>153.14874259000001</v>
      </c>
      <c r="BB37" s="877">
        <v>189.37832091000001</v>
      </c>
      <c r="BC37" s="877">
        <v>265.54154374000001</v>
      </c>
      <c r="BD37" s="877">
        <v>507.50451538999999</v>
      </c>
      <c r="BE37" s="877">
        <v>602.80814752000003</v>
      </c>
      <c r="BF37" s="877">
        <v>650.94997608000006</v>
      </c>
      <c r="BG37" s="358">
        <v>405.03927626000001</v>
      </c>
      <c r="BH37" s="358">
        <v>164.7715354</v>
      </c>
      <c r="BI37" s="358">
        <v>41.222946374000003</v>
      </c>
      <c r="BJ37" s="358">
        <v>10.865890256</v>
      </c>
      <c r="BK37" s="358">
        <v>17.212924339000001</v>
      </c>
      <c r="BL37" s="358">
        <v>22.245015188</v>
      </c>
      <c r="BM37" s="358">
        <v>68.231451453000005</v>
      </c>
      <c r="BN37" s="358">
        <v>121.96217052999999</v>
      </c>
      <c r="BO37" s="358">
        <v>314.94235992</v>
      </c>
      <c r="BP37" s="358">
        <v>517.74901256999999</v>
      </c>
      <c r="BQ37" s="358">
        <v>633.21375014</v>
      </c>
      <c r="BR37" s="358">
        <v>629.46252863999996</v>
      </c>
      <c r="BS37" s="358">
        <v>417.45987285000001</v>
      </c>
      <c r="BT37" s="358">
        <v>165.61370976000001</v>
      </c>
      <c r="BU37" s="358">
        <v>41.447004288999999</v>
      </c>
      <c r="BV37" s="358">
        <v>10.919882276999999</v>
      </c>
    </row>
    <row r="38" spans="1:74" ht="11.1" customHeight="1" x14ac:dyDescent="0.2">
      <c r="A38" s="6" t="s">
        <v>33</v>
      </c>
      <c r="B38" s="758" t="s">
        <v>1008</v>
      </c>
      <c r="C38" s="386">
        <v>1E-10</v>
      </c>
      <c r="D38" s="386">
        <v>1.7295549685</v>
      </c>
      <c r="E38" s="386">
        <v>13.398171677000001</v>
      </c>
      <c r="F38" s="386">
        <v>52.177683793</v>
      </c>
      <c r="G38" s="386">
        <v>126.77292457</v>
      </c>
      <c r="H38" s="386">
        <v>290.06261991000002</v>
      </c>
      <c r="I38" s="386">
        <v>430.70218018999998</v>
      </c>
      <c r="J38" s="386">
        <v>357.77242122000001</v>
      </c>
      <c r="K38" s="386">
        <v>244.43551081000001</v>
      </c>
      <c r="L38" s="386">
        <v>66.590628869</v>
      </c>
      <c r="M38" s="386">
        <v>1.4425060911000001</v>
      </c>
      <c r="N38" s="386">
        <v>1E-10</v>
      </c>
      <c r="O38" s="386">
        <v>1E-10</v>
      </c>
      <c r="P38" s="386">
        <v>1E-10</v>
      </c>
      <c r="Q38" s="386">
        <v>3.1735668974000002</v>
      </c>
      <c r="R38" s="386">
        <v>40.267746209000002</v>
      </c>
      <c r="S38" s="386">
        <v>116.92820309</v>
      </c>
      <c r="T38" s="386">
        <v>193.87858324000001</v>
      </c>
      <c r="U38" s="386">
        <v>460.50238250000001</v>
      </c>
      <c r="V38" s="386">
        <v>362.58520553</v>
      </c>
      <c r="W38" s="386">
        <v>203.16575773</v>
      </c>
      <c r="X38" s="386">
        <v>85.681944267000006</v>
      </c>
      <c r="Y38" s="386">
        <v>13.034038398</v>
      </c>
      <c r="Z38" s="386">
        <v>1E-10</v>
      </c>
      <c r="AA38" s="386">
        <v>1E-10</v>
      </c>
      <c r="AB38" s="386">
        <v>2.3102239562000002</v>
      </c>
      <c r="AC38" s="386">
        <v>6.358304296</v>
      </c>
      <c r="AD38" s="386">
        <v>35.234711226000002</v>
      </c>
      <c r="AE38" s="386">
        <v>113.47747071000001</v>
      </c>
      <c r="AF38" s="386">
        <v>339.15309264000001</v>
      </c>
      <c r="AG38" s="386">
        <v>445.96685386000001</v>
      </c>
      <c r="AH38" s="386">
        <v>381.81576357</v>
      </c>
      <c r="AI38" s="386">
        <v>252.73663877999999</v>
      </c>
      <c r="AJ38" s="386">
        <v>123.10620934000001</v>
      </c>
      <c r="AK38" s="386">
        <v>2.8915498489</v>
      </c>
      <c r="AL38" s="386">
        <v>1.7351608287</v>
      </c>
      <c r="AM38" s="386">
        <v>1E-10</v>
      </c>
      <c r="AN38" s="386">
        <v>9.0959615964000005</v>
      </c>
      <c r="AO38" s="386">
        <v>13.561607359</v>
      </c>
      <c r="AP38" s="386">
        <v>42.323139607999998</v>
      </c>
      <c r="AQ38" s="386">
        <v>124.94886913000001</v>
      </c>
      <c r="AR38" s="386">
        <v>292.85692781</v>
      </c>
      <c r="AS38" s="386">
        <v>393.93072246000003</v>
      </c>
      <c r="AT38" s="386">
        <v>386.32108761000001</v>
      </c>
      <c r="AU38" s="386">
        <v>216.82341174000001</v>
      </c>
      <c r="AV38" s="386">
        <v>75.743779269000001</v>
      </c>
      <c r="AW38" s="386">
        <v>18.988765793999999</v>
      </c>
      <c r="AX38" s="386">
        <v>2.8949582104</v>
      </c>
      <c r="AY38" s="386">
        <v>2.5686143865000002</v>
      </c>
      <c r="AZ38" s="877">
        <v>14.318904986</v>
      </c>
      <c r="BA38" s="877">
        <v>80.691509639000003</v>
      </c>
      <c r="BB38" s="877">
        <v>58.998691952999998</v>
      </c>
      <c r="BC38" s="877">
        <v>130.70736434</v>
      </c>
      <c r="BD38" s="877">
        <v>311.60314722999999</v>
      </c>
      <c r="BE38" s="877">
        <v>466.51770711</v>
      </c>
      <c r="BF38" s="877">
        <v>413.37007867</v>
      </c>
      <c r="BG38" s="358">
        <v>212.10715999999999</v>
      </c>
      <c r="BH38" s="358">
        <v>73.908646231000006</v>
      </c>
      <c r="BI38" s="358">
        <v>10.379473119</v>
      </c>
      <c r="BJ38" s="358">
        <v>0</v>
      </c>
      <c r="BK38" s="358">
        <v>1.0792785695</v>
      </c>
      <c r="BL38" s="358">
        <v>3.8657887773000001</v>
      </c>
      <c r="BM38" s="358">
        <v>15.841196760000001</v>
      </c>
      <c r="BN38" s="358">
        <v>44.487356636999998</v>
      </c>
      <c r="BO38" s="358">
        <v>128.16756444999999</v>
      </c>
      <c r="BP38" s="358">
        <v>287.81725963000002</v>
      </c>
      <c r="BQ38" s="358">
        <v>433.16937868000002</v>
      </c>
      <c r="BR38" s="358">
        <v>382.96325316000002</v>
      </c>
      <c r="BS38" s="358">
        <v>222.07904568000001</v>
      </c>
      <c r="BT38" s="358">
        <v>74.268007331999996</v>
      </c>
      <c r="BU38" s="358">
        <v>10.431483630000001</v>
      </c>
      <c r="BV38" s="358">
        <v>0</v>
      </c>
    </row>
    <row r="39" spans="1:74" ht="11.1" customHeight="1" x14ac:dyDescent="0.2">
      <c r="A39" s="6" t="s">
        <v>34</v>
      </c>
      <c r="B39" s="758" t="s">
        <v>1011</v>
      </c>
      <c r="C39" s="386">
        <v>9.4186507338999998</v>
      </c>
      <c r="D39" s="386">
        <v>7.4560937166999999</v>
      </c>
      <c r="E39" s="386">
        <v>13.716242098</v>
      </c>
      <c r="F39" s="386">
        <v>23.403243335999999</v>
      </c>
      <c r="G39" s="386">
        <v>42.304212853999999</v>
      </c>
      <c r="H39" s="386">
        <v>145.94900845000001</v>
      </c>
      <c r="I39" s="386">
        <v>247.27525524000001</v>
      </c>
      <c r="J39" s="386">
        <v>297.30556101000002</v>
      </c>
      <c r="K39" s="386">
        <v>222.37303098000001</v>
      </c>
      <c r="L39" s="386">
        <v>59.229579303999998</v>
      </c>
      <c r="M39" s="386">
        <v>10.595938535</v>
      </c>
      <c r="N39" s="386">
        <v>8.6570466721999999</v>
      </c>
      <c r="O39" s="386">
        <v>7.7412549653999996</v>
      </c>
      <c r="P39" s="386">
        <v>8.2229300383999995</v>
      </c>
      <c r="Q39" s="386">
        <v>9.6446502767000002</v>
      </c>
      <c r="R39" s="386">
        <v>17.324297911999999</v>
      </c>
      <c r="S39" s="386">
        <v>33.851500088000002</v>
      </c>
      <c r="T39" s="386">
        <v>59.767260051999997</v>
      </c>
      <c r="U39" s="386">
        <v>279.16826685000001</v>
      </c>
      <c r="V39" s="386">
        <v>244.25432678000001</v>
      </c>
      <c r="W39" s="386">
        <v>93.523311827000001</v>
      </c>
      <c r="X39" s="386">
        <v>55.197303310000002</v>
      </c>
      <c r="Y39" s="386">
        <v>14.252652248</v>
      </c>
      <c r="Z39" s="386">
        <v>7.7889375383999999</v>
      </c>
      <c r="AA39" s="386">
        <v>6.5808320857</v>
      </c>
      <c r="AB39" s="386">
        <v>6.1766774066999997</v>
      </c>
      <c r="AC39" s="386">
        <v>7.5370854604000002</v>
      </c>
      <c r="AD39" s="386">
        <v>14.117195172000001</v>
      </c>
      <c r="AE39" s="386">
        <v>36.297543443999999</v>
      </c>
      <c r="AF39" s="386">
        <v>144.11917865999999</v>
      </c>
      <c r="AG39" s="386">
        <v>330.49787154000001</v>
      </c>
      <c r="AH39" s="386">
        <v>237.41379438999999</v>
      </c>
      <c r="AI39" s="386">
        <v>167.15713149999999</v>
      </c>
      <c r="AJ39" s="386">
        <v>85.848028358999997</v>
      </c>
      <c r="AK39" s="386">
        <v>9.8129863291999992</v>
      </c>
      <c r="AL39" s="386">
        <v>7.7580046568999999</v>
      </c>
      <c r="AM39" s="386">
        <v>6.5566365255000001</v>
      </c>
      <c r="AN39" s="386">
        <v>8.0331621837</v>
      </c>
      <c r="AO39" s="386">
        <v>10.695778837000001</v>
      </c>
      <c r="AP39" s="386">
        <v>19.594149250000001</v>
      </c>
      <c r="AQ39" s="386">
        <v>53.951434134000003</v>
      </c>
      <c r="AR39" s="386">
        <v>130.55991849</v>
      </c>
      <c r="AS39" s="386">
        <v>187.26661301999999</v>
      </c>
      <c r="AT39" s="386">
        <v>263.71945412000002</v>
      </c>
      <c r="AU39" s="386">
        <v>157.97702147000001</v>
      </c>
      <c r="AV39" s="386">
        <v>39.142225113000002</v>
      </c>
      <c r="AW39" s="386">
        <v>16.221132441000002</v>
      </c>
      <c r="AX39" s="386">
        <v>12.802172431000001</v>
      </c>
      <c r="AY39" s="386">
        <v>12.148111979999999</v>
      </c>
      <c r="AZ39" s="877">
        <v>10.006397387</v>
      </c>
      <c r="BA39" s="877">
        <v>54.350630080000002</v>
      </c>
      <c r="BB39" s="877">
        <v>20.616433406999999</v>
      </c>
      <c r="BC39" s="877">
        <v>46.65301753</v>
      </c>
      <c r="BD39" s="877">
        <v>124.30053777000001</v>
      </c>
      <c r="BE39" s="877">
        <v>254.43022987000001</v>
      </c>
      <c r="BF39" s="877">
        <v>288.55726544999999</v>
      </c>
      <c r="BG39" s="358">
        <v>142.04426136000001</v>
      </c>
      <c r="BH39" s="358">
        <v>54.130333837999999</v>
      </c>
      <c r="BI39" s="358">
        <v>14.803532617</v>
      </c>
      <c r="BJ39" s="358">
        <v>8.7518726043000008</v>
      </c>
      <c r="BK39" s="358">
        <v>8.1463041870000001</v>
      </c>
      <c r="BL39" s="358">
        <v>7.6222907603000003</v>
      </c>
      <c r="BM39" s="358">
        <v>12.491288049</v>
      </c>
      <c r="BN39" s="358">
        <v>20.855161633000002</v>
      </c>
      <c r="BO39" s="358">
        <v>53.649414776999997</v>
      </c>
      <c r="BP39" s="358">
        <v>127.69738918</v>
      </c>
      <c r="BQ39" s="358">
        <v>268.57193480000001</v>
      </c>
      <c r="BR39" s="358">
        <v>273.82961963999998</v>
      </c>
      <c r="BS39" s="358">
        <v>170.53432303</v>
      </c>
      <c r="BT39" s="358">
        <v>54.430618695</v>
      </c>
      <c r="BU39" s="358">
        <v>14.830868849</v>
      </c>
      <c r="BV39" s="358">
        <v>8.7471883530000003</v>
      </c>
    </row>
    <row r="40" spans="1:74" ht="11.1" customHeight="1" x14ac:dyDescent="0.2">
      <c r="A40" s="6"/>
      <c r="B40" s="758"/>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386"/>
      <c r="AM40" s="386"/>
      <c r="AN40" s="386"/>
      <c r="AO40" s="386"/>
      <c r="AP40" s="386"/>
      <c r="AQ40" s="386"/>
      <c r="AR40" s="386"/>
      <c r="AS40" s="386"/>
      <c r="AT40" s="386"/>
      <c r="AU40" s="386"/>
      <c r="AV40" s="386"/>
      <c r="AW40" s="386"/>
      <c r="AX40" s="386"/>
      <c r="AY40" s="386"/>
      <c r="AZ40" s="877"/>
      <c r="BA40" s="877"/>
      <c r="BB40" s="877"/>
      <c r="BC40" s="877"/>
      <c r="BD40" s="877"/>
      <c r="BE40" s="877"/>
      <c r="BF40" s="877"/>
      <c r="BG40" s="358"/>
      <c r="BH40" s="358"/>
      <c r="BI40" s="358"/>
      <c r="BJ40" s="358"/>
      <c r="BK40" s="358"/>
      <c r="BL40" s="358"/>
      <c r="BM40" s="358"/>
      <c r="BN40" s="358"/>
      <c r="BO40" s="358"/>
      <c r="BP40" s="358"/>
      <c r="BQ40" s="358"/>
      <c r="BR40" s="358"/>
      <c r="BS40" s="358"/>
      <c r="BT40" s="358"/>
      <c r="BU40" s="358"/>
      <c r="BV40" s="358"/>
    </row>
    <row r="41" spans="1:74" ht="11.1" customHeight="1" x14ac:dyDescent="0.2">
      <c r="A41" s="6"/>
      <c r="B41" s="97" t="s">
        <v>1401</v>
      </c>
      <c r="C41" s="531"/>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1"/>
      <c r="AQ41" s="531"/>
      <c r="AR41" s="531"/>
      <c r="AS41" s="531"/>
      <c r="AT41" s="531"/>
      <c r="AU41" s="531"/>
      <c r="AV41" s="531"/>
      <c r="AW41" s="531"/>
      <c r="AX41" s="531"/>
      <c r="AY41" s="531"/>
      <c r="AZ41" s="942"/>
      <c r="BA41" s="942"/>
      <c r="BB41" s="942"/>
      <c r="BC41" s="942"/>
      <c r="BD41" s="942"/>
      <c r="BE41" s="942"/>
      <c r="BF41" s="942"/>
      <c r="BG41" s="534"/>
      <c r="BH41" s="534"/>
      <c r="BI41" s="534"/>
      <c r="BJ41" s="534"/>
      <c r="BK41" s="534"/>
      <c r="BL41" s="534"/>
      <c r="BM41" s="534"/>
      <c r="BN41" s="534"/>
      <c r="BO41" s="534"/>
      <c r="BP41" s="534"/>
      <c r="BQ41" s="534"/>
      <c r="BR41" s="534"/>
      <c r="BS41" s="534"/>
      <c r="BT41" s="534"/>
      <c r="BU41" s="534"/>
      <c r="BV41" s="534"/>
    </row>
    <row r="42" spans="1:74" ht="11.1" customHeight="1" x14ac:dyDescent="0.2">
      <c r="A42" s="6" t="s">
        <v>89</v>
      </c>
      <c r="B42" s="536" t="s">
        <v>1147</v>
      </c>
      <c r="C42" s="386">
        <v>10.797887802</v>
      </c>
      <c r="D42" s="386">
        <v>14.057178061</v>
      </c>
      <c r="E42" s="386">
        <v>27.996764338999999</v>
      </c>
      <c r="F42" s="386">
        <v>42.241300907000003</v>
      </c>
      <c r="G42" s="386">
        <v>120.23121006</v>
      </c>
      <c r="H42" s="386">
        <v>250.01684890999999</v>
      </c>
      <c r="I42" s="386">
        <v>361.53651029000002</v>
      </c>
      <c r="J42" s="386">
        <v>327.57094603000002</v>
      </c>
      <c r="K42" s="386">
        <v>201.05689856000001</v>
      </c>
      <c r="L42" s="386">
        <v>73.413631245000005</v>
      </c>
      <c r="M42" s="386">
        <v>20.757246649999999</v>
      </c>
      <c r="N42" s="386">
        <v>14.396910297</v>
      </c>
      <c r="O42" s="386">
        <v>10.447712612</v>
      </c>
      <c r="P42" s="386">
        <v>13.863610113</v>
      </c>
      <c r="Q42" s="386">
        <v>25.823437401</v>
      </c>
      <c r="R42" s="386">
        <v>42.271441060999997</v>
      </c>
      <c r="S42" s="386">
        <v>119.49225336000001</v>
      </c>
      <c r="T42" s="386">
        <v>253.70457847</v>
      </c>
      <c r="U42" s="386">
        <v>360.76367778999997</v>
      </c>
      <c r="V42" s="386">
        <v>330.63891238999997</v>
      </c>
      <c r="W42" s="386">
        <v>203.89457218000001</v>
      </c>
      <c r="X42" s="386">
        <v>73.417946049999998</v>
      </c>
      <c r="Y42" s="386">
        <v>21.705415120000001</v>
      </c>
      <c r="Z42" s="386">
        <v>14.345838819000001</v>
      </c>
      <c r="AA42" s="386">
        <v>10.645174322000001</v>
      </c>
      <c r="AB42" s="386">
        <v>14.775201791000001</v>
      </c>
      <c r="AC42" s="386">
        <v>27.886915739999999</v>
      </c>
      <c r="AD42" s="386">
        <v>43.257075622999999</v>
      </c>
      <c r="AE42" s="386">
        <v>120.49460188</v>
      </c>
      <c r="AF42" s="386">
        <v>250.28626015</v>
      </c>
      <c r="AG42" s="386">
        <v>365.94531002000002</v>
      </c>
      <c r="AH42" s="386">
        <v>336.79156257</v>
      </c>
      <c r="AI42" s="386">
        <v>206.56112912</v>
      </c>
      <c r="AJ42" s="386">
        <v>75.115691033000004</v>
      </c>
      <c r="AK42" s="386">
        <v>21.993247014000001</v>
      </c>
      <c r="AL42" s="386">
        <v>14.128791433</v>
      </c>
      <c r="AM42" s="386">
        <v>10.881915864</v>
      </c>
      <c r="AN42" s="386">
        <v>14.870880302</v>
      </c>
      <c r="AO42" s="386">
        <v>29.501437495000001</v>
      </c>
      <c r="AP42" s="386">
        <v>44.191090060000001</v>
      </c>
      <c r="AQ42" s="386">
        <v>124.93016267</v>
      </c>
      <c r="AR42" s="386">
        <v>255.26474623999999</v>
      </c>
      <c r="AS42" s="386">
        <v>374.92895993000002</v>
      </c>
      <c r="AT42" s="386">
        <v>341.82667964000001</v>
      </c>
      <c r="AU42" s="386">
        <v>209.35851070000001</v>
      </c>
      <c r="AV42" s="386">
        <v>77.377591887999998</v>
      </c>
      <c r="AW42" s="386">
        <v>24.125812494000002</v>
      </c>
      <c r="AX42" s="386">
        <v>14.366638821</v>
      </c>
      <c r="AY42" s="386">
        <v>10.504230511999999</v>
      </c>
      <c r="AZ42" s="877">
        <v>15.838090170999999</v>
      </c>
      <c r="BA42" s="877">
        <v>29.719612484999999</v>
      </c>
      <c r="BB42" s="877">
        <v>44.700778450000001</v>
      </c>
      <c r="BC42" s="877">
        <v>125.11049463000001</v>
      </c>
      <c r="BD42" s="877">
        <v>257.66706884000001</v>
      </c>
      <c r="BE42" s="877">
        <v>380.44748706000001</v>
      </c>
      <c r="BF42" s="877">
        <v>341.22846247000001</v>
      </c>
      <c r="BG42" s="358">
        <v>207.3064</v>
      </c>
      <c r="BH42" s="358">
        <v>77.737570000000005</v>
      </c>
      <c r="BI42" s="358">
        <v>23.759540000000001</v>
      </c>
      <c r="BJ42" s="358">
        <v>13.21063</v>
      </c>
      <c r="BK42" s="358">
        <v>10.773059999999999</v>
      </c>
      <c r="BL42" s="358">
        <v>16.069569999999999</v>
      </c>
      <c r="BM42" s="358">
        <v>32.163400000000003</v>
      </c>
      <c r="BN42" s="358">
        <v>47.031419999999997</v>
      </c>
      <c r="BO42" s="358">
        <v>127.26900000000001</v>
      </c>
      <c r="BP42" s="358">
        <v>256.9436</v>
      </c>
      <c r="BQ42" s="358">
        <v>381.44400000000002</v>
      </c>
      <c r="BR42" s="358">
        <v>342.67759999999998</v>
      </c>
      <c r="BS42" s="358">
        <v>206.2139</v>
      </c>
      <c r="BT42" s="358">
        <v>76.438590000000005</v>
      </c>
      <c r="BU42" s="358">
        <v>23.423970000000001</v>
      </c>
      <c r="BV42" s="358">
        <v>12.759320000000001</v>
      </c>
    </row>
    <row r="43" spans="1:74" ht="11.1" customHeight="1" x14ac:dyDescent="0.2">
      <c r="A43" s="6" t="s">
        <v>80</v>
      </c>
      <c r="B43" s="758" t="s">
        <v>1001</v>
      </c>
      <c r="C43" s="386">
        <v>1E-10</v>
      </c>
      <c r="D43" s="386">
        <v>1E-10</v>
      </c>
      <c r="E43" s="386">
        <v>1E-10</v>
      </c>
      <c r="F43" s="386">
        <v>1E-10</v>
      </c>
      <c r="G43" s="386">
        <v>11.697101093000001</v>
      </c>
      <c r="H43" s="386">
        <v>75.377583544000004</v>
      </c>
      <c r="I43" s="386">
        <v>233.62961136000001</v>
      </c>
      <c r="J43" s="386">
        <v>190.30803053</v>
      </c>
      <c r="K43" s="386">
        <v>47.917252326000003</v>
      </c>
      <c r="L43" s="386">
        <v>1.8993362249000001</v>
      </c>
      <c r="M43" s="386">
        <v>1E-10</v>
      </c>
      <c r="N43" s="386">
        <v>1E-10</v>
      </c>
      <c r="O43" s="386">
        <v>1E-10</v>
      </c>
      <c r="P43" s="386">
        <v>1E-10</v>
      </c>
      <c r="Q43" s="386">
        <v>1E-10</v>
      </c>
      <c r="R43" s="386">
        <v>1E-10</v>
      </c>
      <c r="S43" s="386">
        <v>11.404958932</v>
      </c>
      <c r="T43" s="386">
        <v>75.872176629999998</v>
      </c>
      <c r="U43" s="386">
        <v>235.09856980999999</v>
      </c>
      <c r="V43" s="386">
        <v>196.51605198999999</v>
      </c>
      <c r="W43" s="386">
        <v>48.49859043</v>
      </c>
      <c r="X43" s="386">
        <v>1.8502097333</v>
      </c>
      <c r="Y43" s="386">
        <v>1E-10</v>
      </c>
      <c r="Z43" s="386">
        <v>1E-10</v>
      </c>
      <c r="AA43" s="386">
        <v>1E-10</v>
      </c>
      <c r="AB43" s="386">
        <v>1E-10</v>
      </c>
      <c r="AC43" s="386">
        <v>1E-10</v>
      </c>
      <c r="AD43" s="386">
        <v>1E-10</v>
      </c>
      <c r="AE43" s="386">
        <v>10.921037465</v>
      </c>
      <c r="AF43" s="386">
        <v>71.817475931999994</v>
      </c>
      <c r="AG43" s="386">
        <v>232.09098413000001</v>
      </c>
      <c r="AH43" s="386">
        <v>197.60457858000001</v>
      </c>
      <c r="AI43" s="386">
        <v>52.519892693000003</v>
      </c>
      <c r="AJ43" s="386">
        <v>2.3922455994999998</v>
      </c>
      <c r="AK43" s="386">
        <v>1E-10</v>
      </c>
      <c r="AL43" s="386">
        <v>1E-10</v>
      </c>
      <c r="AM43" s="386">
        <v>1E-10</v>
      </c>
      <c r="AN43" s="386">
        <v>1E-10</v>
      </c>
      <c r="AO43" s="386">
        <v>1E-10</v>
      </c>
      <c r="AP43" s="386">
        <v>1E-10</v>
      </c>
      <c r="AQ43" s="386">
        <v>11.940697112000001</v>
      </c>
      <c r="AR43" s="386">
        <v>77.798850377999997</v>
      </c>
      <c r="AS43" s="386">
        <v>240.25149235000001</v>
      </c>
      <c r="AT43" s="386">
        <v>202.20660802</v>
      </c>
      <c r="AU43" s="386">
        <v>52.783040302000003</v>
      </c>
      <c r="AV43" s="386">
        <v>2.3435486199</v>
      </c>
      <c r="AW43" s="386">
        <v>1E-10</v>
      </c>
      <c r="AX43" s="386">
        <v>1E-10</v>
      </c>
      <c r="AY43" s="386">
        <v>1E-10</v>
      </c>
      <c r="AZ43" s="877">
        <v>1E-10</v>
      </c>
      <c r="BA43" s="877">
        <v>1E-10</v>
      </c>
      <c r="BB43" s="877">
        <v>1E-10</v>
      </c>
      <c r="BC43" s="877">
        <v>9.8835004402000006</v>
      </c>
      <c r="BD43" s="877">
        <v>84.901395788000002</v>
      </c>
      <c r="BE43" s="877">
        <v>248.14338547</v>
      </c>
      <c r="BF43" s="877">
        <v>193.32645557999999</v>
      </c>
      <c r="BG43" s="358">
        <v>48.00703</v>
      </c>
      <c r="BH43" s="358">
        <v>2.3435489999999999</v>
      </c>
      <c r="BI43" s="358">
        <v>0</v>
      </c>
      <c r="BJ43" s="358">
        <v>0</v>
      </c>
      <c r="BK43" s="358">
        <v>0</v>
      </c>
      <c r="BL43" s="358">
        <v>0</v>
      </c>
      <c r="BM43" s="358">
        <v>0</v>
      </c>
      <c r="BN43" s="358">
        <v>0</v>
      </c>
      <c r="BO43" s="358">
        <v>9.9101409999999994</v>
      </c>
      <c r="BP43" s="358">
        <v>87.999369999999999</v>
      </c>
      <c r="BQ43" s="358">
        <v>243.59039999999999</v>
      </c>
      <c r="BR43" s="358">
        <v>187.6506</v>
      </c>
      <c r="BS43" s="358">
        <v>46.062510000000003</v>
      </c>
      <c r="BT43" s="358">
        <v>2.4425189999999999</v>
      </c>
      <c r="BU43" s="358">
        <v>0</v>
      </c>
      <c r="BV43" s="358">
        <v>0</v>
      </c>
    </row>
    <row r="44" spans="1:74" ht="11.1" customHeight="1" x14ac:dyDescent="0.2">
      <c r="A44" s="6" t="s">
        <v>81</v>
      </c>
      <c r="B44" s="758" t="s">
        <v>1002</v>
      </c>
      <c r="C44" s="386">
        <v>1E-10</v>
      </c>
      <c r="D44" s="386">
        <v>1E-10</v>
      </c>
      <c r="E44" s="386">
        <v>0.19749571231999999</v>
      </c>
      <c r="F44" s="386">
        <v>0.26163668070000001</v>
      </c>
      <c r="G44" s="386">
        <v>34.171520915999999</v>
      </c>
      <c r="H44" s="386">
        <v>128.38315986999999</v>
      </c>
      <c r="I44" s="386">
        <v>292.71687939999998</v>
      </c>
      <c r="J44" s="386">
        <v>232.40031877000001</v>
      </c>
      <c r="K44" s="386">
        <v>86.638072680999997</v>
      </c>
      <c r="L44" s="386">
        <v>8.3723950328000001</v>
      </c>
      <c r="M44" s="386">
        <v>1E-10</v>
      </c>
      <c r="N44" s="386">
        <v>8.6425264347E-2</v>
      </c>
      <c r="O44" s="386">
        <v>1E-10</v>
      </c>
      <c r="P44" s="386">
        <v>1E-10</v>
      </c>
      <c r="Q44" s="386">
        <v>1E-10</v>
      </c>
      <c r="R44" s="386">
        <v>0.26163668070000001</v>
      </c>
      <c r="S44" s="386">
        <v>31.706990775000001</v>
      </c>
      <c r="T44" s="386">
        <v>128.16850844000001</v>
      </c>
      <c r="U44" s="386">
        <v>290.54951383999997</v>
      </c>
      <c r="V44" s="386">
        <v>238.73111818000001</v>
      </c>
      <c r="W44" s="386">
        <v>87.733026444999993</v>
      </c>
      <c r="X44" s="386">
        <v>7.9406453083999997</v>
      </c>
      <c r="Y44" s="386">
        <v>1E-10</v>
      </c>
      <c r="Z44" s="386">
        <v>8.6425264347E-2</v>
      </c>
      <c r="AA44" s="386">
        <v>1E-10</v>
      </c>
      <c r="AB44" s="386">
        <v>1E-10</v>
      </c>
      <c r="AC44" s="386">
        <v>1E-10</v>
      </c>
      <c r="AD44" s="386">
        <v>0.30615709776</v>
      </c>
      <c r="AE44" s="386">
        <v>30.683158878</v>
      </c>
      <c r="AF44" s="386">
        <v>122.66887948999999</v>
      </c>
      <c r="AG44" s="386">
        <v>288.67205501000001</v>
      </c>
      <c r="AH44" s="386">
        <v>242.01482136999999</v>
      </c>
      <c r="AI44" s="386">
        <v>92.321733707000007</v>
      </c>
      <c r="AJ44" s="386">
        <v>8.4228802254000001</v>
      </c>
      <c r="AK44" s="386">
        <v>1E-10</v>
      </c>
      <c r="AL44" s="386">
        <v>8.6425264347E-2</v>
      </c>
      <c r="AM44" s="386">
        <v>1E-10</v>
      </c>
      <c r="AN44" s="386">
        <v>1E-10</v>
      </c>
      <c r="AO44" s="386">
        <v>1E-10</v>
      </c>
      <c r="AP44" s="386">
        <v>0.30615709776</v>
      </c>
      <c r="AQ44" s="386">
        <v>33.043808018999997</v>
      </c>
      <c r="AR44" s="386">
        <v>128.52578671000001</v>
      </c>
      <c r="AS44" s="386">
        <v>299.46532092000001</v>
      </c>
      <c r="AT44" s="386">
        <v>248.33485227</v>
      </c>
      <c r="AU44" s="386">
        <v>92.779577208999996</v>
      </c>
      <c r="AV44" s="386">
        <v>8.5591222761000001</v>
      </c>
      <c r="AW44" s="386">
        <v>1E-10</v>
      </c>
      <c r="AX44" s="386">
        <v>8.6425264347E-2</v>
      </c>
      <c r="AY44" s="386">
        <v>1E-10</v>
      </c>
      <c r="AZ44" s="877">
        <v>1E-10</v>
      </c>
      <c r="BA44" s="877">
        <v>1E-10</v>
      </c>
      <c r="BB44" s="877">
        <v>0.30615709776</v>
      </c>
      <c r="BC44" s="877">
        <v>28.213199014000001</v>
      </c>
      <c r="BD44" s="877">
        <v>133.94444231</v>
      </c>
      <c r="BE44" s="877">
        <v>309.19607358000002</v>
      </c>
      <c r="BF44" s="877">
        <v>240.87720193999999</v>
      </c>
      <c r="BG44" s="358">
        <v>87.582939999999994</v>
      </c>
      <c r="BH44" s="358">
        <v>8.8391800000000007</v>
      </c>
      <c r="BI44" s="358">
        <v>0</v>
      </c>
      <c r="BJ44" s="358">
        <v>0</v>
      </c>
      <c r="BK44" s="358">
        <v>0</v>
      </c>
      <c r="BL44" s="358">
        <v>0</v>
      </c>
      <c r="BM44" s="358">
        <v>0</v>
      </c>
      <c r="BN44" s="358">
        <v>0.39824019999999999</v>
      </c>
      <c r="BO44" s="358">
        <v>28.534369999999999</v>
      </c>
      <c r="BP44" s="358">
        <v>136.15690000000001</v>
      </c>
      <c r="BQ44" s="358">
        <v>305.36020000000002</v>
      </c>
      <c r="BR44" s="358">
        <v>234.32339999999999</v>
      </c>
      <c r="BS44" s="358">
        <v>84.563299999999998</v>
      </c>
      <c r="BT44" s="358">
        <v>8.7973649999999992</v>
      </c>
      <c r="BU44" s="358">
        <v>0</v>
      </c>
      <c r="BV44" s="358">
        <v>0</v>
      </c>
    </row>
    <row r="45" spans="1:74" ht="11.1" customHeight="1" x14ac:dyDescent="0.2">
      <c r="A45" s="6" t="s">
        <v>82</v>
      </c>
      <c r="B45" s="758" t="s">
        <v>1003</v>
      </c>
      <c r="C45" s="386">
        <v>1E-10</v>
      </c>
      <c r="D45" s="386">
        <v>1E-10</v>
      </c>
      <c r="E45" s="386">
        <v>3.0261753555999999</v>
      </c>
      <c r="F45" s="386">
        <v>1.0704122768</v>
      </c>
      <c r="G45" s="386">
        <v>65.181406225000003</v>
      </c>
      <c r="H45" s="386">
        <v>171.40318948000001</v>
      </c>
      <c r="I45" s="386">
        <v>263.14923485999998</v>
      </c>
      <c r="J45" s="386">
        <v>214.72395366000001</v>
      </c>
      <c r="K45" s="386">
        <v>93.237146175999996</v>
      </c>
      <c r="L45" s="386">
        <v>9.2465997456999993</v>
      </c>
      <c r="M45" s="386">
        <v>1E-10</v>
      </c>
      <c r="N45" s="386">
        <v>0.19629946748999999</v>
      </c>
      <c r="O45" s="386">
        <v>1E-10</v>
      </c>
      <c r="P45" s="386">
        <v>1E-10</v>
      </c>
      <c r="Q45" s="386">
        <v>0.91176730270999995</v>
      </c>
      <c r="R45" s="386">
        <v>0.95933831605999997</v>
      </c>
      <c r="S45" s="386">
        <v>61.925347659000003</v>
      </c>
      <c r="T45" s="386">
        <v>171.00905287</v>
      </c>
      <c r="U45" s="386">
        <v>248.46275901999999</v>
      </c>
      <c r="V45" s="386">
        <v>216.57298269</v>
      </c>
      <c r="W45" s="386">
        <v>96.080602377000005</v>
      </c>
      <c r="X45" s="386">
        <v>9.3138538211000004</v>
      </c>
      <c r="Y45" s="386">
        <v>1E-10</v>
      </c>
      <c r="Z45" s="386">
        <v>0.19629946748999999</v>
      </c>
      <c r="AA45" s="386">
        <v>1E-10</v>
      </c>
      <c r="AB45" s="386">
        <v>1E-10</v>
      </c>
      <c r="AC45" s="386">
        <v>0.92630586403000004</v>
      </c>
      <c r="AD45" s="386">
        <v>1.0272763173999999</v>
      </c>
      <c r="AE45" s="386">
        <v>59.695369272000001</v>
      </c>
      <c r="AF45" s="386">
        <v>169.78792511</v>
      </c>
      <c r="AG45" s="386">
        <v>251.37829382999999</v>
      </c>
      <c r="AH45" s="386">
        <v>217.29587129999999</v>
      </c>
      <c r="AI45" s="386">
        <v>97.705443490999997</v>
      </c>
      <c r="AJ45" s="386">
        <v>9.7617245894</v>
      </c>
      <c r="AK45" s="386">
        <v>1E-10</v>
      </c>
      <c r="AL45" s="386">
        <v>0.19629946748999999</v>
      </c>
      <c r="AM45" s="386">
        <v>1E-10</v>
      </c>
      <c r="AN45" s="386">
        <v>1E-10</v>
      </c>
      <c r="AO45" s="386">
        <v>1.1936694919999999</v>
      </c>
      <c r="AP45" s="386">
        <v>1.3137340818000001</v>
      </c>
      <c r="AQ45" s="386">
        <v>64.516728419000003</v>
      </c>
      <c r="AR45" s="386">
        <v>172.79263709</v>
      </c>
      <c r="AS45" s="386">
        <v>261.45631859000002</v>
      </c>
      <c r="AT45" s="386">
        <v>219.87856819000001</v>
      </c>
      <c r="AU45" s="386">
        <v>104.43061139</v>
      </c>
      <c r="AV45" s="386">
        <v>11.044007375</v>
      </c>
      <c r="AW45" s="386">
        <v>1E-10</v>
      </c>
      <c r="AX45" s="386">
        <v>0.19629946748999999</v>
      </c>
      <c r="AY45" s="386">
        <v>1E-10</v>
      </c>
      <c r="AZ45" s="877">
        <v>1E-10</v>
      </c>
      <c r="BA45" s="877">
        <v>1.5024741409</v>
      </c>
      <c r="BB45" s="877">
        <v>1.3130240070000001</v>
      </c>
      <c r="BC45" s="877">
        <v>59.937958692999999</v>
      </c>
      <c r="BD45" s="877">
        <v>180.26287335000001</v>
      </c>
      <c r="BE45" s="877">
        <v>274.00271207999998</v>
      </c>
      <c r="BF45" s="877">
        <v>221.33884215</v>
      </c>
      <c r="BG45" s="358">
        <v>101.15940000000001</v>
      </c>
      <c r="BH45" s="358">
        <v>11.801019999999999</v>
      </c>
      <c r="BI45" s="358">
        <v>0</v>
      </c>
      <c r="BJ45" s="358">
        <v>4.12912E-2</v>
      </c>
      <c r="BK45" s="358">
        <v>0</v>
      </c>
      <c r="BL45" s="358">
        <v>0</v>
      </c>
      <c r="BM45" s="358">
        <v>1.6392040000000001</v>
      </c>
      <c r="BN45" s="358">
        <v>2.363499</v>
      </c>
      <c r="BO45" s="358">
        <v>59.406820000000003</v>
      </c>
      <c r="BP45" s="358">
        <v>176.4008</v>
      </c>
      <c r="BQ45" s="358">
        <v>276.46539999999999</v>
      </c>
      <c r="BR45" s="358">
        <v>214.5727</v>
      </c>
      <c r="BS45" s="358">
        <v>99.771550000000005</v>
      </c>
      <c r="BT45" s="358">
        <v>10.64188</v>
      </c>
      <c r="BU45" s="358">
        <v>0</v>
      </c>
      <c r="BV45" s="358">
        <v>4.12912E-2</v>
      </c>
    </row>
    <row r="46" spans="1:74" ht="11.1" customHeight="1" x14ac:dyDescent="0.2">
      <c r="A46" s="6" t="s">
        <v>83</v>
      </c>
      <c r="B46" s="758" t="s">
        <v>1004</v>
      </c>
      <c r="C46" s="386">
        <v>1E-10</v>
      </c>
      <c r="D46" s="386">
        <v>0.30383601869999999</v>
      </c>
      <c r="E46" s="386">
        <v>7.1751368374000002</v>
      </c>
      <c r="F46" s="386">
        <v>5.3804569749000004</v>
      </c>
      <c r="G46" s="386">
        <v>68.098042445000004</v>
      </c>
      <c r="H46" s="386">
        <v>225.23611514000001</v>
      </c>
      <c r="I46" s="386">
        <v>313.17205078000001</v>
      </c>
      <c r="J46" s="386">
        <v>242.70675582999999</v>
      </c>
      <c r="K46" s="386">
        <v>125.62457714</v>
      </c>
      <c r="L46" s="386">
        <v>10.968267511000001</v>
      </c>
      <c r="M46" s="386">
        <v>0.22646660334999999</v>
      </c>
      <c r="N46" s="386">
        <v>0.12746277345000001</v>
      </c>
      <c r="O46" s="386">
        <v>1E-10</v>
      </c>
      <c r="P46" s="386">
        <v>0.30383601869999999</v>
      </c>
      <c r="Q46" s="386">
        <v>3.7193751223999998</v>
      </c>
      <c r="R46" s="386">
        <v>4.1683071687000002</v>
      </c>
      <c r="S46" s="386">
        <v>62.958666545</v>
      </c>
      <c r="T46" s="386">
        <v>224.70131992</v>
      </c>
      <c r="U46" s="386">
        <v>299.44706488999998</v>
      </c>
      <c r="V46" s="386">
        <v>245.17656524</v>
      </c>
      <c r="W46" s="386">
        <v>129.77610340999999</v>
      </c>
      <c r="X46" s="386">
        <v>11.311364623999999</v>
      </c>
      <c r="Y46" s="386">
        <v>0.22646660334999999</v>
      </c>
      <c r="Z46" s="386">
        <v>0.12746277345000001</v>
      </c>
      <c r="AA46" s="386">
        <v>1E-10</v>
      </c>
      <c r="AB46" s="386">
        <v>0.30383601869999999</v>
      </c>
      <c r="AC46" s="386">
        <v>3.8182466884999999</v>
      </c>
      <c r="AD46" s="386">
        <v>4.6356689372000002</v>
      </c>
      <c r="AE46" s="386">
        <v>66.978973029000002</v>
      </c>
      <c r="AF46" s="386">
        <v>229.23363343</v>
      </c>
      <c r="AG46" s="386">
        <v>301.51849206000003</v>
      </c>
      <c r="AH46" s="386">
        <v>248.07792291000001</v>
      </c>
      <c r="AI46" s="386">
        <v>130.43275138999999</v>
      </c>
      <c r="AJ46" s="386">
        <v>12.038638432000001</v>
      </c>
      <c r="AK46" s="386">
        <v>0.22646660334999999</v>
      </c>
      <c r="AL46" s="386">
        <v>0.12746277345000001</v>
      </c>
      <c r="AM46" s="386">
        <v>1E-10</v>
      </c>
      <c r="AN46" s="386">
        <v>0.71636745128000001</v>
      </c>
      <c r="AO46" s="386">
        <v>4.5090612455999999</v>
      </c>
      <c r="AP46" s="386">
        <v>5.2848569932</v>
      </c>
      <c r="AQ46" s="386">
        <v>69.192599373999997</v>
      </c>
      <c r="AR46" s="386">
        <v>233.26709063999999</v>
      </c>
      <c r="AS46" s="386">
        <v>309.50925845</v>
      </c>
      <c r="AT46" s="386">
        <v>247.13870408</v>
      </c>
      <c r="AU46" s="386">
        <v>136.97130849999999</v>
      </c>
      <c r="AV46" s="386">
        <v>13.994437712</v>
      </c>
      <c r="AW46" s="386">
        <v>0.22646660334999999</v>
      </c>
      <c r="AX46" s="386">
        <v>0.12746277345000001</v>
      </c>
      <c r="AY46" s="386">
        <v>1E-10</v>
      </c>
      <c r="AZ46" s="877">
        <v>0.71636745128000001</v>
      </c>
      <c r="BA46" s="877">
        <v>5.3304085475000003</v>
      </c>
      <c r="BB46" s="877">
        <v>5.1545134137000002</v>
      </c>
      <c r="BC46" s="877">
        <v>68.942715195000005</v>
      </c>
      <c r="BD46" s="877">
        <v>235.06601196</v>
      </c>
      <c r="BE46" s="877">
        <v>314.31657087000002</v>
      </c>
      <c r="BF46" s="877">
        <v>250.51829509000001</v>
      </c>
      <c r="BG46" s="358">
        <v>133.81960000000001</v>
      </c>
      <c r="BH46" s="358">
        <v>15.883419999999999</v>
      </c>
      <c r="BI46" s="358">
        <v>0.2548763</v>
      </c>
      <c r="BJ46" s="358">
        <v>0.12746279999999999</v>
      </c>
      <c r="BK46" s="358">
        <v>0</v>
      </c>
      <c r="BL46" s="358">
        <v>0.80734910000000004</v>
      </c>
      <c r="BM46" s="358">
        <v>5.7562280000000001</v>
      </c>
      <c r="BN46" s="358">
        <v>6.5259549999999997</v>
      </c>
      <c r="BO46" s="358">
        <v>70.360820000000004</v>
      </c>
      <c r="BP46" s="358">
        <v>228.91909999999999</v>
      </c>
      <c r="BQ46" s="358">
        <v>321.98559999999998</v>
      </c>
      <c r="BR46" s="358">
        <v>254.37870000000001</v>
      </c>
      <c r="BS46" s="358">
        <v>135.5361</v>
      </c>
      <c r="BT46" s="358">
        <v>14.098369999999999</v>
      </c>
      <c r="BU46" s="358">
        <v>8.8484099999999996E-2</v>
      </c>
      <c r="BV46" s="358">
        <v>0.12746279999999999</v>
      </c>
    </row>
    <row r="47" spans="1:74" ht="11.1" customHeight="1" x14ac:dyDescent="0.2">
      <c r="A47" s="6" t="s">
        <v>84</v>
      </c>
      <c r="B47" s="758" t="s">
        <v>1060</v>
      </c>
      <c r="C47" s="386">
        <v>34.138511115999997</v>
      </c>
      <c r="D47" s="386">
        <v>46.390703039999998</v>
      </c>
      <c r="E47" s="386">
        <v>65.591726270999999</v>
      </c>
      <c r="F47" s="386">
        <v>96.780488949000002</v>
      </c>
      <c r="G47" s="386">
        <v>215.82680790000001</v>
      </c>
      <c r="H47" s="386">
        <v>354.14103496000001</v>
      </c>
      <c r="I47" s="386">
        <v>460.44504001000001</v>
      </c>
      <c r="J47" s="386">
        <v>423.93687886999999</v>
      </c>
      <c r="K47" s="386">
        <v>303.74434749</v>
      </c>
      <c r="L47" s="386">
        <v>156.74646849000001</v>
      </c>
      <c r="M47" s="386">
        <v>59.993160472</v>
      </c>
      <c r="N47" s="386">
        <v>51.136814958000002</v>
      </c>
      <c r="O47" s="386">
        <v>33.861614109000001</v>
      </c>
      <c r="P47" s="386">
        <v>46.305033883999997</v>
      </c>
      <c r="Q47" s="386">
        <v>63.397226531000001</v>
      </c>
      <c r="R47" s="386">
        <v>97.913666164999995</v>
      </c>
      <c r="S47" s="386">
        <v>215.18196047000001</v>
      </c>
      <c r="T47" s="386">
        <v>361.55126011999999</v>
      </c>
      <c r="U47" s="386">
        <v>458.93509925000001</v>
      </c>
      <c r="V47" s="386">
        <v>427.95775106999997</v>
      </c>
      <c r="W47" s="386">
        <v>305.67234235000001</v>
      </c>
      <c r="X47" s="386">
        <v>155.27491803000001</v>
      </c>
      <c r="Y47" s="386">
        <v>66.072315325999995</v>
      </c>
      <c r="Z47" s="386">
        <v>51.036060290000002</v>
      </c>
      <c r="AA47" s="386">
        <v>33.136158213999998</v>
      </c>
      <c r="AB47" s="386">
        <v>49.748938776999999</v>
      </c>
      <c r="AC47" s="386">
        <v>70.201669197000001</v>
      </c>
      <c r="AD47" s="386">
        <v>100.62403797</v>
      </c>
      <c r="AE47" s="386">
        <v>217.28669905999999</v>
      </c>
      <c r="AF47" s="386">
        <v>356.15702692999997</v>
      </c>
      <c r="AG47" s="386">
        <v>466.24929102999999</v>
      </c>
      <c r="AH47" s="386">
        <v>437.05141813</v>
      </c>
      <c r="AI47" s="386">
        <v>309.20110720000002</v>
      </c>
      <c r="AJ47" s="386">
        <v>155.68017871999999</v>
      </c>
      <c r="AK47" s="386">
        <v>66.021815754000002</v>
      </c>
      <c r="AL47" s="386">
        <v>49.036303793999998</v>
      </c>
      <c r="AM47" s="386">
        <v>34.680421883000001</v>
      </c>
      <c r="AN47" s="386">
        <v>48.273514055</v>
      </c>
      <c r="AO47" s="386">
        <v>74.242606213000002</v>
      </c>
      <c r="AP47" s="386">
        <v>101.43006908</v>
      </c>
      <c r="AQ47" s="386">
        <v>223.62157295</v>
      </c>
      <c r="AR47" s="386">
        <v>361.08545050999999</v>
      </c>
      <c r="AS47" s="386">
        <v>476.60692254000003</v>
      </c>
      <c r="AT47" s="386">
        <v>442.64579113999997</v>
      </c>
      <c r="AU47" s="386">
        <v>312.01348073999998</v>
      </c>
      <c r="AV47" s="386">
        <v>157.81310181000001</v>
      </c>
      <c r="AW47" s="386">
        <v>71.414966687000003</v>
      </c>
      <c r="AX47" s="386">
        <v>49.025546790999996</v>
      </c>
      <c r="AY47" s="386">
        <v>33.077973192000002</v>
      </c>
      <c r="AZ47" s="877">
        <v>52.296825429999998</v>
      </c>
      <c r="BA47" s="877">
        <v>71.795410325000006</v>
      </c>
      <c r="BB47" s="877">
        <v>101.02615333</v>
      </c>
      <c r="BC47" s="877">
        <v>223.72208929000001</v>
      </c>
      <c r="BD47" s="877">
        <v>361.57475166</v>
      </c>
      <c r="BE47" s="877">
        <v>482.93427851000001</v>
      </c>
      <c r="BF47" s="877">
        <v>439.81513962999998</v>
      </c>
      <c r="BG47" s="358">
        <v>311.00450000000001</v>
      </c>
      <c r="BH47" s="358">
        <v>157.95519999999999</v>
      </c>
      <c r="BI47" s="358">
        <v>66.228219999999993</v>
      </c>
      <c r="BJ47" s="358">
        <v>43.725059999999999</v>
      </c>
      <c r="BK47" s="358">
        <v>33.496969999999997</v>
      </c>
      <c r="BL47" s="358">
        <v>52.00976</v>
      </c>
      <c r="BM47" s="358">
        <v>72.545559999999995</v>
      </c>
      <c r="BN47" s="358">
        <v>104.5287</v>
      </c>
      <c r="BO47" s="358">
        <v>228.01929999999999</v>
      </c>
      <c r="BP47" s="358">
        <v>361.73</v>
      </c>
      <c r="BQ47" s="358">
        <v>482.3313</v>
      </c>
      <c r="BR47" s="358">
        <v>439.11959999999999</v>
      </c>
      <c r="BS47" s="358">
        <v>306.62279999999998</v>
      </c>
      <c r="BT47" s="358">
        <v>157.7627</v>
      </c>
      <c r="BU47" s="358">
        <v>67.085409999999996</v>
      </c>
      <c r="BV47" s="358">
        <v>41.561999999999998</v>
      </c>
    </row>
    <row r="48" spans="1:74" ht="11.1" customHeight="1" x14ac:dyDescent="0.2">
      <c r="A48" s="6" t="s">
        <v>85</v>
      </c>
      <c r="B48" s="758" t="s">
        <v>1006</v>
      </c>
      <c r="C48" s="386">
        <v>7.1064224926000001</v>
      </c>
      <c r="D48" s="386">
        <v>7.2543443578</v>
      </c>
      <c r="E48" s="386">
        <v>29.257796328000001</v>
      </c>
      <c r="F48" s="386">
        <v>33.139582412999999</v>
      </c>
      <c r="G48" s="386">
        <v>161.82585648</v>
      </c>
      <c r="H48" s="386">
        <v>322.16240749999997</v>
      </c>
      <c r="I48" s="386">
        <v>420.45070634000001</v>
      </c>
      <c r="J48" s="386">
        <v>381.47351719</v>
      </c>
      <c r="K48" s="386">
        <v>254.54528235000001</v>
      </c>
      <c r="L48" s="386">
        <v>70.597607151999995</v>
      </c>
      <c r="M48" s="386">
        <v>5.3219556898000002</v>
      </c>
      <c r="N48" s="386">
        <v>7.4958698409000002</v>
      </c>
      <c r="O48" s="386">
        <v>6.1312158586000001</v>
      </c>
      <c r="P48" s="386">
        <v>6.8869421836000004</v>
      </c>
      <c r="Q48" s="386">
        <v>22.717923494000001</v>
      </c>
      <c r="R48" s="386">
        <v>31.075579464</v>
      </c>
      <c r="S48" s="386">
        <v>159.99783858000001</v>
      </c>
      <c r="T48" s="386">
        <v>328.83245957999998</v>
      </c>
      <c r="U48" s="386">
        <v>418.79573851999999</v>
      </c>
      <c r="V48" s="386">
        <v>383.99325095</v>
      </c>
      <c r="W48" s="386">
        <v>255.68258997000001</v>
      </c>
      <c r="X48" s="386">
        <v>70.455420580999998</v>
      </c>
      <c r="Y48" s="386">
        <v>5.6705318443000001</v>
      </c>
      <c r="Z48" s="386">
        <v>7.1539558760000004</v>
      </c>
      <c r="AA48" s="386">
        <v>7.1222861084</v>
      </c>
      <c r="AB48" s="386">
        <v>8.3506334253999999</v>
      </c>
      <c r="AC48" s="386">
        <v>25.187160077000001</v>
      </c>
      <c r="AD48" s="386">
        <v>32.050519373</v>
      </c>
      <c r="AE48" s="386">
        <v>162.88444082999999</v>
      </c>
      <c r="AF48" s="386">
        <v>324.03162311</v>
      </c>
      <c r="AG48" s="386">
        <v>428.06551390999999</v>
      </c>
      <c r="AH48" s="386">
        <v>391.71992233999998</v>
      </c>
      <c r="AI48" s="386">
        <v>256.91031117</v>
      </c>
      <c r="AJ48" s="386">
        <v>71.535017085999996</v>
      </c>
      <c r="AK48" s="386">
        <v>5.9700245497999997</v>
      </c>
      <c r="AL48" s="386">
        <v>7.2645644865000003</v>
      </c>
      <c r="AM48" s="386">
        <v>7.3295536834000004</v>
      </c>
      <c r="AN48" s="386">
        <v>9.2357224603999999</v>
      </c>
      <c r="AO48" s="386">
        <v>27.482332652</v>
      </c>
      <c r="AP48" s="386">
        <v>34.018980259000003</v>
      </c>
      <c r="AQ48" s="386">
        <v>170.05906415999999</v>
      </c>
      <c r="AR48" s="386">
        <v>326.81581274000001</v>
      </c>
      <c r="AS48" s="386">
        <v>441.81144657999999</v>
      </c>
      <c r="AT48" s="386">
        <v>395.31544597999999</v>
      </c>
      <c r="AU48" s="386">
        <v>258.34398668</v>
      </c>
      <c r="AV48" s="386">
        <v>73.345435836999997</v>
      </c>
      <c r="AW48" s="386">
        <v>8.6397706764999995</v>
      </c>
      <c r="AX48" s="386">
        <v>7.1752696192999998</v>
      </c>
      <c r="AY48" s="386">
        <v>7.1845102991000003</v>
      </c>
      <c r="AZ48" s="877">
        <v>9.9038822730000007</v>
      </c>
      <c r="BA48" s="877">
        <v>28.506317015</v>
      </c>
      <c r="BB48" s="877">
        <v>35.326073413000003</v>
      </c>
      <c r="BC48" s="877">
        <v>167.79995940000001</v>
      </c>
      <c r="BD48" s="877">
        <v>327.30083051999998</v>
      </c>
      <c r="BE48" s="877">
        <v>447.34272163999998</v>
      </c>
      <c r="BF48" s="877">
        <v>397.54270651000002</v>
      </c>
      <c r="BG48" s="358">
        <v>260.18329999999997</v>
      </c>
      <c r="BH48" s="358">
        <v>74.709230000000005</v>
      </c>
      <c r="BI48" s="358">
        <v>7.8394640000000004</v>
      </c>
      <c r="BJ48" s="358">
        <v>5.0265269999999997</v>
      </c>
      <c r="BK48" s="358">
        <v>7.380064</v>
      </c>
      <c r="BL48" s="358">
        <v>10.13832</v>
      </c>
      <c r="BM48" s="358">
        <v>31.19341</v>
      </c>
      <c r="BN48" s="358">
        <v>40.6235</v>
      </c>
      <c r="BO48" s="358">
        <v>169.50630000000001</v>
      </c>
      <c r="BP48" s="358">
        <v>321.84609999999998</v>
      </c>
      <c r="BQ48" s="358">
        <v>446.27640000000002</v>
      </c>
      <c r="BR48" s="358">
        <v>396.6891</v>
      </c>
      <c r="BS48" s="358">
        <v>253.8622</v>
      </c>
      <c r="BT48" s="358">
        <v>69.322720000000004</v>
      </c>
      <c r="BU48" s="358">
        <v>7.2021959999999998</v>
      </c>
      <c r="BV48" s="358">
        <v>4.9623920000000004</v>
      </c>
    </row>
    <row r="49" spans="1:74" ht="11.1" customHeight="1" x14ac:dyDescent="0.2">
      <c r="A49" s="6" t="s">
        <v>86</v>
      </c>
      <c r="B49" s="758" t="s">
        <v>1007</v>
      </c>
      <c r="C49" s="386">
        <v>16.175155213</v>
      </c>
      <c r="D49" s="386">
        <v>22.502454222000001</v>
      </c>
      <c r="E49" s="386">
        <v>74.133995851999998</v>
      </c>
      <c r="F49" s="386">
        <v>107.93704098000001</v>
      </c>
      <c r="G49" s="386">
        <v>272.80363401</v>
      </c>
      <c r="H49" s="386">
        <v>471.58180083000002</v>
      </c>
      <c r="I49" s="386">
        <v>567.19708097</v>
      </c>
      <c r="J49" s="386">
        <v>563.94757263999998</v>
      </c>
      <c r="K49" s="386">
        <v>405.84885502999998</v>
      </c>
      <c r="L49" s="386">
        <v>165.22638676</v>
      </c>
      <c r="M49" s="386">
        <v>39.560691384000002</v>
      </c>
      <c r="N49" s="386">
        <v>18.803965038000001</v>
      </c>
      <c r="O49" s="386">
        <v>14.253280873</v>
      </c>
      <c r="P49" s="386">
        <v>20.838837568999999</v>
      </c>
      <c r="Q49" s="386">
        <v>65.823582275000007</v>
      </c>
      <c r="R49" s="386">
        <v>105.89708147</v>
      </c>
      <c r="S49" s="386">
        <v>277.33372480000003</v>
      </c>
      <c r="T49" s="386">
        <v>477.51487206000002</v>
      </c>
      <c r="U49" s="386">
        <v>576.48764011000003</v>
      </c>
      <c r="V49" s="386">
        <v>564.37426579999999</v>
      </c>
      <c r="W49" s="386">
        <v>408.58541251999998</v>
      </c>
      <c r="X49" s="386">
        <v>166.20235081999999</v>
      </c>
      <c r="Y49" s="386">
        <v>37.952875562000003</v>
      </c>
      <c r="Z49" s="386">
        <v>18.361077486999999</v>
      </c>
      <c r="AA49" s="386">
        <v>15.928603719</v>
      </c>
      <c r="AB49" s="386">
        <v>21.333254112999999</v>
      </c>
      <c r="AC49" s="386">
        <v>71.243572263999994</v>
      </c>
      <c r="AD49" s="386">
        <v>108.86718027000001</v>
      </c>
      <c r="AE49" s="386">
        <v>283.53733262999998</v>
      </c>
      <c r="AF49" s="386">
        <v>479.97758883</v>
      </c>
      <c r="AG49" s="386">
        <v>589.37781407</v>
      </c>
      <c r="AH49" s="386">
        <v>579.05519107999999</v>
      </c>
      <c r="AI49" s="386">
        <v>416.12323107999998</v>
      </c>
      <c r="AJ49" s="386">
        <v>168.85676441000001</v>
      </c>
      <c r="AK49" s="386">
        <v>39.323723944999998</v>
      </c>
      <c r="AL49" s="386">
        <v>19.540992600999999</v>
      </c>
      <c r="AM49" s="386">
        <v>16.200049179000001</v>
      </c>
      <c r="AN49" s="386">
        <v>24.242137325000002</v>
      </c>
      <c r="AO49" s="386">
        <v>77.186481255999993</v>
      </c>
      <c r="AP49" s="386">
        <v>114.41456235</v>
      </c>
      <c r="AQ49" s="386">
        <v>298.22784367000003</v>
      </c>
      <c r="AR49" s="386">
        <v>487.00873313</v>
      </c>
      <c r="AS49" s="386">
        <v>594.47234763999995</v>
      </c>
      <c r="AT49" s="386">
        <v>586.45321949000004</v>
      </c>
      <c r="AU49" s="386">
        <v>418.23376502999997</v>
      </c>
      <c r="AV49" s="386">
        <v>175.65519180000001</v>
      </c>
      <c r="AW49" s="386">
        <v>47.403668185999997</v>
      </c>
      <c r="AX49" s="386">
        <v>21.031164693000001</v>
      </c>
      <c r="AY49" s="386">
        <v>16.221560597</v>
      </c>
      <c r="AZ49" s="877">
        <v>25.598745792999999</v>
      </c>
      <c r="BA49" s="877">
        <v>83.921294735999993</v>
      </c>
      <c r="BB49" s="877">
        <v>117.09543767</v>
      </c>
      <c r="BC49" s="877">
        <v>302.50202560000002</v>
      </c>
      <c r="BD49" s="877">
        <v>490.72199709</v>
      </c>
      <c r="BE49" s="877">
        <v>592.43822387</v>
      </c>
      <c r="BF49" s="877">
        <v>586.93062625000005</v>
      </c>
      <c r="BG49" s="358">
        <v>417.3372</v>
      </c>
      <c r="BH49" s="358">
        <v>181.37139999999999</v>
      </c>
      <c r="BI49" s="358">
        <v>50.83126</v>
      </c>
      <c r="BJ49" s="358">
        <v>20.516970000000001</v>
      </c>
      <c r="BK49" s="358">
        <v>16.696750000000002</v>
      </c>
      <c r="BL49" s="358">
        <v>27.841080000000002</v>
      </c>
      <c r="BM49" s="358">
        <v>90.628529999999998</v>
      </c>
      <c r="BN49" s="358">
        <v>123.84529999999999</v>
      </c>
      <c r="BO49" s="358">
        <v>305.25740000000002</v>
      </c>
      <c r="BP49" s="358">
        <v>493.96809999999999</v>
      </c>
      <c r="BQ49" s="358">
        <v>590.7278</v>
      </c>
      <c r="BR49" s="358">
        <v>597.28099999999995</v>
      </c>
      <c r="BS49" s="358">
        <v>414.8569</v>
      </c>
      <c r="BT49" s="358">
        <v>174.5994</v>
      </c>
      <c r="BU49" s="358">
        <v>46.961919999999999</v>
      </c>
      <c r="BV49" s="358">
        <v>19.928339999999999</v>
      </c>
    </row>
    <row r="50" spans="1:74" ht="11.1" customHeight="1" x14ac:dyDescent="0.2">
      <c r="A50" s="6" t="s">
        <v>87</v>
      </c>
      <c r="B50" s="758" t="s">
        <v>1008</v>
      </c>
      <c r="C50" s="386">
        <v>1.1028674257</v>
      </c>
      <c r="D50" s="386">
        <v>4.3546735532999996</v>
      </c>
      <c r="E50" s="386">
        <v>18.146399450000001</v>
      </c>
      <c r="F50" s="386">
        <v>50.485737514</v>
      </c>
      <c r="G50" s="386">
        <v>114.16841327</v>
      </c>
      <c r="H50" s="386">
        <v>298.52966406000002</v>
      </c>
      <c r="I50" s="386">
        <v>396.85878208999998</v>
      </c>
      <c r="J50" s="386">
        <v>348.72588266999998</v>
      </c>
      <c r="K50" s="386">
        <v>208.02547666000001</v>
      </c>
      <c r="L50" s="386">
        <v>71.780103580000002</v>
      </c>
      <c r="M50" s="386">
        <v>13.446080942</v>
      </c>
      <c r="N50" s="386">
        <v>0.11442005409</v>
      </c>
      <c r="O50" s="386">
        <v>0.95424799289999995</v>
      </c>
      <c r="P50" s="386">
        <v>4.2970054528999997</v>
      </c>
      <c r="Q50" s="386">
        <v>18.433242441000001</v>
      </c>
      <c r="R50" s="386">
        <v>50.471151921000001</v>
      </c>
      <c r="S50" s="386">
        <v>112.50280621</v>
      </c>
      <c r="T50" s="386">
        <v>296.87665487999999</v>
      </c>
      <c r="U50" s="386">
        <v>400.91163205999999</v>
      </c>
      <c r="V50" s="386">
        <v>347.02473751000002</v>
      </c>
      <c r="W50" s="386">
        <v>211.62393212000001</v>
      </c>
      <c r="X50" s="386">
        <v>70.876891293</v>
      </c>
      <c r="Y50" s="386">
        <v>12.058727263</v>
      </c>
      <c r="Z50" s="386">
        <v>0.11442005409</v>
      </c>
      <c r="AA50" s="386">
        <v>0.95424799289999995</v>
      </c>
      <c r="AB50" s="386">
        <v>4.2970054528999997</v>
      </c>
      <c r="AC50" s="386">
        <v>16.459823401000001</v>
      </c>
      <c r="AD50" s="386">
        <v>49.747554076</v>
      </c>
      <c r="AE50" s="386">
        <v>111.87418028</v>
      </c>
      <c r="AF50" s="386">
        <v>285.23750394000001</v>
      </c>
      <c r="AG50" s="386">
        <v>407.79995006000001</v>
      </c>
      <c r="AH50" s="386">
        <v>349.39100982000002</v>
      </c>
      <c r="AI50" s="386">
        <v>213.31204187</v>
      </c>
      <c r="AJ50" s="386">
        <v>75.479307921</v>
      </c>
      <c r="AK50" s="386">
        <v>12.393915331000001</v>
      </c>
      <c r="AL50" s="386">
        <v>0.11442005409</v>
      </c>
      <c r="AM50" s="386">
        <v>0.64694727175</v>
      </c>
      <c r="AN50" s="386">
        <v>3.7819824687999999</v>
      </c>
      <c r="AO50" s="386">
        <v>15.017759680999999</v>
      </c>
      <c r="AP50" s="386">
        <v>48.513637899999999</v>
      </c>
      <c r="AQ50" s="386">
        <v>111.23223425</v>
      </c>
      <c r="AR50" s="386">
        <v>291.95086803999999</v>
      </c>
      <c r="AS50" s="386">
        <v>413.10156179000001</v>
      </c>
      <c r="AT50" s="386">
        <v>360.26357565000001</v>
      </c>
      <c r="AU50" s="386">
        <v>217.96461156999999</v>
      </c>
      <c r="AV50" s="386">
        <v>79.201208843000003</v>
      </c>
      <c r="AW50" s="386">
        <v>11.793954756</v>
      </c>
      <c r="AX50" s="386">
        <v>0.28793613693999998</v>
      </c>
      <c r="AY50" s="386">
        <v>0.45465920746999999</v>
      </c>
      <c r="AZ50" s="877">
        <v>3.6025549178</v>
      </c>
      <c r="BA50" s="877">
        <v>13.148008954</v>
      </c>
      <c r="BB50" s="877">
        <v>48.688912621</v>
      </c>
      <c r="BC50" s="877">
        <v>116.15985986</v>
      </c>
      <c r="BD50" s="877">
        <v>289.81119003999999</v>
      </c>
      <c r="BE50" s="877">
        <v>419.84797722000002</v>
      </c>
      <c r="BF50" s="877">
        <v>362.63325527000001</v>
      </c>
      <c r="BG50" s="358">
        <v>216.4503</v>
      </c>
      <c r="BH50" s="358">
        <v>78.361580000000004</v>
      </c>
      <c r="BI50" s="358">
        <v>13.40621</v>
      </c>
      <c r="BJ50" s="358">
        <v>0.57743199999999995</v>
      </c>
      <c r="BK50" s="358">
        <v>0.71152059999999995</v>
      </c>
      <c r="BL50" s="358">
        <v>4.0107759999999999</v>
      </c>
      <c r="BM50" s="358">
        <v>18.806539999999998</v>
      </c>
      <c r="BN50" s="358">
        <v>50.349110000000003</v>
      </c>
      <c r="BO50" s="358">
        <v>120.1688</v>
      </c>
      <c r="BP50" s="358">
        <v>287.78879999999998</v>
      </c>
      <c r="BQ50" s="358">
        <v>425.64749999999998</v>
      </c>
      <c r="BR50" s="358">
        <v>373.33109999999999</v>
      </c>
      <c r="BS50" s="358">
        <v>220.2696</v>
      </c>
      <c r="BT50" s="358">
        <v>75.835809999999995</v>
      </c>
      <c r="BU50" s="358">
        <v>13.061870000000001</v>
      </c>
      <c r="BV50" s="358">
        <v>0.57743199999999995</v>
      </c>
    </row>
    <row r="51" spans="1:74" ht="11.1" customHeight="1" x14ac:dyDescent="0.2">
      <c r="A51" s="6" t="s">
        <v>88</v>
      </c>
      <c r="B51" s="759" t="s">
        <v>1011</v>
      </c>
      <c r="C51" s="387">
        <v>9.9434921895000006</v>
      </c>
      <c r="D51" s="387">
        <v>8.6629651239999994</v>
      </c>
      <c r="E51" s="387">
        <v>12.657044941000001</v>
      </c>
      <c r="F51" s="387">
        <v>23.788783833</v>
      </c>
      <c r="G51" s="387">
        <v>47.133437719</v>
      </c>
      <c r="H51" s="387">
        <v>136.68787892</v>
      </c>
      <c r="I51" s="387">
        <v>248.36020479000001</v>
      </c>
      <c r="J51" s="387">
        <v>254.19791031</v>
      </c>
      <c r="K51" s="387">
        <v>161.63657304</v>
      </c>
      <c r="L51" s="387">
        <v>59.288153661999999</v>
      </c>
      <c r="M51" s="387">
        <v>16.933038343</v>
      </c>
      <c r="N51" s="387">
        <v>9.1832455581999994</v>
      </c>
      <c r="O51" s="387">
        <v>9.7935299061999999</v>
      </c>
      <c r="P51" s="387">
        <v>8.7194904046000001</v>
      </c>
      <c r="Q51" s="387">
        <v>13.192983668</v>
      </c>
      <c r="R51" s="387">
        <v>24.290433864000001</v>
      </c>
      <c r="S51" s="387">
        <v>46.296108988</v>
      </c>
      <c r="T51" s="387">
        <v>142.06571602</v>
      </c>
      <c r="U51" s="387">
        <v>254.87416458000001</v>
      </c>
      <c r="V51" s="387">
        <v>255.81799616999999</v>
      </c>
      <c r="W51" s="387">
        <v>164.88622615</v>
      </c>
      <c r="X51" s="387">
        <v>59.832116953000003</v>
      </c>
      <c r="Y51" s="387">
        <v>16.591048654000002</v>
      </c>
      <c r="Z51" s="387">
        <v>9.1995177803000008</v>
      </c>
      <c r="AA51" s="387">
        <v>9.8978373541</v>
      </c>
      <c r="AB51" s="387">
        <v>8.8357381806999999</v>
      </c>
      <c r="AC51" s="387">
        <v>12.876758924000001</v>
      </c>
      <c r="AD51" s="387">
        <v>23.501047367999998</v>
      </c>
      <c r="AE51" s="387">
        <v>43.933426543000003</v>
      </c>
      <c r="AF51" s="387">
        <v>134.51105113</v>
      </c>
      <c r="AG51" s="387">
        <v>257.77924335</v>
      </c>
      <c r="AH51" s="387">
        <v>259.38370510999999</v>
      </c>
      <c r="AI51" s="387">
        <v>160.57261510999999</v>
      </c>
      <c r="AJ51" s="387">
        <v>62.681008962999996</v>
      </c>
      <c r="AK51" s="387">
        <v>16.663304727</v>
      </c>
      <c r="AL51" s="387">
        <v>9.0924222573000009</v>
      </c>
      <c r="AM51" s="387">
        <v>9.1433591624999995</v>
      </c>
      <c r="AN51" s="387">
        <v>8.4797002257000003</v>
      </c>
      <c r="AO51" s="387">
        <v>12.071499553000001</v>
      </c>
      <c r="AP51" s="387">
        <v>22.318445636</v>
      </c>
      <c r="AQ51" s="387">
        <v>40.41862725</v>
      </c>
      <c r="AR51" s="387">
        <v>136.18930001000001</v>
      </c>
      <c r="AS51" s="387">
        <v>263.36056724000002</v>
      </c>
      <c r="AT51" s="387">
        <v>260.31705972999998</v>
      </c>
      <c r="AU51" s="387">
        <v>158.37275277000001</v>
      </c>
      <c r="AV51" s="387">
        <v>62.740818988000001</v>
      </c>
      <c r="AW51" s="387">
        <v>15.763667323</v>
      </c>
      <c r="AX51" s="387">
        <v>9.1107649343000006</v>
      </c>
      <c r="AY51" s="387">
        <v>8.7688414799000007</v>
      </c>
      <c r="AZ51" s="879">
        <v>7.9962470721000001</v>
      </c>
      <c r="BA51" s="879">
        <v>10.456522784000001</v>
      </c>
      <c r="BB51" s="879">
        <v>22.003883228999999</v>
      </c>
      <c r="BC51" s="879">
        <v>43.038973493999997</v>
      </c>
      <c r="BD51" s="879">
        <v>131.69798886999999</v>
      </c>
      <c r="BE51" s="879">
        <v>260.25838888999999</v>
      </c>
      <c r="BF51" s="879">
        <v>260.62265209999998</v>
      </c>
      <c r="BG51" s="360">
        <v>154.86789999999999</v>
      </c>
      <c r="BH51" s="360">
        <v>57.011270000000003</v>
      </c>
      <c r="BI51" s="360">
        <v>16.14649</v>
      </c>
      <c r="BJ51" s="360">
        <v>9.331277</v>
      </c>
      <c r="BK51" s="360">
        <v>9.1917659999999994</v>
      </c>
      <c r="BL51" s="360">
        <v>7.4815690000000004</v>
      </c>
      <c r="BM51" s="360">
        <v>14.612959999999999</v>
      </c>
      <c r="BN51" s="360">
        <v>21.367190000000001</v>
      </c>
      <c r="BO51" s="360">
        <v>44.006740000000001</v>
      </c>
      <c r="BP51" s="360">
        <v>127.56359999999999</v>
      </c>
      <c r="BQ51" s="360">
        <v>262.15129999999999</v>
      </c>
      <c r="BR51" s="360">
        <v>266.17419999999998</v>
      </c>
      <c r="BS51" s="360">
        <v>156.84110000000001</v>
      </c>
      <c r="BT51" s="360">
        <v>57.69791</v>
      </c>
      <c r="BU51" s="360">
        <v>15.89575</v>
      </c>
      <c r="BV51" s="360">
        <v>9.3905580000000004</v>
      </c>
    </row>
    <row r="52" spans="1:74" s="291" customFormat="1" ht="12" customHeight="1" x14ac:dyDescent="0.3">
      <c r="A52" s="293"/>
      <c r="B52" s="773" t="s">
        <v>808</v>
      </c>
      <c r="C52" s="773"/>
      <c r="D52" s="773"/>
      <c r="E52" s="773"/>
      <c r="F52" s="773"/>
      <c r="G52" s="773"/>
      <c r="H52" s="774"/>
      <c r="I52" s="773"/>
      <c r="J52" s="773"/>
      <c r="K52" s="773"/>
      <c r="L52" s="773"/>
      <c r="M52" s="773"/>
      <c r="N52" s="773"/>
      <c r="O52" s="773"/>
      <c r="P52" s="773"/>
      <c r="Q52" s="773"/>
      <c r="R52" s="775"/>
      <c r="S52" s="301"/>
      <c r="T52" s="301"/>
      <c r="U52" s="301"/>
      <c r="V52" s="301"/>
      <c r="W52" s="301"/>
      <c r="X52" s="301"/>
      <c r="Y52" s="301"/>
      <c r="Z52" s="301"/>
      <c r="AA52" s="301"/>
      <c r="AB52" s="301"/>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693"/>
      <c r="AZ52" s="693"/>
      <c r="BA52" s="693"/>
      <c r="BB52" s="693"/>
      <c r="BC52" s="693"/>
      <c r="BD52" s="693"/>
      <c r="BE52" s="693"/>
      <c r="BF52" s="693"/>
      <c r="BG52" s="693"/>
      <c r="BH52" s="693"/>
      <c r="BI52" s="693"/>
      <c r="BJ52" s="302"/>
      <c r="BK52" s="302"/>
      <c r="BL52" s="302"/>
      <c r="BM52" s="302"/>
      <c r="BN52" s="302"/>
      <c r="BO52" s="302"/>
      <c r="BP52" s="302"/>
      <c r="BQ52" s="302"/>
      <c r="BR52" s="302"/>
      <c r="BS52" s="302"/>
      <c r="BT52" s="302"/>
      <c r="BU52" s="302"/>
      <c r="BV52" s="302"/>
    </row>
    <row r="53" spans="1:74" s="191" customFormat="1" ht="12" customHeight="1" x14ac:dyDescent="0.25">
      <c r="A53" s="189"/>
      <c r="B53" s="971" t="str">
        <f>Dates!$G$2</f>
        <v>EIA completed modeling and analysis for this report on Thursday, September 3, 2026.</v>
      </c>
      <c r="C53" s="972"/>
      <c r="D53" s="972"/>
      <c r="E53" s="972"/>
      <c r="F53" s="972"/>
      <c r="G53" s="972"/>
      <c r="H53" s="972"/>
      <c r="I53" s="972"/>
      <c r="J53" s="972"/>
      <c r="K53" s="972"/>
      <c r="L53" s="972"/>
      <c r="M53" s="972"/>
      <c r="N53" s="972"/>
      <c r="O53" s="972"/>
      <c r="P53" s="972"/>
      <c r="Q53" s="972"/>
      <c r="R53" s="776"/>
      <c r="AY53" s="845"/>
      <c r="AZ53" s="845"/>
      <c r="BA53" s="845"/>
      <c r="BB53" s="845"/>
      <c r="BC53" s="714"/>
      <c r="BD53" s="714"/>
      <c r="BE53" s="714"/>
      <c r="BF53" s="714"/>
      <c r="BG53" s="845"/>
      <c r="BH53" s="845"/>
      <c r="BI53" s="845"/>
      <c r="BJ53" s="200"/>
    </row>
    <row r="54" spans="1:74" s="191" customFormat="1" ht="12" customHeight="1" x14ac:dyDescent="0.25">
      <c r="A54" s="189"/>
      <c r="B54" s="973" t="s">
        <v>481</v>
      </c>
      <c r="C54" s="974"/>
      <c r="D54" s="974"/>
      <c r="E54" s="974"/>
      <c r="F54" s="974"/>
      <c r="G54" s="974"/>
      <c r="H54" s="974"/>
      <c r="I54" s="974"/>
      <c r="J54" s="974"/>
      <c r="K54" s="974"/>
      <c r="L54" s="974"/>
      <c r="M54" s="974"/>
      <c r="N54" s="974"/>
      <c r="O54" s="974"/>
      <c r="P54" s="974"/>
      <c r="Q54" s="974"/>
      <c r="R54" s="95"/>
      <c r="AY54" s="845"/>
      <c r="AZ54" s="845"/>
      <c r="BA54" s="845"/>
      <c r="BB54" s="845"/>
      <c r="BC54" s="714"/>
      <c r="BD54" s="714"/>
      <c r="BE54" s="714"/>
      <c r="BF54" s="714"/>
      <c r="BG54" s="845"/>
      <c r="BH54" s="845"/>
      <c r="BI54" s="845"/>
      <c r="BJ54" s="200"/>
    </row>
    <row r="55" spans="1:74" s="191" customFormat="1" ht="12" customHeight="1" x14ac:dyDescent="0.25">
      <c r="A55" s="192"/>
      <c r="B55" s="1007" t="s">
        <v>1402</v>
      </c>
      <c r="C55" s="974"/>
      <c r="D55" s="974"/>
      <c r="E55" s="974"/>
      <c r="F55" s="974"/>
      <c r="G55" s="974"/>
      <c r="H55" s="974"/>
      <c r="I55" s="974"/>
      <c r="J55" s="974"/>
      <c r="K55" s="974"/>
      <c r="L55" s="974"/>
      <c r="M55" s="974"/>
      <c r="N55" s="974"/>
      <c r="O55" s="974"/>
      <c r="P55" s="974"/>
      <c r="Q55" s="974"/>
      <c r="R55" s="95"/>
      <c r="AY55" s="845"/>
      <c r="AZ55" s="845"/>
      <c r="BA55" s="845"/>
      <c r="BB55" s="845"/>
      <c r="BC55" s="845"/>
      <c r="BD55" s="714"/>
      <c r="BE55" s="714"/>
      <c r="BF55" s="714"/>
      <c r="BG55" s="845"/>
      <c r="BH55" s="845"/>
      <c r="BI55" s="845"/>
      <c r="BJ55" s="200"/>
    </row>
    <row r="56" spans="1:74" s="191" customFormat="1" ht="13.2" x14ac:dyDescent="0.25">
      <c r="A56" s="192"/>
      <c r="B56" s="777" t="s">
        <v>746</v>
      </c>
      <c r="C56" s="809"/>
      <c r="D56" s="809"/>
      <c r="E56" s="809"/>
      <c r="F56" s="809"/>
      <c r="G56" s="809"/>
      <c r="H56" s="809"/>
      <c r="I56" s="809"/>
      <c r="J56" s="809"/>
      <c r="K56" s="809"/>
      <c r="L56" s="809"/>
      <c r="M56" s="809"/>
      <c r="N56" s="809"/>
      <c r="O56" s="809"/>
      <c r="P56" s="809"/>
      <c r="Q56" s="310"/>
      <c r="R56" s="95"/>
      <c r="AY56" s="845"/>
      <c r="AZ56" s="845"/>
      <c r="BA56" s="845"/>
      <c r="BB56" s="845"/>
      <c r="BC56" s="845"/>
      <c r="BD56" s="714"/>
      <c r="BE56" s="714"/>
      <c r="BF56" s="714"/>
      <c r="BG56" s="845"/>
      <c r="BH56" s="845"/>
      <c r="BI56" s="845"/>
      <c r="BJ56" s="200"/>
    </row>
    <row r="57" spans="1:74" s="191" customFormat="1" ht="12" customHeight="1" x14ac:dyDescent="0.25">
      <c r="A57" s="192"/>
      <c r="B57" s="1002" t="s">
        <v>92</v>
      </c>
      <c r="C57" s="1003"/>
      <c r="D57" s="1003"/>
      <c r="E57" s="1003"/>
      <c r="F57" s="1003"/>
      <c r="G57" s="1003"/>
      <c r="H57" s="1003"/>
      <c r="I57" s="1003"/>
      <c r="J57" s="1003"/>
      <c r="K57" s="1003"/>
      <c r="L57" s="1003"/>
      <c r="M57" s="1003"/>
      <c r="N57" s="1003"/>
      <c r="O57" s="1003"/>
      <c r="P57" s="1003"/>
      <c r="Q57" s="1004"/>
      <c r="R57" s="95"/>
      <c r="AY57" s="845"/>
      <c r="AZ57" s="845"/>
      <c r="BA57" s="845"/>
      <c r="BB57" s="845"/>
      <c r="BC57" s="845"/>
      <c r="BD57" s="714"/>
      <c r="BE57" s="714"/>
      <c r="BF57" s="714"/>
      <c r="BG57" s="845"/>
      <c r="BH57" s="845"/>
      <c r="BI57" s="845"/>
      <c r="BJ57" s="200"/>
    </row>
    <row r="58" spans="1:74" s="191" customFormat="1" ht="12" customHeight="1" x14ac:dyDescent="0.25">
      <c r="A58" s="192"/>
      <c r="B58" s="1002" t="s">
        <v>196</v>
      </c>
      <c r="C58" s="1003"/>
      <c r="D58" s="1003"/>
      <c r="E58" s="1003"/>
      <c r="F58" s="1003"/>
      <c r="G58" s="1003"/>
      <c r="H58" s="1003"/>
      <c r="I58" s="1003"/>
      <c r="J58" s="1003"/>
      <c r="K58" s="1003"/>
      <c r="L58" s="1003"/>
      <c r="M58" s="1003"/>
      <c r="N58" s="1003"/>
      <c r="O58" s="1003"/>
      <c r="P58" s="1003"/>
      <c r="Q58" s="1004"/>
      <c r="R58" s="95"/>
      <c r="AY58" s="845"/>
      <c r="AZ58" s="845"/>
      <c r="BA58" s="845"/>
      <c r="BB58" s="845"/>
      <c r="BC58" s="845"/>
      <c r="BD58" s="714"/>
      <c r="BE58" s="714"/>
      <c r="BF58" s="714"/>
      <c r="BG58" s="845"/>
      <c r="BH58" s="845"/>
      <c r="BI58" s="845"/>
      <c r="BJ58" s="200"/>
    </row>
    <row r="59" spans="1:74" s="191" customFormat="1" ht="12" customHeight="1" x14ac:dyDescent="0.25">
      <c r="A59" s="192"/>
      <c r="B59" s="1002" t="s">
        <v>93</v>
      </c>
      <c r="C59" s="1003"/>
      <c r="D59" s="1003"/>
      <c r="E59" s="1003"/>
      <c r="F59" s="1003"/>
      <c r="G59" s="1003"/>
      <c r="H59" s="1003"/>
      <c r="I59" s="1003"/>
      <c r="J59" s="1003"/>
      <c r="K59" s="1003"/>
      <c r="L59" s="1003"/>
      <c r="M59" s="1003"/>
      <c r="N59" s="1003"/>
      <c r="O59" s="1003"/>
      <c r="P59" s="1003"/>
      <c r="Q59" s="1004"/>
      <c r="R59" s="95"/>
      <c r="AY59" s="845"/>
      <c r="AZ59" s="845"/>
      <c r="BA59" s="845"/>
      <c r="BB59" s="845"/>
      <c r="BC59" s="845"/>
      <c r="BD59" s="714"/>
      <c r="BE59" s="714"/>
      <c r="BF59" s="714"/>
      <c r="BG59" s="845"/>
      <c r="BH59" s="845"/>
      <c r="BI59" s="845"/>
      <c r="BJ59" s="200"/>
    </row>
    <row r="60" spans="1:74" s="191" customFormat="1" ht="12" customHeight="1" x14ac:dyDescent="0.2">
      <c r="A60" s="158"/>
      <c r="B60" s="999" t="s">
        <v>821</v>
      </c>
      <c r="C60" s="999"/>
      <c r="D60" s="999"/>
      <c r="E60" s="999"/>
      <c r="F60" s="999"/>
      <c r="G60" s="999"/>
      <c r="H60" s="999"/>
      <c r="I60" s="999"/>
      <c r="J60" s="999"/>
      <c r="K60" s="999"/>
      <c r="L60" s="999"/>
      <c r="M60" s="999"/>
      <c r="N60" s="999"/>
      <c r="O60" s="999"/>
      <c r="P60" s="999"/>
      <c r="Q60" s="999"/>
      <c r="R60" s="999"/>
      <c r="AY60" s="845"/>
      <c r="AZ60" s="845"/>
      <c r="BA60" s="845"/>
      <c r="BB60" s="845"/>
      <c r="BC60" s="845"/>
      <c r="BD60" s="714"/>
      <c r="BE60" s="714"/>
      <c r="BF60" s="714"/>
      <c r="BG60" s="845"/>
      <c r="BH60" s="845"/>
      <c r="BI60" s="845"/>
      <c r="BJ60" s="200"/>
    </row>
    <row r="61" spans="1:74" ht="13.2" x14ac:dyDescent="0.25">
      <c r="A61" s="158"/>
      <c r="B61" s="1002" t="s">
        <v>1552</v>
      </c>
      <c r="C61" s="1003"/>
      <c r="D61" s="1003"/>
      <c r="E61" s="1003"/>
      <c r="F61" s="1003"/>
      <c r="G61" s="1003"/>
      <c r="H61" s="1003"/>
      <c r="I61" s="1003"/>
      <c r="J61" s="1003"/>
      <c r="K61" s="1003"/>
      <c r="L61" s="1003"/>
      <c r="M61" s="1003"/>
      <c r="N61" s="1003"/>
      <c r="O61" s="1003"/>
      <c r="P61" s="1003"/>
      <c r="Q61" s="1004"/>
      <c r="BK61" s="132"/>
      <c r="BL61" s="132"/>
      <c r="BM61" s="132"/>
      <c r="BN61" s="132"/>
      <c r="BO61" s="132"/>
      <c r="BP61" s="132"/>
      <c r="BQ61" s="132"/>
      <c r="BR61" s="132"/>
      <c r="BS61" s="132"/>
      <c r="BT61" s="132"/>
      <c r="BU61" s="132"/>
      <c r="BV61" s="132"/>
    </row>
    <row r="62" spans="1:74" ht="13.2" x14ac:dyDescent="0.25">
      <c r="A62" s="158"/>
      <c r="B62" s="1009" t="s">
        <v>1444</v>
      </c>
      <c r="C62" s="1004"/>
      <c r="D62" s="1004"/>
      <c r="E62" s="1004"/>
      <c r="F62" s="1004"/>
      <c r="G62" s="1004"/>
      <c r="H62" s="1004"/>
      <c r="I62" s="1004"/>
      <c r="J62" s="1004"/>
      <c r="K62" s="1004"/>
      <c r="L62" s="1004"/>
      <c r="M62" s="1004"/>
      <c r="N62" s="1004"/>
      <c r="O62" s="1004"/>
      <c r="P62" s="1004"/>
      <c r="Q62" s="1004"/>
      <c r="BK62" s="132"/>
      <c r="BL62" s="132"/>
      <c r="BM62" s="132"/>
      <c r="BN62" s="132"/>
      <c r="BO62" s="132"/>
      <c r="BP62" s="132"/>
      <c r="BQ62" s="132"/>
      <c r="BR62" s="132"/>
      <c r="BS62" s="132"/>
      <c r="BT62" s="132"/>
      <c r="BU62" s="132"/>
      <c r="BV62" s="132"/>
    </row>
    <row r="63" spans="1:74" x14ac:dyDescent="0.15">
      <c r="BK63" s="132"/>
      <c r="BL63" s="132"/>
      <c r="BM63" s="132"/>
      <c r="BN63" s="132"/>
      <c r="BO63" s="132"/>
      <c r="BP63" s="132"/>
      <c r="BQ63" s="132"/>
      <c r="BR63" s="132"/>
      <c r="BS63" s="132"/>
      <c r="BT63" s="132"/>
      <c r="BU63" s="132"/>
      <c r="BV63" s="132"/>
    </row>
    <row r="64" spans="1:74" x14ac:dyDescent="0.15">
      <c r="BK64" s="132"/>
      <c r="BL64" s="132"/>
      <c r="BM64" s="132"/>
      <c r="BN64" s="132"/>
      <c r="BO64" s="132"/>
      <c r="BP64" s="132"/>
      <c r="BQ64" s="132"/>
      <c r="BR64" s="132"/>
      <c r="BS64" s="132"/>
      <c r="BT64" s="132"/>
      <c r="BU64" s="132"/>
      <c r="BV64" s="132"/>
    </row>
    <row r="65" spans="63:74" x14ac:dyDescent="0.15">
      <c r="BK65" s="132"/>
      <c r="BL65" s="132"/>
      <c r="BM65" s="132"/>
      <c r="BN65" s="132"/>
      <c r="BO65" s="132"/>
      <c r="BP65" s="132"/>
      <c r="BQ65" s="132"/>
      <c r="BR65" s="132"/>
      <c r="BS65" s="132"/>
      <c r="BT65" s="132"/>
      <c r="BU65" s="132"/>
      <c r="BV65" s="132"/>
    </row>
    <row r="66" spans="63:74" x14ac:dyDescent="0.15">
      <c r="BK66" s="132"/>
      <c r="BL66" s="132"/>
      <c r="BM66" s="132"/>
      <c r="BN66" s="132"/>
      <c r="BO66" s="132"/>
      <c r="BP66" s="132"/>
      <c r="BQ66" s="132"/>
      <c r="BR66" s="132"/>
      <c r="BS66" s="132"/>
      <c r="BT66" s="132"/>
      <c r="BU66" s="132"/>
      <c r="BV66" s="132"/>
    </row>
    <row r="67" spans="63:74" x14ac:dyDescent="0.15">
      <c r="BK67" s="132"/>
      <c r="BL67" s="132"/>
      <c r="BM67" s="132"/>
      <c r="BN67" s="132"/>
      <c r="BO67" s="132"/>
      <c r="BP67" s="132"/>
      <c r="BQ67" s="132"/>
      <c r="BR67" s="132"/>
      <c r="BS67" s="132"/>
      <c r="BT67" s="132"/>
      <c r="BU67" s="132"/>
      <c r="BV67" s="132"/>
    </row>
    <row r="68" spans="63:74" x14ac:dyDescent="0.15">
      <c r="BK68" s="132"/>
      <c r="BL68" s="132"/>
      <c r="BM68" s="132"/>
      <c r="BN68" s="132"/>
      <c r="BO68" s="132"/>
      <c r="BP68" s="132"/>
      <c r="BQ68" s="132"/>
      <c r="BR68" s="132"/>
      <c r="BS68" s="132"/>
      <c r="BT68" s="132"/>
      <c r="BU68" s="132"/>
      <c r="BV68" s="132"/>
    </row>
    <row r="69" spans="63:74" x14ac:dyDescent="0.15">
      <c r="BK69" s="132"/>
      <c r="BL69" s="132"/>
      <c r="BM69" s="132"/>
      <c r="BN69" s="132"/>
      <c r="BO69" s="132"/>
      <c r="BP69" s="132"/>
      <c r="BQ69" s="132"/>
      <c r="BR69" s="132"/>
      <c r="BS69" s="132"/>
      <c r="BT69" s="132"/>
      <c r="BU69" s="132"/>
      <c r="BV69" s="132"/>
    </row>
    <row r="70" spans="63:74" x14ac:dyDescent="0.15">
      <c r="BK70" s="132"/>
      <c r="BL70" s="132"/>
      <c r="BM70" s="132"/>
      <c r="BN70" s="132"/>
      <c r="BO70" s="132"/>
      <c r="BP70" s="132"/>
      <c r="BQ70" s="132"/>
      <c r="BR70" s="132"/>
      <c r="BS70" s="132"/>
      <c r="BT70" s="132"/>
      <c r="BU70" s="132"/>
      <c r="BV70" s="132"/>
    </row>
    <row r="71" spans="63:74" x14ac:dyDescent="0.15">
      <c r="BK71" s="132"/>
      <c r="BL71" s="132"/>
      <c r="BM71" s="132"/>
      <c r="BN71" s="132"/>
      <c r="BO71" s="132"/>
      <c r="BP71" s="132"/>
      <c r="BQ71" s="132"/>
      <c r="BR71" s="132"/>
      <c r="BS71" s="132"/>
      <c r="BT71" s="132"/>
      <c r="BU71" s="132"/>
      <c r="BV71" s="132"/>
    </row>
    <row r="72" spans="63:74" x14ac:dyDescent="0.15">
      <c r="BK72" s="132"/>
      <c r="BL72" s="132"/>
      <c r="BM72" s="132"/>
      <c r="BN72" s="132"/>
      <c r="BO72" s="132"/>
      <c r="BP72" s="132"/>
      <c r="BQ72" s="132"/>
      <c r="BR72" s="132"/>
      <c r="BS72" s="132"/>
      <c r="BT72" s="132"/>
      <c r="BU72" s="132"/>
      <c r="BV72" s="132"/>
    </row>
    <row r="73" spans="63:74" x14ac:dyDescent="0.15">
      <c r="BK73" s="132"/>
      <c r="BL73" s="132"/>
      <c r="BM73" s="132"/>
      <c r="BN73" s="132"/>
      <c r="BO73" s="132"/>
      <c r="BP73" s="132"/>
      <c r="BQ73" s="132"/>
      <c r="BR73" s="132"/>
      <c r="BS73" s="132"/>
      <c r="BT73" s="132"/>
      <c r="BU73" s="132"/>
      <c r="BV73" s="132"/>
    </row>
    <row r="74" spans="63:74" x14ac:dyDescent="0.15">
      <c r="BK74" s="132"/>
      <c r="BL74" s="132"/>
      <c r="BM74" s="132"/>
      <c r="BN74" s="132"/>
      <c r="BO74" s="132"/>
      <c r="BP74" s="132"/>
      <c r="BQ74" s="132"/>
      <c r="BR74" s="132"/>
      <c r="BS74" s="132"/>
      <c r="BT74" s="132"/>
      <c r="BU74" s="132"/>
      <c r="BV74" s="132"/>
    </row>
    <row r="75" spans="63:74" x14ac:dyDescent="0.15">
      <c r="BK75" s="132"/>
      <c r="BL75" s="132"/>
      <c r="BM75" s="132"/>
      <c r="BN75" s="132"/>
      <c r="BO75" s="132"/>
      <c r="BP75" s="132"/>
      <c r="BQ75" s="132"/>
      <c r="BR75" s="132"/>
      <c r="BS75" s="132"/>
      <c r="BT75" s="132"/>
      <c r="BU75" s="132"/>
      <c r="BV75" s="132"/>
    </row>
    <row r="76" spans="63:74" x14ac:dyDescent="0.15">
      <c r="BK76" s="132"/>
      <c r="BL76" s="132"/>
      <c r="BM76" s="132"/>
      <c r="BN76" s="132"/>
      <c r="BO76" s="132"/>
      <c r="BP76" s="132"/>
      <c r="BQ76" s="132"/>
      <c r="BR76" s="132"/>
      <c r="BS76" s="132"/>
      <c r="BT76" s="132"/>
      <c r="BU76" s="132"/>
      <c r="BV76" s="132"/>
    </row>
    <row r="77" spans="63:74" x14ac:dyDescent="0.15">
      <c r="BK77" s="132"/>
      <c r="BL77" s="132"/>
      <c r="BM77" s="132"/>
      <c r="BN77" s="132"/>
      <c r="BO77" s="132"/>
      <c r="BP77" s="132"/>
      <c r="BQ77" s="132"/>
      <c r="BR77" s="132"/>
      <c r="BS77" s="132"/>
      <c r="BT77" s="132"/>
      <c r="BU77" s="132"/>
      <c r="BV77" s="132"/>
    </row>
    <row r="78" spans="63:74" x14ac:dyDescent="0.15">
      <c r="BK78" s="132"/>
      <c r="BL78" s="132"/>
      <c r="BM78" s="132"/>
      <c r="BN78" s="132"/>
      <c r="BO78" s="132"/>
      <c r="BP78" s="132"/>
      <c r="BQ78" s="132"/>
      <c r="BR78" s="132"/>
      <c r="BS78" s="132"/>
      <c r="BT78" s="132"/>
      <c r="BU78" s="132"/>
      <c r="BV78" s="132"/>
    </row>
    <row r="79" spans="63:74" x14ac:dyDescent="0.15">
      <c r="BK79" s="132"/>
      <c r="BL79" s="132"/>
      <c r="BM79" s="132"/>
      <c r="BN79" s="132"/>
      <c r="BO79" s="132"/>
      <c r="BP79" s="132"/>
      <c r="BQ79" s="132"/>
      <c r="BR79" s="132"/>
      <c r="BS79" s="132"/>
      <c r="BT79" s="132"/>
      <c r="BU79" s="132"/>
      <c r="BV79" s="132"/>
    </row>
    <row r="80" spans="63:74" x14ac:dyDescent="0.15">
      <c r="BK80" s="132"/>
      <c r="BL80" s="132"/>
      <c r="BM80" s="132"/>
      <c r="BN80" s="132"/>
      <c r="BO80" s="132"/>
      <c r="BP80" s="132"/>
      <c r="BQ80" s="132"/>
      <c r="BR80" s="132"/>
      <c r="BS80" s="132"/>
      <c r="BT80" s="132"/>
      <c r="BU80" s="132"/>
      <c r="BV80" s="132"/>
    </row>
    <row r="81" spans="63:74" x14ac:dyDescent="0.15">
      <c r="BK81" s="132"/>
      <c r="BL81" s="132"/>
      <c r="BM81" s="132"/>
      <c r="BN81" s="132"/>
      <c r="BO81" s="132"/>
      <c r="BP81" s="132"/>
      <c r="BQ81" s="132"/>
      <c r="BR81" s="132"/>
      <c r="BS81" s="132"/>
      <c r="BT81" s="132"/>
      <c r="BU81" s="132"/>
      <c r="BV81" s="132"/>
    </row>
    <row r="82" spans="63:74" x14ac:dyDescent="0.15">
      <c r="BK82" s="132"/>
      <c r="BL82" s="132"/>
      <c r="BM82" s="132"/>
      <c r="BN82" s="132"/>
      <c r="BO82" s="132"/>
      <c r="BP82" s="132"/>
      <c r="BQ82" s="132"/>
      <c r="BR82" s="132"/>
      <c r="BS82" s="132"/>
      <c r="BT82" s="132"/>
      <c r="BU82" s="132"/>
      <c r="BV82" s="132"/>
    </row>
    <row r="83" spans="63:74" x14ac:dyDescent="0.15">
      <c r="BK83" s="132"/>
      <c r="BL83" s="132"/>
      <c r="BM83" s="132"/>
      <c r="BN83" s="132"/>
      <c r="BO83" s="132"/>
      <c r="BP83" s="132"/>
      <c r="BQ83" s="132"/>
      <c r="BR83" s="132"/>
      <c r="BS83" s="132"/>
      <c r="BT83" s="132"/>
      <c r="BU83" s="132"/>
      <c r="BV83" s="132"/>
    </row>
    <row r="84" spans="63:74" x14ac:dyDescent="0.15">
      <c r="BK84" s="132"/>
      <c r="BL84" s="132"/>
      <c r="BM84" s="132"/>
      <c r="BN84" s="132"/>
      <c r="BO84" s="132"/>
      <c r="BP84" s="132"/>
      <c r="BQ84" s="132"/>
      <c r="BR84" s="132"/>
      <c r="BS84" s="132"/>
      <c r="BT84" s="132"/>
      <c r="BU84" s="132"/>
      <c r="BV84" s="132"/>
    </row>
    <row r="85" spans="63:74" x14ac:dyDescent="0.15">
      <c r="BK85" s="132"/>
      <c r="BL85" s="132"/>
      <c r="BM85" s="132"/>
      <c r="BN85" s="132"/>
      <c r="BO85" s="132"/>
      <c r="BP85" s="132"/>
      <c r="BQ85" s="132"/>
      <c r="BR85" s="132"/>
      <c r="BS85" s="132"/>
      <c r="BT85" s="132"/>
      <c r="BU85" s="132"/>
      <c r="BV85" s="132"/>
    </row>
    <row r="86" spans="63:74" x14ac:dyDescent="0.15">
      <c r="BK86" s="132"/>
      <c r="BL86" s="132"/>
      <c r="BM86" s="132"/>
      <c r="BN86" s="132"/>
      <c r="BO86" s="132"/>
      <c r="BP86" s="132"/>
      <c r="BQ86" s="132"/>
      <c r="BR86" s="132"/>
      <c r="BS86" s="132"/>
      <c r="BT86" s="132"/>
      <c r="BU86" s="132"/>
      <c r="BV86" s="132"/>
    </row>
    <row r="87" spans="63:74" x14ac:dyDescent="0.15">
      <c r="BK87" s="132"/>
      <c r="BL87" s="132"/>
      <c r="BM87" s="132"/>
      <c r="BN87" s="132"/>
      <c r="BO87" s="132"/>
      <c r="BP87" s="132"/>
      <c r="BQ87" s="132"/>
      <c r="BR87" s="132"/>
      <c r="BS87" s="132"/>
      <c r="BT87" s="132"/>
      <c r="BU87" s="132"/>
      <c r="BV87" s="132"/>
    </row>
    <row r="88" spans="63:74" x14ac:dyDescent="0.15">
      <c r="BK88" s="132"/>
      <c r="BL88" s="132"/>
      <c r="BM88" s="132"/>
      <c r="BN88" s="132"/>
      <c r="BO88" s="132"/>
      <c r="BP88" s="132"/>
      <c r="BQ88" s="132"/>
      <c r="BR88" s="132"/>
      <c r="BS88" s="132"/>
      <c r="BT88" s="132"/>
      <c r="BU88" s="132"/>
      <c r="BV88" s="132"/>
    </row>
    <row r="89" spans="63:74" x14ac:dyDescent="0.15">
      <c r="BK89" s="132"/>
      <c r="BL89" s="132"/>
      <c r="BM89" s="132"/>
      <c r="BN89" s="132"/>
      <c r="BO89" s="132"/>
      <c r="BP89" s="132"/>
      <c r="BQ89" s="132"/>
      <c r="BR89" s="132"/>
      <c r="BS89" s="132"/>
      <c r="BT89" s="132"/>
      <c r="BU89" s="132"/>
      <c r="BV89" s="132"/>
    </row>
    <row r="90" spans="63:74" x14ac:dyDescent="0.15">
      <c r="BK90" s="132"/>
      <c r="BL90" s="132"/>
      <c r="BM90" s="132"/>
      <c r="BN90" s="132"/>
      <c r="BO90" s="132"/>
      <c r="BP90" s="132"/>
      <c r="BQ90" s="132"/>
      <c r="BR90" s="132"/>
      <c r="BS90" s="132"/>
      <c r="BT90" s="132"/>
      <c r="BU90" s="132"/>
      <c r="BV90" s="132"/>
    </row>
    <row r="91" spans="63:74" x14ac:dyDescent="0.15">
      <c r="BK91" s="132"/>
      <c r="BL91" s="132"/>
      <c r="BM91" s="132"/>
      <c r="BN91" s="132"/>
      <c r="BO91" s="132"/>
      <c r="BP91" s="132"/>
      <c r="BQ91" s="132"/>
      <c r="BR91" s="132"/>
      <c r="BS91" s="132"/>
      <c r="BT91" s="132"/>
      <c r="BU91" s="132"/>
      <c r="BV91" s="132"/>
    </row>
    <row r="92" spans="63:74" x14ac:dyDescent="0.15">
      <c r="BK92" s="132"/>
      <c r="BL92" s="132"/>
      <c r="BM92" s="132"/>
      <c r="BN92" s="132"/>
      <c r="BO92" s="132"/>
      <c r="BP92" s="132"/>
      <c r="BQ92" s="132"/>
      <c r="BR92" s="132"/>
      <c r="BS92" s="132"/>
      <c r="BT92" s="132"/>
      <c r="BU92" s="132"/>
      <c r="BV92" s="132"/>
    </row>
    <row r="93" spans="63:74" x14ac:dyDescent="0.15">
      <c r="BK93" s="132"/>
      <c r="BL93" s="132"/>
      <c r="BM93" s="132"/>
      <c r="BN93" s="132"/>
      <c r="BO93" s="132"/>
      <c r="BP93" s="132"/>
      <c r="BQ93" s="132"/>
      <c r="BR93" s="132"/>
      <c r="BS93" s="132"/>
      <c r="BT93" s="132"/>
      <c r="BU93" s="132"/>
      <c r="BV93" s="132"/>
    </row>
    <row r="94" spans="63:74" x14ac:dyDescent="0.15">
      <c r="BK94" s="132"/>
      <c r="BL94" s="132"/>
      <c r="BM94" s="132"/>
      <c r="BN94" s="132"/>
      <c r="BO94" s="132"/>
      <c r="BP94" s="132"/>
      <c r="BQ94" s="132"/>
      <c r="BR94" s="132"/>
      <c r="BS94" s="132"/>
      <c r="BT94" s="132"/>
      <c r="BU94" s="132"/>
      <c r="BV94" s="132"/>
    </row>
    <row r="95" spans="63:74" x14ac:dyDescent="0.15">
      <c r="BK95" s="132"/>
      <c r="BL95" s="132"/>
      <c r="BM95" s="132"/>
      <c r="BN95" s="132"/>
      <c r="BO95" s="132"/>
      <c r="BP95" s="132"/>
      <c r="BQ95" s="132"/>
      <c r="BR95" s="132"/>
      <c r="BS95" s="132"/>
      <c r="BT95" s="132"/>
      <c r="BU95" s="132"/>
      <c r="BV95" s="132"/>
    </row>
    <row r="96" spans="63:74" x14ac:dyDescent="0.15">
      <c r="BK96" s="132"/>
      <c r="BL96" s="132"/>
      <c r="BM96" s="132"/>
      <c r="BN96" s="132"/>
      <c r="BO96" s="132"/>
      <c r="BP96" s="132"/>
      <c r="BQ96" s="132"/>
      <c r="BR96" s="132"/>
      <c r="BS96" s="132"/>
      <c r="BT96" s="132"/>
      <c r="BU96" s="132"/>
      <c r="BV96" s="132"/>
    </row>
    <row r="97" spans="63:74" x14ac:dyDescent="0.15">
      <c r="BK97" s="132"/>
      <c r="BL97" s="132"/>
      <c r="BM97" s="132"/>
      <c r="BN97" s="132"/>
      <c r="BO97" s="132"/>
      <c r="BP97" s="132"/>
      <c r="BQ97" s="132"/>
      <c r="BR97" s="132"/>
      <c r="BS97" s="132"/>
      <c r="BT97" s="132"/>
      <c r="BU97" s="132"/>
      <c r="BV97" s="132"/>
    </row>
    <row r="98" spans="63:74" x14ac:dyDescent="0.15">
      <c r="BK98" s="132"/>
      <c r="BL98" s="132"/>
      <c r="BM98" s="132"/>
      <c r="BN98" s="132"/>
      <c r="BO98" s="132"/>
      <c r="BP98" s="132"/>
      <c r="BQ98" s="132"/>
      <c r="BR98" s="132"/>
      <c r="BS98" s="132"/>
      <c r="BT98" s="132"/>
      <c r="BU98" s="132"/>
      <c r="BV98" s="132"/>
    </row>
    <row r="99" spans="63:74" x14ac:dyDescent="0.15">
      <c r="BK99" s="132"/>
      <c r="BL99" s="132"/>
      <c r="BM99" s="132"/>
      <c r="BN99" s="132"/>
      <c r="BO99" s="132"/>
      <c r="BP99" s="132"/>
      <c r="BQ99" s="132"/>
      <c r="BR99" s="132"/>
      <c r="BS99" s="132"/>
      <c r="BT99" s="132"/>
      <c r="BU99" s="132"/>
      <c r="BV99" s="132"/>
    </row>
    <row r="100" spans="63:74" x14ac:dyDescent="0.15">
      <c r="BK100" s="132"/>
      <c r="BL100" s="132"/>
      <c r="BM100" s="132"/>
      <c r="BN100" s="132"/>
      <c r="BO100" s="132"/>
      <c r="BP100" s="132"/>
      <c r="BQ100" s="132"/>
      <c r="BR100" s="132"/>
      <c r="BS100" s="132"/>
      <c r="BT100" s="132"/>
      <c r="BU100" s="132"/>
      <c r="BV100" s="132"/>
    </row>
    <row r="101" spans="63:74" x14ac:dyDescent="0.15">
      <c r="BK101" s="132"/>
      <c r="BL101" s="132"/>
      <c r="BM101" s="132"/>
      <c r="BN101" s="132"/>
      <c r="BO101" s="132"/>
      <c r="BP101" s="132"/>
      <c r="BQ101" s="132"/>
      <c r="BR101" s="132"/>
      <c r="BS101" s="132"/>
      <c r="BT101" s="132"/>
      <c r="BU101" s="132"/>
      <c r="BV101" s="132"/>
    </row>
    <row r="102" spans="63:74" x14ac:dyDescent="0.15">
      <c r="BK102" s="132"/>
      <c r="BL102" s="132"/>
      <c r="BM102" s="132"/>
      <c r="BN102" s="132"/>
      <c r="BO102" s="132"/>
      <c r="BP102" s="132"/>
      <c r="BQ102" s="132"/>
      <c r="BR102" s="132"/>
      <c r="BS102" s="132"/>
      <c r="BT102" s="132"/>
      <c r="BU102" s="132"/>
      <c r="BV102" s="132"/>
    </row>
    <row r="103" spans="63:74" x14ac:dyDescent="0.15">
      <c r="BK103" s="132"/>
      <c r="BL103" s="132"/>
      <c r="BM103" s="132"/>
      <c r="BN103" s="132"/>
      <c r="BO103" s="132"/>
      <c r="BP103" s="132"/>
      <c r="BQ103" s="132"/>
      <c r="BR103" s="132"/>
      <c r="BS103" s="132"/>
      <c r="BT103" s="132"/>
      <c r="BU103" s="132"/>
      <c r="BV103" s="132"/>
    </row>
    <row r="104" spans="63:74" x14ac:dyDescent="0.15">
      <c r="BK104" s="132"/>
      <c r="BL104" s="132"/>
      <c r="BM104" s="132"/>
      <c r="BN104" s="132"/>
      <c r="BO104" s="132"/>
      <c r="BP104" s="132"/>
      <c r="BQ104" s="132"/>
      <c r="BR104" s="132"/>
      <c r="BS104" s="132"/>
      <c r="BT104" s="132"/>
      <c r="BU104" s="132"/>
      <c r="BV104" s="132"/>
    </row>
    <row r="105" spans="63:74" x14ac:dyDescent="0.15">
      <c r="BK105" s="132"/>
      <c r="BL105" s="132"/>
      <c r="BM105" s="132"/>
      <c r="BN105" s="132"/>
      <c r="BO105" s="132"/>
      <c r="BP105" s="132"/>
      <c r="BQ105" s="132"/>
      <c r="BR105" s="132"/>
      <c r="BS105" s="132"/>
      <c r="BT105" s="132"/>
      <c r="BU105" s="132"/>
      <c r="BV105" s="132"/>
    </row>
    <row r="106" spans="63:74" x14ac:dyDescent="0.15">
      <c r="BK106" s="132"/>
      <c r="BL106" s="132"/>
      <c r="BM106" s="132"/>
      <c r="BN106" s="132"/>
      <c r="BO106" s="132"/>
      <c r="BP106" s="132"/>
      <c r="BQ106" s="132"/>
      <c r="BR106" s="132"/>
      <c r="BS106" s="132"/>
      <c r="BT106" s="132"/>
      <c r="BU106" s="132"/>
      <c r="BV106" s="132"/>
    </row>
    <row r="107" spans="63:74" x14ac:dyDescent="0.15">
      <c r="BK107" s="132"/>
      <c r="BL107" s="132"/>
      <c r="BM107" s="132"/>
      <c r="BN107" s="132"/>
      <c r="BO107" s="132"/>
      <c r="BP107" s="132"/>
      <c r="BQ107" s="132"/>
      <c r="BR107" s="132"/>
      <c r="BS107" s="132"/>
      <c r="BT107" s="132"/>
      <c r="BU107" s="132"/>
      <c r="BV107" s="132"/>
    </row>
    <row r="108" spans="63:74" x14ac:dyDescent="0.15">
      <c r="BK108" s="132"/>
      <c r="BL108" s="132"/>
      <c r="BM108" s="132"/>
      <c r="BN108" s="132"/>
      <c r="BO108" s="132"/>
      <c r="BP108" s="132"/>
      <c r="BQ108" s="132"/>
      <c r="BR108" s="132"/>
      <c r="BS108" s="132"/>
      <c r="BT108" s="132"/>
      <c r="BU108" s="132"/>
      <c r="BV108" s="132"/>
    </row>
    <row r="109" spans="63:74" x14ac:dyDescent="0.15">
      <c r="BK109" s="132"/>
      <c r="BL109" s="132"/>
      <c r="BM109" s="132"/>
      <c r="BN109" s="132"/>
      <c r="BO109" s="132"/>
      <c r="BP109" s="132"/>
      <c r="BQ109" s="132"/>
      <c r="BR109" s="132"/>
      <c r="BS109" s="132"/>
      <c r="BT109" s="132"/>
      <c r="BU109" s="132"/>
      <c r="BV109" s="132"/>
    </row>
    <row r="110" spans="63:74" x14ac:dyDescent="0.15">
      <c r="BK110" s="132"/>
      <c r="BL110" s="132"/>
      <c r="BM110" s="132"/>
      <c r="BN110" s="132"/>
      <c r="BO110" s="132"/>
      <c r="BP110" s="132"/>
      <c r="BQ110" s="132"/>
      <c r="BR110" s="132"/>
      <c r="BS110" s="132"/>
      <c r="BT110" s="132"/>
      <c r="BU110" s="132"/>
      <c r="BV110" s="132"/>
    </row>
    <row r="111" spans="63:74" x14ac:dyDescent="0.15">
      <c r="BK111" s="132"/>
      <c r="BL111" s="132"/>
      <c r="BM111" s="132"/>
      <c r="BN111" s="132"/>
      <c r="BO111" s="132"/>
      <c r="BP111" s="132"/>
      <c r="BQ111" s="132"/>
      <c r="BR111" s="132"/>
      <c r="BS111" s="132"/>
      <c r="BT111" s="132"/>
      <c r="BU111" s="132"/>
      <c r="BV111" s="132"/>
    </row>
    <row r="112" spans="63:74" x14ac:dyDescent="0.15">
      <c r="BK112" s="132"/>
      <c r="BL112" s="132"/>
      <c r="BM112" s="132"/>
      <c r="BN112" s="132"/>
      <c r="BO112" s="132"/>
      <c r="BP112" s="132"/>
      <c r="BQ112" s="132"/>
      <c r="BR112" s="132"/>
      <c r="BS112" s="132"/>
      <c r="BT112" s="132"/>
      <c r="BU112" s="132"/>
      <c r="BV112" s="132"/>
    </row>
    <row r="113" spans="63:74" x14ac:dyDescent="0.15">
      <c r="BK113" s="132"/>
      <c r="BL113" s="132"/>
      <c r="BM113" s="132"/>
      <c r="BN113" s="132"/>
      <c r="BO113" s="132"/>
      <c r="BP113" s="132"/>
      <c r="BQ113" s="132"/>
      <c r="BR113" s="132"/>
      <c r="BS113" s="132"/>
      <c r="BT113" s="132"/>
      <c r="BU113" s="132"/>
      <c r="BV113" s="132"/>
    </row>
    <row r="114" spans="63:74" x14ac:dyDescent="0.15">
      <c r="BK114" s="132"/>
      <c r="BL114" s="132"/>
      <c r="BM114" s="132"/>
      <c r="BN114" s="132"/>
      <c r="BO114" s="132"/>
      <c r="BP114" s="132"/>
      <c r="BQ114" s="132"/>
      <c r="BR114" s="132"/>
      <c r="BS114" s="132"/>
      <c r="BT114" s="132"/>
      <c r="BU114" s="132"/>
      <c r="BV114" s="132"/>
    </row>
    <row r="115" spans="63:74" x14ac:dyDescent="0.15">
      <c r="BK115" s="132"/>
      <c r="BL115" s="132"/>
      <c r="BM115" s="132"/>
      <c r="BN115" s="132"/>
      <c r="BO115" s="132"/>
      <c r="BP115" s="132"/>
      <c r="BQ115" s="132"/>
      <c r="BR115" s="132"/>
      <c r="BS115" s="132"/>
      <c r="BT115" s="132"/>
      <c r="BU115" s="132"/>
      <c r="BV115" s="132"/>
    </row>
    <row r="116" spans="63:74" x14ac:dyDescent="0.15">
      <c r="BK116" s="132"/>
      <c r="BL116" s="132"/>
      <c r="BM116" s="132"/>
      <c r="BN116" s="132"/>
      <c r="BO116" s="132"/>
      <c r="BP116" s="132"/>
      <c r="BQ116" s="132"/>
      <c r="BR116" s="132"/>
      <c r="BS116" s="132"/>
      <c r="BT116" s="132"/>
      <c r="BU116" s="132"/>
      <c r="BV116" s="132"/>
    </row>
    <row r="117" spans="63:74" x14ac:dyDescent="0.15">
      <c r="BK117" s="132"/>
      <c r="BL117" s="132"/>
      <c r="BM117" s="132"/>
      <c r="BN117" s="132"/>
      <c r="BO117" s="132"/>
      <c r="BP117" s="132"/>
      <c r="BQ117" s="132"/>
      <c r="BR117" s="132"/>
      <c r="BS117" s="132"/>
      <c r="BT117" s="132"/>
      <c r="BU117" s="132"/>
      <c r="BV117" s="132"/>
    </row>
    <row r="118" spans="63:74" x14ac:dyDescent="0.15">
      <c r="BK118" s="132"/>
      <c r="BL118" s="132"/>
      <c r="BM118" s="132"/>
      <c r="BN118" s="132"/>
      <c r="BO118" s="132"/>
      <c r="BP118" s="132"/>
      <c r="BQ118" s="132"/>
      <c r="BR118" s="132"/>
      <c r="BS118" s="132"/>
      <c r="BT118" s="132"/>
      <c r="BU118" s="132"/>
      <c r="BV118" s="132"/>
    </row>
    <row r="119" spans="63:74" x14ac:dyDescent="0.15">
      <c r="BK119" s="132"/>
      <c r="BL119" s="132"/>
      <c r="BM119" s="132"/>
      <c r="BN119" s="132"/>
      <c r="BO119" s="132"/>
      <c r="BP119" s="132"/>
      <c r="BQ119" s="132"/>
      <c r="BR119" s="132"/>
      <c r="BS119" s="132"/>
      <c r="BT119" s="132"/>
      <c r="BU119" s="132"/>
      <c r="BV119" s="132"/>
    </row>
    <row r="120" spans="63:74" x14ac:dyDescent="0.15">
      <c r="BK120" s="132"/>
      <c r="BL120" s="132"/>
      <c r="BM120" s="132"/>
      <c r="BN120" s="132"/>
      <c r="BO120" s="132"/>
      <c r="BP120" s="132"/>
      <c r="BQ120" s="132"/>
      <c r="BR120" s="132"/>
      <c r="BS120" s="132"/>
      <c r="BT120" s="132"/>
      <c r="BU120" s="132"/>
      <c r="BV120" s="132"/>
    </row>
    <row r="121" spans="63:74" x14ac:dyDescent="0.15">
      <c r="BK121" s="132"/>
      <c r="BL121" s="132"/>
      <c r="BM121" s="132"/>
      <c r="BN121" s="132"/>
      <c r="BO121" s="132"/>
      <c r="BP121" s="132"/>
      <c r="BQ121" s="132"/>
      <c r="BR121" s="132"/>
      <c r="BS121" s="132"/>
      <c r="BT121" s="132"/>
      <c r="BU121" s="132"/>
      <c r="BV121" s="132"/>
    </row>
    <row r="122" spans="63:74" x14ac:dyDescent="0.15">
      <c r="BK122" s="132"/>
      <c r="BL122" s="132"/>
      <c r="BM122" s="132"/>
      <c r="BN122" s="132"/>
      <c r="BO122" s="132"/>
      <c r="BP122" s="132"/>
      <c r="BQ122" s="132"/>
      <c r="BR122" s="132"/>
      <c r="BS122" s="132"/>
      <c r="BT122" s="132"/>
      <c r="BU122" s="132"/>
      <c r="BV122" s="132"/>
    </row>
    <row r="123" spans="63:74" x14ac:dyDescent="0.15">
      <c r="BK123" s="132"/>
      <c r="BL123" s="132"/>
      <c r="BM123" s="132"/>
      <c r="BN123" s="132"/>
      <c r="BO123" s="132"/>
      <c r="BP123" s="132"/>
      <c r="BQ123" s="132"/>
      <c r="BR123" s="132"/>
      <c r="BS123" s="132"/>
      <c r="BT123" s="132"/>
      <c r="BU123" s="132"/>
      <c r="BV123" s="132"/>
    </row>
    <row r="124" spans="63:74" x14ac:dyDescent="0.15">
      <c r="BK124" s="132"/>
      <c r="BL124" s="132"/>
      <c r="BM124" s="132"/>
      <c r="BN124" s="132"/>
      <c r="BO124" s="132"/>
      <c r="BP124" s="132"/>
      <c r="BQ124" s="132"/>
      <c r="BR124" s="132"/>
      <c r="BS124" s="132"/>
      <c r="BT124" s="132"/>
      <c r="BU124" s="132"/>
      <c r="BV124" s="132"/>
    </row>
    <row r="125" spans="63:74" x14ac:dyDescent="0.15">
      <c r="BK125" s="132"/>
      <c r="BL125" s="132"/>
      <c r="BM125" s="132"/>
      <c r="BN125" s="132"/>
      <c r="BO125" s="132"/>
      <c r="BP125" s="132"/>
      <c r="BQ125" s="132"/>
      <c r="BR125" s="132"/>
      <c r="BS125" s="132"/>
      <c r="BT125" s="132"/>
      <c r="BU125" s="132"/>
      <c r="BV125" s="132"/>
    </row>
    <row r="126" spans="63:74" x14ac:dyDescent="0.15">
      <c r="BK126" s="132"/>
      <c r="BL126" s="132"/>
      <c r="BM126" s="132"/>
      <c r="BN126" s="132"/>
      <c r="BO126" s="132"/>
      <c r="BP126" s="132"/>
      <c r="BQ126" s="132"/>
      <c r="BR126" s="132"/>
      <c r="BS126" s="132"/>
      <c r="BT126" s="132"/>
      <c r="BU126" s="132"/>
      <c r="BV126" s="132"/>
    </row>
    <row r="127" spans="63:74" x14ac:dyDescent="0.15">
      <c r="BK127" s="132"/>
      <c r="BL127" s="132"/>
      <c r="BM127" s="132"/>
      <c r="BN127" s="132"/>
      <c r="BO127" s="132"/>
      <c r="BP127" s="132"/>
      <c r="BQ127" s="132"/>
      <c r="BR127" s="132"/>
      <c r="BS127" s="132"/>
      <c r="BT127" s="132"/>
      <c r="BU127" s="132"/>
      <c r="BV127" s="132"/>
    </row>
    <row r="128" spans="63:74" x14ac:dyDescent="0.15">
      <c r="BK128" s="132"/>
      <c r="BL128" s="132"/>
      <c r="BM128" s="132"/>
      <c r="BN128" s="132"/>
      <c r="BO128" s="132"/>
      <c r="BP128" s="132"/>
      <c r="BQ128" s="132"/>
      <c r="BR128" s="132"/>
      <c r="BS128" s="132"/>
      <c r="BT128" s="132"/>
      <c r="BU128" s="132"/>
      <c r="BV128" s="132"/>
    </row>
    <row r="129" spans="63:74" x14ac:dyDescent="0.15">
      <c r="BK129" s="132"/>
      <c r="BL129" s="132"/>
      <c r="BM129" s="132"/>
      <c r="BN129" s="132"/>
      <c r="BO129" s="132"/>
      <c r="BP129" s="132"/>
      <c r="BQ129" s="132"/>
      <c r="BR129" s="132"/>
      <c r="BS129" s="132"/>
      <c r="BT129" s="132"/>
      <c r="BU129" s="132"/>
      <c r="BV129" s="132"/>
    </row>
    <row r="130" spans="63:74" x14ac:dyDescent="0.15">
      <c r="BK130" s="132"/>
      <c r="BL130" s="132"/>
      <c r="BM130" s="132"/>
      <c r="BN130" s="132"/>
      <c r="BO130" s="132"/>
      <c r="BP130" s="132"/>
      <c r="BQ130" s="132"/>
      <c r="BR130" s="132"/>
      <c r="BS130" s="132"/>
      <c r="BT130" s="132"/>
      <c r="BU130" s="132"/>
      <c r="BV130" s="132"/>
    </row>
    <row r="131" spans="63:74" x14ac:dyDescent="0.15">
      <c r="BK131" s="132"/>
      <c r="BL131" s="132"/>
      <c r="BM131" s="132"/>
      <c r="BN131" s="132"/>
      <c r="BO131" s="132"/>
      <c r="BP131" s="132"/>
      <c r="BQ131" s="132"/>
      <c r="BR131" s="132"/>
      <c r="BS131" s="132"/>
      <c r="BT131" s="132"/>
      <c r="BU131" s="132"/>
      <c r="BV131" s="132"/>
    </row>
    <row r="132" spans="63:74" x14ac:dyDescent="0.15">
      <c r="BK132" s="132"/>
      <c r="BL132" s="132"/>
      <c r="BM132" s="132"/>
      <c r="BN132" s="132"/>
      <c r="BO132" s="132"/>
      <c r="BP132" s="132"/>
      <c r="BQ132" s="132"/>
      <c r="BR132" s="132"/>
      <c r="BS132" s="132"/>
      <c r="BT132" s="132"/>
      <c r="BU132" s="132"/>
      <c r="BV132" s="132"/>
    </row>
    <row r="133" spans="63:74" x14ac:dyDescent="0.15">
      <c r="BK133" s="132"/>
      <c r="BL133" s="132"/>
      <c r="BM133" s="132"/>
      <c r="BN133" s="132"/>
      <c r="BO133" s="132"/>
      <c r="BP133" s="132"/>
      <c r="BQ133" s="132"/>
      <c r="BR133" s="132"/>
      <c r="BS133" s="132"/>
      <c r="BT133" s="132"/>
      <c r="BU133" s="132"/>
      <c r="BV133" s="132"/>
    </row>
    <row r="134" spans="63:74" x14ac:dyDescent="0.15">
      <c r="BK134" s="132"/>
      <c r="BL134" s="132"/>
      <c r="BM134" s="132"/>
      <c r="BN134" s="132"/>
      <c r="BO134" s="132"/>
      <c r="BP134" s="132"/>
      <c r="BQ134" s="132"/>
      <c r="BR134" s="132"/>
      <c r="BS134" s="132"/>
      <c r="BT134" s="132"/>
      <c r="BU134" s="132"/>
      <c r="BV134" s="132"/>
    </row>
    <row r="135" spans="63:74" x14ac:dyDescent="0.15">
      <c r="BK135" s="132"/>
      <c r="BL135" s="132"/>
      <c r="BM135" s="132"/>
      <c r="BN135" s="132"/>
      <c r="BO135" s="132"/>
      <c r="BP135" s="132"/>
      <c r="BQ135" s="132"/>
      <c r="BR135" s="132"/>
      <c r="BS135" s="132"/>
      <c r="BT135" s="132"/>
      <c r="BU135" s="132"/>
      <c r="BV135" s="132"/>
    </row>
    <row r="136" spans="63:74" x14ac:dyDescent="0.15">
      <c r="BK136" s="132"/>
      <c r="BL136" s="132"/>
      <c r="BM136" s="132"/>
      <c r="BN136" s="132"/>
      <c r="BO136" s="132"/>
      <c r="BP136" s="132"/>
      <c r="BQ136" s="132"/>
      <c r="BR136" s="132"/>
      <c r="BS136" s="132"/>
      <c r="BT136" s="132"/>
      <c r="BU136" s="132"/>
      <c r="BV136" s="132"/>
    </row>
    <row r="137" spans="63:74" x14ac:dyDescent="0.15">
      <c r="BK137" s="132"/>
      <c r="BL137" s="132"/>
      <c r="BM137" s="132"/>
      <c r="BN137" s="132"/>
      <c r="BO137" s="132"/>
      <c r="BP137" s="132"/>
      <c r="BQ137" s="132"/>
      <c r="BR137" s="132"/>
      <c r="BS137" s="132"/>
      <c r="BT137" s="132"/>
      <c r="BU137" s="132"/>
      <c r="BV137" s="132"/>
    </row>
    <row r="138" spans="63:74" x14ac:dyDescent="0.15">
      <c r="BK138" s="132"/>
      <c r="BL138" s="132"/>
      <c r="BM138" s="132"/>
      <c r="BN138" s="132"/>
      <c r="BO138" s="132"/>
      <c r="BP138" s="132"/>
      <c r="BQ138" s="132"/>
      <c r="BR138" s="132"/>
      <c r="BS138" s="132"/>
      <c r="BT138" s="132"/>
      <c r="BU138" s="132"/>
      <c r="BV138" s="132"/>
    </row>
    <row r="139" spans="63:74" x14ac:dyDescent="0.15">
      <c r="BK139" s="132"/>
      <c r="BL139" s="132"/>
      <c r="BM139" s="132"/>
      <c r="BN139" s="132"/>
      <c r="BO139" s="132"/>
      <c r="BP139" s="132"/>
      <c r="BQ139" s="132"/>
      <c r="BR139" s="132"/>
      <c r="BS139" s="132"/>
      <c r="BT139" s="132"/>
      <c r="BU139" s="132"/>
      <c r="BV139" s="132"/>
    </row>
    <row r="140" spans="63:74" x14ac:dyDescent="0.15">
      <c r="BK140" s="132"/>
      <c r="BL140" s="132"/>
      <c r="BM140" s="132"/>
      <c r="BN140" s="132"/>
      <c r="BO140" s="132"/>
      <c r="BP140" s="132"/>
      <c r="BQ140" s="132"/>
      <c r="BR140" s="132"/>
      <c r="BS140" s="132"/>
      <c r="BT140" s="132"/>
      <c r="BU140" s="132"/>
      <c r="BV140" s="132"/>
    </row>
    <row r="141" spans="63:74" x14ac:dyDescent="0.15">
      <c r="BK141" s="132"/>
      <c r="BL141" s="132"/>
      <c r="BM141" s="132"/>
      <c r="BN141" s="132"/>
      <c r="BO141" s="132"/>
      <c r="BP141" s="132"/>
      <c r="BQ141" s="132"/>
      <c r="BR141" s="132"/>
      <c r="BS141" s="132"/>
      <c r="BT141" s="132"/>
      <c r="BU141" s="132"/>
      <c r="BV141" s="132"/>
    </row>
    <row r="142" spans="63:74" x14ac:dyDescent="0.15">
      <c r="BK142" s="132"/>
      <c r="BL142" s="132"/>
      <c r="BM142" s="132"/>
      <c r="BN142" s="132"/>
      <c r="BO142" s="132"/>
      <c r="BP142" s="132"/>
      <c r="BQ142" s="132"/>
      <c r="BR142" s="132"/>
      <c r="BS142" s="132"/>
      <c r="BT142" s="132"/>
      <c r="BU142" s="132"/>
      <c r="BV142" s="132"/>
    </row>
    <row r="143" spans="63:74" x14ac:dyDescent="0.15">
      <c r="BK143" s="132"/>
      <c r="BL143" s="132"/>
      <c r="BM143" s="132"/>
      <c r="BN143" s="132"/>
      <c r="BO143" s="132"/>
      <c r="BP143" s="132"/>
      <c r="BQ143" s="132"/>
      <c r="BR143" s="132"/>
      <c r="BS143" s="132"/>
      <c r="BT143" s="132"/>
      <c r="BU143" s="132"/>
      <c r="BV143" s="132"/>
    </row>
    <row r="144" spans="63:74" x14ac:dyDescent="0.15">
      <c r="BK144" s="132"/>
      <c r="BL144" s="132"/>
      <c r="BM144" s="132"/>
      <c r="BN144" s="132"/>
      <c r="BO144" s="132"/>
      <c r="BP144" s="132"/>
      <c r="BQ144" s="132"/>
      <c r="BR144" s="132"/>
      <c r="BS144" s="132"/>
      <c r="BT144" s="132"/>
      <c r="BU144" s="132"/>
      <c r="BV144" s="132"/>
    </row>
    <row r="145" spans="63:74" x14ac:dyDescent="0.15">
      <c r="BK145" s="132"/>
      <c r="BL145" s="132"/>
      <c r="BM145" s="132"/>
      <c r="BN145" s="132"/>
      <c r="BO145" s="132"/>
      <c r="BP145" s="132"/>
      <c r="BQ145" s="132"/>
      <c r="BR145" s="132"/>
      <c r="BS145" s="132"/>
      <c r="BT145" s="132"/>
      <c r="BU145" s="132"/>
      <c r="BV145" s="132"/>
    </row>
    <row r="146" spans="63:74" x14ac:dyDescent="0.15">
      <c r="BK146" s="132"/>
      <c r="BL146" s="132"/>
      <c r="BM146" s="132"/>
      <c r="BN146" s="132"/>
      <c r="BO146" s="132"/>
      <c r="BP146" s="132"/>
      <c r="BQ146" s="132"/>
      <c r="BR146" s="132"/>
      <c r="BS146" s="132"/>
      <c r="BT146" s="132"/>
      <c r="BU146" s="132"/>
      <c r="BV146" s="132"/>
    </row>
  </sheetData>
  <mergeCells count="17">
    <mergeCell ref="A1:A2"/>
    <mergeCell ref="B53:Q53"/>
    <mergeCell ref="B55:Q55"/>
    <mergeCell ref="B57:Q57"/>
    <mergeCell ref="B58:Q58"/>
    <mergeCell ref="B54:Q54"/>
    <mergeCell ref="B1:AL1"/>
    <mergeCell ref="C3:N3"/>
    <mergeCell ref="O3:Z3"/>
    <mergeCell ref="AA3:AL3"/>
    <mergeCell ref="BK3:BV3"/>
    <mergeCell ref="B60:R60"/>
    <mergeCell ref="B59:Q59"/>
    <mergeCell ref="B61:Q61"/>
    <mergeCell ref="B62:Q62"/>
    <mergeCell ref="AM3:AX3"/>
    <mergeCell ref="AY3:BJ3"/>
  </mergeCells>
  <phoneticPr fontId="4" type="noConversion"/>
  <hyperlinks>
    <hyperlink ref="A1:A2" location="Contents!A1" display="Table of Contents" xr:uid="{00000000-0004-0000-1800-000000000000}"/>
  </hyperlinks>
  <pageMargins left="0.25" right="0.25" top="0.25" bottom="0.25" header="0.5" footer="0.5"/>
  <pageSetup scale="86" orientation="portrait" horizontalDpi="4294967293"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6956-34F6-4DC7-8584-591C09D57490}">
  <sheetPr transitionEvaluation="1" transitionEntry="1">
    <pageSetUpPr fitToPage="1"/>
  </sheetPr>
  <dimension ref="A1:BV188"/>
  <sheetViews>
    <sheetView showGridLines="0" zoomScaleNormal="100" workbookViewId="0">
      <pane xSplit="2" ySplit="4" topLeftCell="AQ5" activePane="bottomRight" state="frozen"/>
      <selection activeCell="BF63" sqref="BF63"/>
      <selection pane="topRight" activeCell="BF63" sqref="BF63"/>
      <selection pane="bottomLeft" activeCell="BF63" sqref="BF63"/>
      <selection pane="bottomRight" activeCell="BA16" sqref="BA16"/>
    </sheetView>
  </sheetViews>
  <sheetFormatPr defaultColWidth="9.5546875" defaultRowHeight="10.199999999999999" x14ac:dyDescent="0.2"/>
  <cols>
    <col min="1" max="1" width="10.5546875" style="59" customWidth="1"/>
    <col min="2" max="2" width="33.5546875" style="59" customWidth="1"/>
    <col min="3" max="50" width="6.5546875" style="59" customWidth="1"/>
    <col min="51" max="55" width="6.5546875" style="831" customWidth="1"/>
    <col min="56" max="58" width="6.5546875" style="675" customWidth="1"/>
    <col min="59" max="61" width="6.5546875" style="831" customWidth="1"/>
    <col min="62" max="62" width="6.5546875" style="137" customWidth="1"/>
    <col min="63" max="74" width="6.5546875" style="59" customWidth="1"/>
    <col min="75" max="16384" width="9.5546875" style="59"/>
  </cols>
  <sheetData>
    <row r="1" spans="1:74" ht="13.35" customHeight="1" x14ac:dyDescent="0.25">
      <c r="A1" s="987" t="s">
        <v>477</v>
      </c>
      <c r="B1" s="989" t="s">
        <v>1220</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s="55" customFormat="1" ht="13.35" customHeight="1"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30"/>
      <c r="AZ2" s="830"/>
      <c r="BA2" s="830"/>
      <c r="BB2" s="830"/>
      <c r="BC2" s="830"/>
      <c r="BD2" s="672"/>
      <c r="BE2" s="672"/>
      <c r="BF2" s="672"/>
      <c r="BG2" s="830"/>
      <c r="BH2" s="830"/>
      <c r="BI2" s="830"/>
      <c r="BJ2" s="141"/>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6"/>
      <c r="B5" s="37" t="s">
        <v>1221</v>
      </c>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944"/>
      <c r="BA5" s="944"/>
      <c r="BB5" s="944"/>
      <c r="BC5" s="944"/>
      <c r="BD5" s="944"/>
      <c r="BE5" s="944"/>
      <c r="BF5" s="944"/>
      <c r="BG5" s="463"/>
      <c r="BH5" s="463"/>
      <c r="BI5" s="463"/>
      <c r="BJ5" s="463"/>
      <c r="BK5" s="463"/>
      <c r="BL5" s="463"/>
      <c r="BM5" s="463"/>
      <c r="BN5" s="463"/>
      <c r="BO5" s="463"/>
      <c r="BP5" s="463"/>
      <c r="BQ5" s="463"/>
      <c r="BR5" s="463"/>
      <c r="BS5" s="463"/>
      <c r="BT5" s="463"/>
      <c r="BU5" s="463"/>
      <c r="BV5" s="463"/>
    </row>
    <row r="6" spans="1:74" ht="11.1" customHeight="1" x14ac:dyDescent="0.2">
      <c r="A6" s="267" t="s">
        <v>1222</v>
      </c>
      <c r="B6" s="554" t="s">
        <v>1073</v>
      </c>
      <c r="C6" s="347">
        <v>42.75</v>
      </c>
      <c r="D6" s="347">
        <v>46.5</v>
      </c>
      <c r="E6" s="347">
        <v>47.5</v>
      </c>
      <c r="F6" s="347">
        <v>48.8</v>
      </c>
      <c r="G6" s="347">
        <v>51</v>
      </c>
      <c r="H6" s="347">
        <v>51</v>
      </c>
      <c r="I6" s="347">
        <v>48.8</v>
      </c>
      <c r="J6" s="347">
        <v>47.25</v>
      </c>
      <c r="K6" s="347">
        <v>47.4</v>
      </c>
      <c r="L6" s="347">
        <v>52.25</v>
      </c>
      <c r="M6" s="347">
        <v>52.25</v>
      </c>
      <c r="N6" s="347">
        <v>52</v>
      </c>
      <c r="O6" s="347">
        <v>52</v>
      </c>
      <c r="P6" s="347">
        <v>51.25</v>
      </c>
      <c r="Q6" s="347">
        <v>50.8</v>
      </c>
      <c r="R6" s="347">
        <v>51.5</v>
      </c>
      <c r="S6" s="347">
        <v>50</v>
      </c>
      <c r="T6" s="347">
        <v>48.4</v>
      </c>
      <c r="U6" s="347">
        <v>47.5</v>
      </c>
      <c r="V6" s="347">
        <v>42.5</v>
      </c>
      <c r="W6" s="347">
        <v>40</v>
      </c>
      <c r="X6" s="347">
        <v>39</v>
      </c>
      <c r="Y6" s="347">
        <v>39.75</v>
      </c>
      <c r="Z6" s="347">
        <v>40.6</v>
      </c>
      <c r="AA6" s="347">
        <v>41</v>
      </c>
      <c r="AB6" s="347">
        <v>43.25</v>
      </c>
      <c r="AC6" s="347">
        <v>43</v>
      </c>
      <c r="AD6" s="347">
        <v>41.25</v>
      </c>
      <c r="AE6" s="347">
        <v>39</v>
      </c>
      <c r="AF6" s="347">
        <v>36</v>
      </c>
      <c r="AG6" s="347">
        <v>36.5</v>
      </c>
      <c r="AH6" s="347">
        <v>35</v>
      </c>
      <c r="AI6" s="347">
        <v>33</v>
      </c>
      <c r="AJ6" s="347">
        <v>32.5</v>
      </c>
      <c r="AK6" s="347">
        <v>34.4</v>
      </c>
      <c r="AL6" s="347">
        <v>34.25</v>
      </c>
      <c r="AM6" s="347">
        <v>34</v>
      </c>
      <c r="AN6" s="347">
        <v>34.5</v>
      </c>
      <c r="AO6" s="347">
        <v>35</v>
      </c>
      <c r="AP6" s="347">
        <v>36.75</v>
      </c>
      <c r="AQ6" s="347">
        <v>35.799999999999997</v>
      </c>
      <c r="AR6" s="347">
        <v>36</v>
      </c>
      <c r="AS6" s="347">
        <v>35.25</v>
      </c>
      <c r="AT6" s="347">
        <v>36</v>
      </c>
      <c r="AU6" s="347">
        <v>37</v>
      </c>
      <c r="AV6" s="347">
        <v>37</v>
      </c>
      <c r="AW6" s="347">
        <v>37.5</v>
      </c>
      <c r="AX6" s="347">
        <v>38.75</v>
      </c>
      <c r="AY6" s="347">
        <v>39</v>
      </c>
      <c r="AZ6" s="347">
        <v>39.75</v>
      </c>
      <c r="BA6" s="347">
        <v>38.5</v>
      </c>
      <c r="BB6" s="347">
        <v>37</v>
      </c>
      <c r="BC6" s="347">
        <v>36.4</v>
      </c>
      <c r="BD6" s="347">
        <v>36</v>
      </c>
      <c r="BE6" s="347">
        <v>36</v>
      </c>
      <c r="BF6" s="347">
        <v>34.75</v>
      </c>
      <c r="BG6" s="947">
        <v>0</v>
      </c>
      <c r="BH6" s="947">
        <v>0</v>
      </c>
      <c r="BI6" s="947">
        <v>0</v>
      </c>
      <c r="BJ6" s="947">
        <v>0</v>
      </c>
      <c r="BK6" s="947">
        <v>0</v>
      </c>
      <c r="BL6" s="947">
        <v>0</v>
      </c>
      <c r="BM6" s="947">
        <v>0</v>
      </c>
      <c r="BN6" s="947">
        <v>0</v>
      </c>
      <c r="BO6" s="947">
        <v>0</v>
      </c>
      <c r="BP6" s="947">
        <v>0</v>
      </c>
      <c r="BQ6" s="947">
        <v>0</v>
      </c>
      <c r="BR6" s="947">
        <v>0</v>
      </c>
      <c r="BS6" s="947">
        <v>0</v>
      </c>
      <c r="BT6" s="947">
        <v>0</v>
      </c>
      <c r="BU6" s="947">
        <v>0</v>
      </c>
      <c r="BV6" s="947">
        <v>0</v>
      </c>
    </row>
    <row r="7" spans="1:74" ht="11.1" customHeight="1" x14ac:dyDescent="0.2">
      <c r="A7" s="267" t="s">
        <v>1223</v>
      </c>
      <c r="B7" s="554" t="s">
        <v>1075</v>
      </c>
      <c r="C7" s="347">
        <v>27</v>
      </c>
      <c r="D7" s="347">
        <v>33.25</v>
      </c>
      <c r="E7" s="347">
        <v>33.75</v>
      </c>
      <c r="F7" s="347">
        <v>34.799999999999997</v>
      </c>
      <c r="G7" s="347">
        <v>37.75</v>
      </c>
      <c r="H7" s="347">
        <v>38</v>
      </c>
      <c r="I7" s="347">
        <v>38</v>
      </c>
      <c r="J7" s="347">
        <v>39</v>
      </c>
      <c r="K7" s="347">
        <v>40</v>
      </c>
      <c r="L7" s="347">
        <v>39.25</v>
      </c>
      <c r="M7" s="347">
        <v>40.5</v>
      </c>
      <c r="N7" s="347">
        <v>40.799999999999997</v>
      </c>
      <c r="O7" s="347">
        <v>41</v>
      </c>
      <c r="P7" s="347">
        <v>41</v>
      </c>
      <c r="Q7" s="347">
        <v>41</v>
      </c>
      <c r="R7" s="347">
        <v>39.75</v>
      </c>
      <c r="S7" s="347">
        <v>37.25</v>
      </c>
      <c r="T7" s="347">
        <v>35.4</v>
      </c>
      <c r="U7" s="347">
        <v>34.75</v>
      </c>
      <c r="V7" s="347">
        <v>34</v>
      </c>
      <c r="W7" s="347">
        <v>32.4</v>
      </c>
      <c r="X7" s="347">
        <v>32.75</v>
      </c>
      <c r="Y7" s="347">
        <v>32.5</v>
      </c>
      <c r="Z7" s="347">
        <v>32.4</v>
      </c>
      <c r="AA7" s="347">
        <v>33.5</v>
      </c>
      <c r="AB7" s="347">
        <v>34</v>
      </c>
      <c r="AC7" s="347">
        <v>34</v>
      </c>
      <c r="AD7" s="347">
        <v>34</v>
      </c>
      <c r="AE7" s="347">
        <v>34</v>
      </c>
      <c r="AF7" s="347">
        <v>34.5</v>
      </c>
      <c r="AG7" s="347">
        <v>35.25</v>
      </c>
      <c r="AH7" s="347">
        <v>35.200000000000003</v>
      </c>
      <c r="AI7" s="347">
        <v>34</v>
      </c>
      <c r="AJ7" s="347">
        <v>34</v>
      </c>
      <c r="AK7" s="347">
        <v>35</v>
      </c>
      <c r="AL7" s="347">
        <v>36.25</v>
      </c>
      <c r="AM7" s="347">
        <v>34.799999999999997</v>
      </c>
      <c r="AN7" s="347">
        <v>33.25</v>
      </c>
      <c r="AO7" s="347">
        <v>33.25</v>
      </c>
      <c r="AP7" s="347">
        <v>33</v>
      </c>
      <c r="AQ7" s="347">
        <v>32.200000000000003</v>
      </c>
      <c r="AR7" s="347">
        <v>31</v>
      </c>
      <c r="AS7" s="347">
        <v>31</v>
      </c>
      <c r="AT7" s="347">
        <v>30.4</v>
      </c>
      <c r="AU7" s="347">
        <v>29</v>
      </c>
      <c r="AV7" s="347">
        <v>29.8</v>
      </c>
      <c r="AW7" s="347">
        <v>29.25</v>
      </c>
      <c r="AX7" s="347">
        <v>29</v>
      </c>
      <c r="AY7" s="347">
        <v>28.4</v>
      </c>
      <c r="AZ7" s="347">
        <v>28.25</v>
      </c>
      <c r="BA7" s="347">
        <v>28</v>
      </c>
      <c r="BB7" s="347">
        <v>28.25</v>
      </c>
      <c r="BC7" s="347">
        <v>28</v>
      </c>
      <c r="BD7" s="347">
        <v>28</v>
      </c>
      <c r="BE7" s="347">
        <v>27</v>
      </c>
      <c r="BF7" s="347">
        <v>27</v>
      </c>
      <c r="BG7" s="947">
        <v>0</v>
      </c>
      <c r="BH7" s="947">
        <v>0</v>
      </c>
      <c r="BI7" s="947">
        <v>0</v>
      </c>
      <c r="BJ7" s="947">
        <v>0</v>
      </c>
      <c r="BK7" s="947">
        <v>0</v>
      </c>
      <c r="BL7" s="947">
        <v>0</v>
      </c>
      <c r="BM7" s="947">
        <v>0</v>
      </c>
      <c r="BN7" s="947">
        <v>0</v>
      </c>
      <c r="BO7" s="947">
        <v>0</v>
      </c>
      <c r="BP7" s="947">
        <v>0</v>
      </c>
      <c r="BQ7" s="947">
        <v>0</v>
      </c>
      <c r="BR7" s="947">
        <v>0</v>
      </c>
      <c r="BS7" s="947">
        <v>0</v>
      </c>
      <c r="BT7" s="947">
        <v>0</v>
      </c>
      <c r="BU7" s="947">
        <v>0</v>
      </c>
      <c r="BV7" s="947">
        <v>0</v>
      </c>
    </row>
    <row r="8" spans="1:74" ht="11.1" customHeight="1" x14ac:dyDescent="0.2">
      <c r="A8" s="267" t="s">
        <v>1224</v>
      </c>
      <c r="B8" s="554" t="s">
        <v>1077</v>
      </c>
      <c r="C8" s="347">
        <v>50.75</v>
      </c>
      <c r="D8" s="347">
        <v>56.75</v>
      </c>
      <c r="E8" s="347">
        <v>61.25</v>
      </c>
      <c r="F8" s="347">
        <v>65.599999999999994</v>
      </c>
      <c r="G8" s="347">
        <v>69.5</v>
      </c>
      <c r="H8" s="347">
        <v>73.25</v>
      </c>
      <c r="I8" s="347">
        <v>75.400000000000006</v>
      </c>
      <c r="J8" s="347">
        <v>77.5</v>
      </c>
      <c r="K8" s="347">
        <v>76</v>
      </c>
      <c r="L8" s="347">
        <v>75.75</v>
      </c>
      <c r="M8" s="347">
        <v>75.75</v>
      </c>
      <c r="N8" s="347">
        <v>76.2</v>
      </c>
      <c r="O8" s="347">
        <v>78</v>
      </c>
      <c r="P8" s="347">
        <v>78.25</v>
      </c>
      <c r="Q8" s="347">
        <v>77.400000000000006</v>
      </c>
      <c r="R8" s="347">
        <v>73.25</v>
      </c>
      <c r="S8" s="347">
        <v>65.75</v>
      </c>
      <c r="T8" s="347">
        <v>60.6</v>
      </c>
      <c r="U8" s="347">
        <v>58.25</v>
      </c>
      <c r="V8" s="347">
        <v>54.75</v>
      </c>
      <c r="W8" s="347">
        <v>53.2</v>
      </c>
      <c r="X8" s="347">
        <v>55.25</v>
      </c>
      <c r="Y8" s="347">
        <v>55</v>
      </c>
      <c r="Z8" s="347">
        <v>55.2</v>
      </c>
      <c r="AA8" s="347">
        <v>57</v>
      </c>
      <c r="AB8" s="347">
        <v>56.25</v>
      </c>
      <c r="AC8" s="347">
        <v>58.2</v>
      </c>
      <c r="AD8" s="347">
        <v>59.25</v>
      </c>
      <c r="AE8" s="347">
        <v>55.2</v>
      </c>
      <c r="AF8" s="347">
        <v>53.75</v>
      </c>
      <c r="AG8" s="347">
        <v>52</v>
      </c>
      <c r="AH8" s="347">
        <v>52.2</v>
      </c>
      <c r="AI8" s="347">
        <v>51.75</v>
      </c>
      <c r="AJ8" s="347">
        <v>51.75</v>
      </c>
      <c r="AK8" s="347">
        <v>51.6</v>
      </c>
      <c r="AL8" s="347">
        <v>51.25</v>
      </c>
      <c r="AM8" s="347">
        <v>49.4</v>
      </c>
      <c r="AN8" s="347">
        <v>52.5</v>
      </c>
      <c r="AO8" s="347">
        <v>53</v>
      </c>
      <c r="AP8" s="347">
        <v>52.75</v>
      </c>
      <c r="AQ8" s="347">
        <v>51.4</v>
      </c>
      <c r="AR8" s="347">
        <v>49</v>
      </c>
      <c r="AS8" s="347">
        <v>49.5</v>
      </c>
      <c r="AT8" s="347">
        <v>48.8</v>
      </c>
      <c r="AU8" s="347">
        <v>51.5</v>
      </c>
      <c r="AV8" s="347">
        <v>54.4</v>
      </c>
      <c r="AW8" s="347">
        <v>51</v>
      </c>
      <c r="AX8" s="347">
        <v>49</v>
      </c>
      <c r="AY8" s="347">
        <v>47.4</v>
      </c>
      <c r="AZ8" s="347">
        <v>48</v>
      </c>
      <c r="BA8" s="347">
        <v>49.75</v>
      </c>
      <c r="BB8" s="347">
        <v>49.5</v>
      </c>
      <c r="BC8" s="347">
        <v>51</v>
      </c>
      <c r="BD8" s="347">
        <v>53.75</v>
      </c>
      <c r="BE8" s="347">
        <v>56.2</v>
      </c>
      <c r="BF8" s="347">
        <v>56.5</v>
      </c>
      <c r="BG8" s="947">
        <v>0</v>
      </c>
      <c r="BH8" s="947">
        <v>0</v>
      </c>
      <c r="BI8" s="947">
        <v>0</v>
      </c>
      <c r="BJ8" s="947">
        <v>0</v>
      </c>
      <c r="BK8" s="947">
        <v>0</v>
      </c>
      <c r="BL8" s="947">
        <v>0</v>
      </c>
      <c r="BM8" s="947">
        <v>0</v>
      </c>
      <c r="BN8" s="947">
        <v>0</v>
      </c>
      <c r="BO8" s="947">
        <v>0</v>
      </c>
      <c r="BP8" s="947">
        <v>0</v>
      </c>
      <c r="BQ8" s="947">
        <v>0</v>
      </c>
      <c r="BR8" s="947">
        <v>0</v>
      </c>
      <c r="BS8" s="947">
        <v>0</v>
      </c>
      <c r="BT8" s="947">
        <v>0</v>
      </c>
      <c r="BU8" s="947">
        <v>0</v>
      </c>
      <c r="BV8" s="947">
        <v>0</v>
      </c>
    </row>
    <row r="9" spans="1:74" ht="11.1" customHeight="1" x14ac:dyDescent="0.2">
      <c r="A9" s="267" t="s">
        <v>1225</v>
      </c>
      <c r="B9" s="554" t="s">
        <v>1079</v>
      </c>
      <c r="C9" s="347">
        <v>56</v>
      </c>
      <c r="D9" s="347">
        <v>59.75</v>
      </c>
      <c r="E9" s="347">
        <v>68</v>
      </c>
      <c r="F9" s="347">
        <v>69.599999999999994</v>
      </c>
      <c r="G9" s="347">
        <v>70.75</v>
      </c>
      <c r="H9" s="347">
        <v>71.5</v>
      </c>
      <c r="I9" s="347">
        <v>72.2</v>
      </c>
      <c r="J9" s="347">
        <v>73.25</v>
      </c>
      <c r="K9" s="347">
        <v>75</v>
      </c>
      <c r="L9" s="347">
        <v>74</v>
      </c>
      <c r="M9" s="347">
        <v>72.75</v>
      </c>
      <c r="N9" s="347">
        <v>73.2</v>
      </c>
      <c r="O9" s="347">
        <v>71.75</v>
      </c>
      <c r="P9" s="347">
        <v>72.5</v>
      </c>
      <c r="Q9" s="347">
        <v>72.400000000000006</v>
      </c>
      <c r="R9" s="347">
        <v>70.25</v>
      </c>
      <c r="S9" s="347">
        <v>64.25</v>
      </c>
      <c r="T9" s="347">
        <v>55.6</v>
      </c>
      <c r="U9" s="347">
        <v>50.75</v>
      </c>
      <c r="V9" s="347">
        <v>50</v>
      </c>
      <c r="W9" s="347">
        <v>47.2</v>
      </c>
      <c r="X9" s="347">
        <v>45.25</v>
      </c>
      <c r="Y9" s="347">
        <v>44</v>
      </c>
      <c r="Z9" s="347">
        <v>47.6</v>
      </c>
      <c r="AA9" s="347">
        <v>46</v>
      </c>
      <c r="AB9" s="347">
        <v>44.5</v>
      </c>
      <c r="AC9" s="347">
        <v>39.6</v>
      </c>
      <c r="AD9" s="347">
        <v>35</v>
      </c>
      <c r="AE9" s="347">
        <v>36</v>
      </c>
      <c r="AF9" s="347">
        <v>36.75</v>
      </c>
      <c r="AG9" s="347">
        <v>36.5</v>
      </c>
      <c r="AH9" s="347">
        <v>34</v>
      </c>
      <c r="AI9" s="347">
        <v>33</v>
      </c>
      <c r="AJ9" s="347">
        <v>33.5</v>
      </c>
      <c r="AK9" s="347">
        <v>32.4</v>
      </c>
      <c r="AL9" s="347">
        <v>31.75</v>
      </c>
      <c r="AM9" s="347">
        <v>30.8</v>
      </c>
      <c r="AN9" s="347">
        <v>32.25</v>
      </c>
      <c r="AO9" s="347">
        <v>31.25</v>
      </c>
      <c r="AP9" s="347">
        <v>33.75</v>
      </c>
      <c r="AQ9" s="347">
        <v>36</v>
      </c>
      <c r="AR9" s="347">
        <v>38.5</v>
      </c>
      <c r="AS9" s="347">
        <v>41.5</v>
      </c>
      <c r="AT9" s="347">
        <v>44.8</v>
      </c>
      <c r="AU9" s="347">
        <v>45.75</v>
      </c>
      <c r="AV9" s="347">
        <v>45</v>
      </c>
      <c r="AW9" s="347">
        <v>45</v>
      </c>
      <c r="AX9" s="347">
        <v>48</v>
      </c>
      <c r="AY9" s="347">
        <v>47.4</v>
      </c>
      <c r="AZ9" s="347">
        <v>54.75</v>
      </c>
      <c r="BA9" s="347">
        <v>56</v>
      </c>
      <c r="BB9" s="347">
        <v>57.75</v>
      </c>
      <c r="BC9" s="347">
        <v>59</v>
      </c>
      <c r="BD9" s="347">
        <v>59.25</v>
      </c>
      <c r="BE9" s="347">
        <v>61.4</v>
      </c>
      <c r="BF9" s="347">
        <v>63</v>
      </c>
      <c r="BG9" s="947">
        <v>0</v>
      </c>
      <c r="BH9" s="947">
        <v>0</v>
      </c>
      <c r="BI9" s="947">
        <v>0</v>
      </c>
      <c r="BJ9" s="947">
        <v>0</v>
      </c>
      <c r="BK9" s="947">
        <v>0</v>
      </c>
      <c r="BL9" s="947">
        <v>0</v>
      </c>
      <c r="BM9" s="947">
        <v>0</v>
      </c>
      <c r="BN9" s="947">
        <v>0</v>
      </c>
      <c r="BO9" s="947">
        <v>0</v>
      </c>
      <c r="BP9" s="947">
        <v>0</v>
      </c>
      <c r="BQ9" s="947">
        <v>0</v>
      </c>
      <c r="BR9" s="947">
        <v>0</v>
      </c>
      <c r="BS9" s="947">
        <v>0</v>
      </c>
      <c r="BT9" s="947">
        <v>0</v>
      </c>
      <c r="BU9" s="947">
        <v>0</v>
      </c>
      <c r="BV9" s="947">
        <v>0</v>
      </c>
    </row>
    <row r="10" spans="1:74" ht="11.1" customHeight="1" x14ac:dyDescent="0.2">
      <c r="A10" s="267" t="s">
        <v>1226</v>
      </c>
      <c r="B10" s="554" t="s">
        <v>1081</v>
      </c>
      <c r="C10" s="347">
        <v>292</v>
      </c>
      <c r="D10" s="347">
        <v>301.75</v>
      </c>
      <c r="E10" s="347">
        <v>313.25</v>
      </c>
      <c r="F10" s="347">
        <v>329.6</v>
      </c>
      <c r="G10" s="347">
        <v>336.75</v>
      </c>
      <c r="H10" s="347">
        <v>344</v>
      </c>
      <c r="I10" s="347">
        <v>348.8</v>
      </c>
      <c r="J10" s="347">
        <v>346.25</v>
      </c>
      <c r="K10" s="347">
        <v>342.6</v>
      </c>
      <c r="L10" s="347">
        <v>345.75</v>
      </c>
      <c r="M10" s="347">
        <v>349</v>
      </c>
      <c r="N10" s="347">
        <v>350</v>
      </c>
      <c r="O10" s="347">
        <v>354.5</v>
      </c>
      <c r="P10" s="347">
        <v>352.75</v>
      </c>
      <c r="Q10" s="347">
        <v>349.4</v>
      </c>
      <c r="R10" s="347">
        <v>355.5</v>
      </c>
      <c r="S10" s="347">
        <v>349.25</v>
      </c>
      <c r="T10" s="347">
        <v>341.6</v>
      </c>
      <c r="U10" s="347">
        <v>334.5</v>
      </c>
      <c r="V10" s="347">
        <v>324.25</v>
      </c>
      <c r="W10" s="347">
        <v>318</v>
      </c>
      <c r="X10" s="347">
        <v>311.25</v>
      </c>
      <c r="Y10" s="347">
        <v>310.5</v>
      </c>
      <c r="Z10" s="347">
        <v>310.60000000000002</v>
      </c>
      <c r="AA10" s="347">
        <v>309.25</v>
      </c>
      <c r="AB10" s="347">
        <v>312.5</v>
      </c>
      <c r="AC10" s="347">
        <v>315</v>
      </c>
      <c r="AD10" s="347">
        <v>317</v>
      </c>
      <c r="AE10" s="347">
        <v>312.8</v>
      </c>
      <c r="AF10" s="347">
        <v>308</v>
      </c>
      <c r="AG10" s="347">
        <v>304.75</v>
      </c>
      <c r="AH10" s="347">
        <v>304.2</v>
      </c>
      <c r="AI10" s="347">
        <v>306.25</v>
      </c>
      <c r="AJ10" s="347">
        <v>304</v>
      </c>
      <c r="AK10" s="347">
        <v>303</v>
      </c>
      <c r="AL10" s="347">
        <v>304</v>
      </c>
      <c r="AM10" s="347">
        <v>302.60000000000002</v>
      </c>
      <c r="AN10" s="347">
        <v>304</v>
      </c>
      <c r="AO10" s="347">
        <v>300.5</v>
      </c>
      <c r="AP10" s="347">
        <v>290.25</v>
      </c>
      <c r="AQ10" s="347">
        <v>282.2</v>
      </c>
      <c r="AR10" s="347">
        <v>272.25</v>
      </c>
      <c r="AS10" s="347">
        <v>263.25</v>
      </c>
      <c r="AT10" s="347">
        <v>256</v>
      </c>
      <c r="AU10" s="347">
        <v>253.75</v>
      </c>
      <c r="AV10" s="347">
        <v>250.6</v>
      </c>
      <c r="AW10" s="347">
        <v>252.25</v>
      </c>
      <c r="AX10" s="347">
        <v>248.25</v>
      </c>
      <c r="AY10" s="347">
        <v>244.2</v>
      </c>
      <c r="AZ10" s="347">
        <v>239.5</v>
      </c>
      <c r="BA10" s="347">
        <v>241.5</v>
      </c>
      <c r="BB10" s="347">
        <v>242</v>
      </c>
      <c r="BC10" s="347">
        <v>246.8</v>
      </c>
      <c r="BD10" s="347">
        <v>256.75</v>
      </c>
      <c r="BE10" s="347">
        <v>258.8</v>
      </c>
      <c r="BF10" s="347">
        <v>265.5</v>
      </c>
      <c r="BG10" s="947">
        <v>0</v>
      </c>
      <c r="BH10" s="947">
        <v>0</v>
      </c>
      <c r="BI10" s="947">
        <v>0</v>
      </c>
      <c r="BJ10" s="947">
        <v>0</v>
      </c>
      <c r="BK10" s="947">
        <v>0</v>
      </c>
      <c r="BL10" s="947">
        <v>0</v>
      </c>
      <c r="BM10" s="947">
        <v>0</v>
      </c>
      <c r="BN10" s="947">
        <v>0</v>
      </c>
      <c r="BO10" s="947">
        <v>0</v>
      </c>
      <c r="BP10" s="947">
        <v>0</v>
      </c>
      <c r="BQ10" s="947">
        <v>0</v>
      </c>
      <c r="BR10" s="947">
        <v>0</v>
      </c>
      <c r="BS10" s="947">
        <v>0</v>
      </c>
      <c r="BT10" s="947">
        <v>0</v>
      </c>
      <c r="BU10" s="947">
        <v>0</v>
      </c>
      <c r="BV10" s="947">
        <v>0</v>
      </c>
    </row>
    <row r="11" spans="1:74" ht="11.1" customHeight="1" x14ac:dyDescent="0.2">
      <c r="A11" s="267" t="s">
        <v>1227</v>
      </c>
      <c r="B11" s="554" t="s">
        <v>1543</v>
      </c>
      <c r="C11" s="347">
        <v>109.5</v>
      </c>
      <c r="D11" s="347">
        <v>115.5</v>
      </c>
      <c r="E11" s="347">
        <v>116.75</v>
      </c>
      <c r="F11" s="347">
        <v>120</v>
      </c>
      <c r="G11" s="347">
        <v>129.25</v>
      </c>
      <c r="H11" s="347">
        <v>137</v>
      </c>
      <c r="I11" s="347">
        <v>149.19999999999999</v>
      </c>
      <c r="J11" s="347">
        <v>153.75</v>
      </c>
      <c r="K11" s="347">
        <v>157.4</v>
      </c>
      <c r="L11" s="347">
        <v>158.75</v>
      </c>
      <c r="M11" s="347">
        <v>163.25</v>
      </c>
      <c r="N11" s="347">
        <v>162.6</v>
      </c>
      <c r="O11" s="347">
        <v>151.5</v>
      </c>
      <c r="P11" s="347">
        <v>139.5</v>
      </c>
      <c r="Q11" s="347">
        <v>137.19999999999999</v>
      </c>
      <c r="R11" s="347">
        <v>134.5</v>
      </c>
      <c r="S11" s="347">
        <v>132.5</v>
      </c>
      <c r="T11" s="347">
        <v>118.6</v>
      </c>
      <c r="U11" s="347">
        <v>118.75</v>
      </c>
      <c r="V11" s="347">
        <v>115.5</v>
      </c>
      <c r="W11" s="347">
        <v>114.6</v>
      </c>
      <c r="X11" s="347">
        <v>109.5</v>
      </c>
      <c r="Y11" s="347">
        <v>110.5</v>
      </c>
      <c r="Z11" s="347">
        <v>109.6</v>
      </c>
      <c r="AA11" s="347">
        <v>105.75</v>
      </c>
      <c r="AB11" s="347">
        <v>105.25</v>
      </c>
      <c r="AC11" s="347">
        <v>102</v>
      </c>
      <c r="AD11" s="347">
        <v>100.5</v>
      </c>
      <c r="AE11" s="347">
        <v>98</v>
      </c>
      <c r="AF11" s="347">
        <v>91</v>
      </c>
      <c r="AG11" s="347">
        <v>91.5</v>
      </c>
      <c r="AH11" s="347">
        <v>98.4</v>
      </c>
      <c r="AI11" s="347">
        <v>100</v>
      </c>
      <c r="AJ11" s="347">
        <v>104.5</v>
      </c>
      <c r="AK11" s="347">
        <v>104</v>
      </c>
      <c r="AL11" s="347">
        <v>108.25</v>
      </c>
      <c r="AM11" s="347">
        <v>107.8</v>
      </c>
      <c r="AN11" s="347">
        <v>110.5</v>
      </c>
      <c r="AO11" s="347">
        <v>116.25</v>
      </c>
      <c r="AP11" s="347">
        <v>117.5</v>
      </c>
      <c r="AQ11" s="347">
        <v>115.8</v>
      </c>
      <c r="AR11" s="347">
        <v>107.5</v>
      </c>
      <c r="AS11" s="347">
        <v>100</v>
      </c>
      <c r="AT11" s="347">
        <v>104.4</v>
      </c>
      <c r="AU11" s="347">
        <v>106</v>
      </c>
      <c r="AV11" s="347">
        <v>112.6</v>
      </c>
      <c r="AW11" s="347">
        <v>112.5</v>
      </c>
      <c r="AX11" s="347">
        <v>114.25</v>
      </c>
      <c r="AY11" s="347">
        <v>121.6</v>
      </c>
      <c r="AZ11" s="347">
        <v>121</v>
      </c>
      <c r="BA11" s="347">
        <v>114.75</v>
      </c>
      <c r="BB11" s="347">
        <v>108.5</v>
      </c>
      <c r="BC11" s="347">
        <v>111.2</v>
      </c>
      <c r="BD11" s="347">
        <v>112.25</v>
      </c>
      <c r="BE11" s="347">
        <v>123.4</v>
      </c>
      <c r="BF11" s="347">
        <v>121.75</v>
      </c>
      <c r="BG11" s="947">
        <v>0</v>
      </c>
      <c r="BH11" s="947">
        <v>0</v>
      </c>
      <c r="BI11" s="947">
        <v>0</v>
      </c>
      <c r="BJ11" s="947">
        <v>0</v>
      </c>
      <c r="BK11" s="947">
        <v>0</v>
      </c>
      <c r="BL11" s="947">
        <v>0</v>
      </c>
      <c r="BM11" s="947">
        <v>0</v>
      </c>
      <c r="BN11" s="947">
        <v>0</v>
      </c>
      <c r="BO11" s="947">
        <v>0</v>
      </c>
      <c r="BP11" s="947">
        <v>0</v>
      </c>
      <c r="BQ11" s="947">
        <v>0</v>
      </c>
      <c r="BR11" s="947">
        <v>0</v>
      </c>
      <c r="BS11" s="947">
        <v>0</v>
      </c>
      <c r="BT11" s="947">
        <v>0</v>
      </c>
      <c r="BU11" s="947">
        <v>0</v>
      </c>
      <c r="BV11" s="947">
        <v>0</v>
      </c>
    </row>
    <row r="12" spans="1:74" ht="11.1" customHeight="1" x14ac:dyDescent="0.2">
      <c r="A12" s="267"/>
      <c r="B12" s="271"/>
      <c r="C12" s="624"/>
      <c r="D12" s="624"/>
      <c r="E12" s="624"/>
      <c r="F12" s="624"/>
      <c r="G12" s="624"/>
      <c r="H12" s="624"/>
      <c r="I12" s="624"/>
      <c r="J12" s="624"/>
      <c r="K12" s="624"/>
      <c r="L12" s="624"/>
      <c r="M12" s="624"/>
      <c r="N12" s="624"/>
      <c r="O12" s="624"/>
      <c r="P12" s="624"/>
      <c r="Q12" s="624"/>
      <c r="R12" s="624"/>
      <c r="S12" s="624"/>
      <c r="T12" s="624"/>
      <c r="U12" s="624"/>
      <c r="V12" s="624"/>
      <c r="W12" s="624"/>
      <c r="X12" s="624"/>
      <c r="Y12" s="624"/>
      <c r="Z12" s="624"/>
      <c r="AA12" s="624"/>
      <c r="AB12" s="624"/>
      <c r="AC12" s="624"/>
      <c r="AD12" s="624"/>
      <c r="AE12" s="624"/>
      <c r="AF12" s="624"/>
      <c r="AG12" s="624"/>
      <c r="AH12" s="624"/>
      <c r="AI12" s="624"/>
      <c r="AJ12" s="624"/>
      <c r="AK12" s="624"/>
      <c r="AL12" s="624"/>
      <c r="AM12" s="624"/>
      <c r="AN12" s="624"/>
      <c r="AO12" s="624"/>
      <c r="AP12" s="624"/>
      <c r="AQ12" s="624"/>
      <c r="AR12" s="624"/>
      <c r="AS12" s="624"/>
      <c r="AT12" s="624"/>
      <c r="AU12" s="624"/>
      <c r="AV12" s="624"/>
      <c r="AW12" s="624"/>
      <c r="AX12" s="624"/>
      <c r="AY12" s="624"/>
      <c r="AZ12" s="624"/>
      <c r="BA12" s="872"/>
      <c r="BB12" s="872"/>
      <c r="BC12" s="872"/>
      <c r="BD12" s="872"/>
      <c r="BE12" s="872"/>
      <c r="BF12" s="872"/>
      <c r="BG12" s="353"/>
      <c r="BH12" s="353"/>
      <c r="BI12" s="353"/>
      <c r="BJ12" s="353"/>
      <c r="BK12" s="353"/>
      <c r="BL12" s="353"/>
      <c r="BM12" s="353"/>
      <c r="BN12" s="353"/>
      <c r="BO12" s="353"/>
      <c r="BP12" s="353"/>
      <c r="BQ12" s="353"/>
      <c r="BR12" s="353"/>
      <c r="BS12" s="353"/>
      <c r="BT12" s="353"/>
      <c r="BU12" s="353"/>
      <c r="BV12" s="353"/>
    </row>
    <row r="13" spans="1:74" ht="11.1" customHeight="1" x14ac:dyDescent="0.2">
      <c r="A13" s="267"/>
      <c r="B13" s="37" t="s">
        <v>1228</v>
      </c>
      <c r="C13" s="624"/>
      <c r="D13" s="624"/>
      <c r="E13" s="624"/>
      <c r="F13" s="624"/>
      <c r="G13" s="624"/>
      <c r="H13" s="624"/>
      <c r="I13" s="624"/>
      <c r="J13" s="624"/>
      <c r="K13" s="624"/>
      <c r="L13" s="624"/>
      <c r="M13" s="624"/>
      <c r="N13" s="624"/>
      <c r="O13" s="624"/>
      <c r="P13" s="624"/>
      <c r="Q13" s="624"/>
      <c r="R13" s="624"/>
      <c r="S13" s="624"/>
      <c r="T13" s="624"/>
      <c r="U13" s="624"/>
      <c r="V13" s="624"/>
      <c r="W13" s="624"/>
      <c r="X13" s="624"/>
      <c r="Y13" s="624"/>
      <c r="Z13" s="624"/>
      <c r="AA13" s="624"/>
      <c r="AB13" s="624"/>
      <c r="AC13" s="624"/>
      <c r="AD13" s="624"/>
      <c r="AE13" s="624"/>
      <c r="AF13" s="624"/>
      <c r="AG13" s="624"/>
      <c r="AH13" s="624"/>
      <c r="AI13" s="624"/>
      <c r="AJ13" s="624"/>
      <c r="AK13" s="624"/>
      <c r="AL13" s="624"/>
      <c r="AM13" s="624"/>
      <c r="AN13" s="624"/>
      <c r="AO13" s="624"/>
      <c r="AP13" s="624"/>
      <c r="AQ13" s="624"/>
      <c r="AR13" s="624"/>
      <c r="AS13" s="624"/>
      <c r="AT13" s="624"/>
      <c r="AU13" s="624"/>
      <c r="AV13" s="624"/>
      <c r="AW13" s="624"/>
      <c r="AX13" s="624"/>
      <c r="AY13" s="624"/>
      <c r="AZ13" s="624"/>
      <c r="BA13" s="872"/>
      <c r="BB13" s="872"/>
      <c r="BC13" s="872"/>
      <c r="BD13" s="872"/>
      <c r="BE13" s="872"/>
      <c r="BF13" s="872"/>
      <c r="BG13" s="353"/>
      <c r="BH13" s="353"/>
      <c r="BI13" s="353"/>
      <c r="BJ13" s="353"/>
      <c r="BK13" s="353"/>
      <c r="BL13" s="353"/>
      <c r="BM13" s="353"/>
      <c r="BN13" s="353"/>
      <c r="BO13" s="353"/>
      <c r="BP13" s="353"/>
      <c r="BQ13" s="353"/>
      <c r="BR13" s="353"/>
      <c r="BS13" s="353"/>
      <c r="BT13" s="353"/>
      <c r="BU13" s="353"/>
      <c r="BV13" s="353"/>
    </row>
    <row r="14" spans="1:74" ht="11.1" customHeight="1" x14ac:dyDescent="0.2">
      <c r="A14" s="267" t="s">
        <v>1229</v>
      </c>
      <c r="B14" s="554" t="s">
        <v>1073</v>
      </c>
      <c r="C14" s="347">
        <v>77</v>
      </c>
      <c r="D14" s="347">
        <v>85</v>
      </c>
      <c r="E14" s="347">
        <v>87</v>
      </c>
      <c r="F14" s="347">
        <v>89</v>
      </c>
      <c r="G14" s="347">
        <v>93</v>
      </c>
      <c r="H14" s="347">
        <v>93</v>
      </c>
      <c r="I14" s="347">
        <v>89</v>
      </c>
      <c r="J14" s="347">
        <v>87</v>
      </c>
      <c r="K14" s="347">
        <v>86</v>
      </c>
      <c r="L14" s="347">
        <v>97</v>
      </c>
      <c r="M14" s="347">
        <v>96</v>
      </c>
      <c r="N14" s="347">
        <v>95</v>
      </c>
      <c r="O14" s="347">
        <v>96</v>
      </c>
      <c r="P14" s="347">
        <v>95</v>
      </c>
      <c r="Q14" s="347">
        <v>94</v>
      </c>
      <c r="R14" s="347">
        <v>95</v>
      </c>
      <c r="S14" s="347">
        <v>93</v>
      </c>
      <c r="T14" s="347">
        <v>90</v>
      </c>
      <c r="U14" s="347">
        <v>89</v>
      </c>
      <c r="V14" s="347">
        <v>79</v>
      </c>
      <c r="W14" s="347">
        <v>73</v>
      </c>
      <c r="X14" s="347">
        <v>71</v>
      </c>
      <c r="Y14" s="347">
        <v>73</v>
      </c>
      <c r="Z14" s="347">
        <v>75</v>
      </c>
      <c r="AA14" s="347">
        <v>76</v>
      </c>
      <c r="AB14" s="347">
        <v>80</v>
      </c>
      <c r="AC14" s="347">
        <v>80</v>
      </c>
      <c r="AD14" s="347">
        <v>76</v>
      </c>
      <c r="AE14" s="347">
        <v>73</v>
      </c>
      <c r="AF14" s="347">
        <v>67</v>
      </c>
      <c r="AG14" s="347">
        <v>69</v>
      </c>
      <c r="AH14" s="347">
        <v>64</v>
      </c>
      <c r="AI14" s="347">
        <v>61</v>
      </c>
      <c r="AJ14" s="347">
        <v>60</v>
      </c>
      <c r="AK14" s="347">
        <v>63</v>
      </c>
      <c r="AL14" s="347">
        <v>62</v>
      </c>
      <c r="AM14" s="347">
        <v>62</v>
      </c>
      <c r="AN14" s="347">
        <v>63</v>
      </c>
      <c r="AO14" s="347">
        <v>64</v>
      </c>
      <c r="AP14" s="347">
        <v>68</v>
      </c>
      <c r="AQ14" s="347">
        <v>64</v>
      </c>
      <c r="AR14" s="347">
        <v>67</v>
      </c>
      <c r="AS14" s="347">
        <v>65</v>
      </c>
      <c r="AT14" s="347">
        <v>66</v>
      </c>
      <c r="AU14" s="347">
        <v>67</v>
      </c>
      <c r="AV14" s="347">
        <v>68</v>
      </c>
      <c r="AW14" s="347">
        <v>69</v>
      </c>
      <c r="AX14" s="347">
        <v>70</v>
      </c>
      <c r="AY14" s="347">
        <v>71</v>
      </c>
      <c r="AZ14" s="347">
        <v>73</v>
      </c>
      <c r="BA14" s="347">
        <v>71</v>
      </c>
      <c r="BB14" s="347">
        <v>69</v>
      </c>
      <c r="BC14" s="347">
        <v>68</v>
      </c>
      <c r="BD14" s="347">
        <v>67</v>
      </c>
      <c r="BE14" s="347">
        <v>67</v>
      </c>
      <c r="BF14" s="347">
        <v>65</v>
      </c>
      <c r="BG14" s="947">
        <v>0</v>
      </c>
      <c r="BH14" s="947">
        <v>0</v>
      </c>
      <c r="BI14" s="947">
        <v>0</v>
      </c>
      <c r="BJ14" s="947">
        <v>0</v>
      </c>
      <c r="BK14" s="947">
        <v>0</v>
      </c>
      <c r="BL14" s="947">
        <v>0</v>
      </c>
      <c r="BM14" s="947">
        <v>0</v>
      </c>
      <c r="BN14" s="947">
        <v>0</v>
      </c>
      <c r="BO14" s="947">
        <v>0</v>
      </c>
      <c r="BP14" s="947">
        <v>0</v>
      </c>
      <c r="BQ14" s="947">
        <v>0</v>
      </c>
      <c r="BR14" s="947">
        <v>0</v>
      </c>
      <c r="BS14" s="947">
        <v>0</v>
      </c>
      <c r="BT14" s="947">
        <v>0</v>
      </c>
      <c r="BU14" s="947">
        <v>0</v>
      </c>
      <c r="BV14" s="947">
        <v>0</v>
      </c>
    </row>
    <row r="15" spans="1:74" s="539" customFormat="1" ht="11.1" customHeight="1" x14ac:dyDescent="0.2">
      <c r="A15" s="267" t="s">
        <v>1230</v>
      </c>
      <c r="B15" s="554" t="s">
        <v>1075</v>
      </c>
      <c r="C15" s="347">
        <v>53</v>
      </c>
      <c r="D15" s="347">
        <v>65</v>
      </c>
      <c r="E15" s="347">
        <v>67</v>
      </c>
      <c r="F15" s="347">
        <v>58</v>
      </c>
      <c r="G15" s="347">
        <v>75</v>
      </c>
      <c r="H15" s="347">
        <v>75</v>
      </c>
      <c r="I15" s="347">
        <v>75</v>
      </c>
      <c r="J15" s="347">
        <v>76</v>
      </c>
      <c r="K15" s="347">
        <v>79</v>
      </c>
      <c r="L15" s="347">
        <v>78</v>
      </c>
      <c r="M15" s="347">
        <v>80</v>
      </c>
      <c r="N15" s="347">
        <v>81</v>
      </c>
      <c r="O15" s="347">
        <v>81</v>
      </c>
      <c r="P15" s="347">
        <v>81</v>
      </c>
      <c r="Q15" s="347">
        <v>81</v>
      </c>
      <c r="R15" s="347">
        <v>80</v>
      </c>
      <c r="S15" s="347">
        <v>74</v>
      </c>
      <c r="T15" s="347">
        <v>70</v>
      </c>
      <c r="U15" s="347">
        <v>70</v>
      </c>
      <c r="V15" s="347">
        <v>68</v>
      </c>
      <c r="W15" s="347">
        <v>65</v>
      </c>
      <c r="X15" s="347">
        <v>66</v>
      </c>
      <c r="Y15" s="347">
        <v>66</v>
      </c>
      <c r="Z15" s="347">
        <v>66</v>
      </c>
      <c r="AA15" s="347">
        <v>68</v>
      </c>
      <c r="AB15" s="347">
        <v>69</v>
      </c>
      <c r="AC15" s="347">
        <v>69</v>
      </c>
      <c r="AD15" s="347">
        <v>69</v>
      </c>
      <c r="AE15" s="347">
        <v>69</v>
      </c>
      <c r="AF15" s="347">
        <v>70</v>
      </c>
      <c r="AG15" s="347">
        <v>72</v>
      </c>
      <c r="AH15" s="347">
        <v>72</v>
      </c>
      <c r="AI15" s="347">
        <v>69</v>
      </c>
      <c r="AJ15" s="347">
        <v>69</v>
      </c>
      <c r="AK15" s="347">
        <v>71</v>
      </c>
      <c r="AL15" s="347">
        <v>74</v>
      </c>
      <c r="AM15" s="347">
        <v>71</v>
      </c>
      <c r="AN15" s="347">
        <v>68</v>
      </c>
      <c r="AO15" s="347">
        <v>68</v>
      </c>
      <c r="AP15" s="347">
        <v>68</v>
      </c>
      <c r="AQ15" s="347">
        <v>66</v>
      </c>
      <c r="AR15" s="347">
        <v>64</v>
      </c>
      <c r="AS15" s="347">
        <v>64</v>
      </c>
      <c r="AT15" s="347">
        <v>63</v>
      </c>
      <c r="AU15" s="347">
        <v>61</v>
      </c>
      <c r="AV15" s="347">
        <v>63</v>
      </c>
      <c r="AW15" s="347">
        <v>62</v>
      </c>
      <c r="AX15" s="347">
        <v>62</v>
      </c>
      <c r="AY15" s="347">
        <v>61</v>
      </c>
      <c r="AZ15" s="347">
        <v>61</v>
      </c>
      <c r="BA15" s="347">
        <v>61</v>
      </c>
      <c r="BB15" s="347">
        <v>61</v>
      </c>
      <c r="BC15" s="347">
        <v>61</v>
      </c>
      <c r="BD15" s="347">
        <v>61</v>
      </c>
      <c r="BE15" s="347">
        <v>58</v>
      </c>
      <c r="BF15" s="347">
        <v>58</v>
      </c>
      <c r="BG15" s="947">
        <v>0</v>
      </c>
      <c r="BH15" s="947">
        <v>0</v>
      </c>
      <c r="BI15" s="947">
        <v>0</v>
      </c>
      <c r="BJ15" s="947">
        <v>0</v>
      </c>
      <c r="BK15" s="947">
        <v>0</v>
      </c>
      <c r="BL15" s="947">
        <v>0</v>
      </c>
      <c r="BM15" s="947">
        <v>0</v>
      </c>
      <c r="BN15" s="947">
        <v>0</v>
      </c>
      <c r="BO15" s="947">
        <v>0</v>
      </c>
      <c r="BP15" s="947">
        <v>0</v>
      </c>
      <c r="BQ15" s="947">
        <v>0</v>
      </c>
      <c r="BR15" s="947">
        <v>0</v>
      </c>
      <c r="BS15" s="947">
        <v>0</v>
      </c>
      <c r="BT15" s="947">
        <v>0</v>
      </c>
      <c r="BU15" s="947">
        <v>0</v>
      </c>
      <c r="BV15" s="947">
        <v>0</v>
      </c>
    </row>
    <row r="16" spans="1:74" ht="11.1" customHeight="1" x14ac:dyDescent="0.2">
      <c r="A16" s="267" t="s">
        <v>1231</v>
      </c>
      <c r="B16" s="554" t="s">
        <v>1077</v>
      </c>
      <c r="C16" s="347">
        <v>82</v>
      </c>
      <c r="D16" s="347">
        <v>92</v>
      </c>
      <c r="E16" s="347">
        <v>101</v>
      </c>
      <c r="F16" s="347">
        <v>106</v>
      </c>
      <c r="G16" s="347">
        <v>110</v>
      </c>
      <c r="H16" s="347">
        <v>114</v>
      </c>
      <c r="I16" s="347">
        <v>117</v>
      </c>
      <c r="J16" s="347">
        <v>117</v>
      </c>
      <c r="K16" s="347">
        <v>118</v>
      </c>
      <c r="L16" s="347">
        <v>118</v>
      </c>
      <c r="M16" s="347">
        <v>125</v>
      </c>
      <c r="N16" s="347">
        <v>122</v>
      </c>
      <c r="O16" s="347">
        <v>121</v>
      </c>
      <c r="P16" s="347">
        <v>118</v>
      </c>
      <c r="Q16" s="347">
        <v>117</v>
      </c>
      <c r="R16" s="347">
        <v>114</v>
      </c>
      <c r="S16" s="347">
        <v>106</v>
      </c>
      <c r="T16" s="347">
        <v>103</v>
      </c>
      <c r="U16" s="347">
        <v>99</v>
      </c>
      <c r="V16" s="347">
        <v>93</v>
      </c>
      <c r="W16" s="347">
        <v>93</v>
      </c>
      <c r="X16" s="347">
        <v>93</v>
      </c>
      <c r="Y16" s="347">
        <v>94</v>
      </c>
      <c r="Z16" s="347">
        <v>96</v>
      </c>
      <c r="AA16" s="347">
        <v>98</v>
      </c>
      <c r="AB16" s="347">
        <v>97</v>
      </c>
      <c r="AC16" s="347">
        <v>101</v>
      </c>
      <c r="AD16" s="347">
        <v>102</v>
      </c>
      <c r="AE16" s="347">
        <v>99</v>
      </c>
      <c r="AF16" s="347">
        <v>99</v>
      </c>
      <c r="AG16" s="347">
        <v>97</v>
      </c>
      <c r="AH16" s="347">
        <v>98</v>
      </c>
      <c r="AI16" s="347">
        <v>101</v>
      </c>
      <c r="AJ16" s="347">
        <v>102</v>
      </c>
      <c r="AK16" s="347">
        <v>103</v>
      </c>
      <c r="AL16" s="347">
        <v>103</v>
      </c>
      <c r="AM16" s="347">
        <v>101</v>
      </c>
      <c r="AN16" s="347">
        <v>106</v>
      </c>
      <c r="AO16" s="347">
        <v>107</v>
      </c>
      <c r="AP16" s="347">
        <v>107</v>
      </c>
      <c r="AQ16" s="347">
        <v>105</v>
      </c>
      <c r="AR16" s="347">
        <v>99</v>
      </c>
      <c r="AS16" s="347">
        <v>102</v>
      </c>
      <c r="AT16" s="347">
        <v>101</v>
      </c>
      <c r="AU16" s="347">
        <v>106</v>
      </c>
      <c r="AV16" s="347">
        <v>113</v>
      </c>
      <c r="AW16" s="347">
        <v>107</v>
      </c>
      <c r="AX16" s="347">
        <v>105</v>
      </c>
      <c r="AY16" s="347">
        <v>101</v>
      </c>
      <c r="AZ16" s="347">
        <v>102</v>
      </c>
      <c r="BA16" s="347">
        <v>106</v>
      </c>
      <c r="BB16" s="347">
        <v>106</v>
      </c>
      <c r="BC16" s="347">
        <v>109</v>
      </c>
      <c r="BD16" s="347">
        <v>115</v>
      </c>
      <c r="BE16" s="347">
        <v>121</v>
      </c>
      <c r="BF16" s="347">
        <v>122</v>
      </c>
      <c r="BG16" s="947">
        <v>0</v>
      </c>
      <c r="BH16" s="947">
        <v>0</v>
      </c>
      <c r="BI16" s="947">
        <v>0</v>
      </c>
      <c r="BJ16" s="947">
        <v>0</v>
      </c>
      <c r="BK16" s="947">
        <v>0</v>
      </c>
      <c r="BL16" s="947">
        <v>0</v>
      </c>
      <c r="BM16" s="947">
        <v>0</v>
      </c>
      <c r="BN16" s="947">
        <v>0</v>
      </c>
      <c r="BO16" s="947">
        <v>0</v>
      </c>
      <c r="BP16" s="947">
        <v>0</v>
      </c>
      <c r="BQ16" s="947">
        <v>0</v>
      </c>
      <c r="BR16" s="947">
        <v>0</v>
      </c>
      <c r="BS16" s="947">
        <v>0</v>
      </c>
      <c r="BT16" s="947">
        <v>0</v>
      </c>
      <c r="BU16" s="947">
        <v>0</v>
      </c>
      <c r="BV16" s="947">
        <v>0</v>
      </c>
    </row>
    <row r="17" spans="1:74" ht="11.1" customHeight="1" x14ac:dyDescent="0.2">
      <c r="A17" s="267" t="s">
        <v>1232</v>
      </c>
      <c r="B17" s="554" t="s">
        <v>1079</v>
      </c>
      <c r="C17" s="347">
        <v>55</v>
      </c>
      <c r="D17" s="347">
        <v>59</v>
      </c>
      <c r="E17" s="347">
        <v>68</v>
      </c>
      <c r="F17" s="347">
        <v>70</v>
      </c>
      <c r="G17" s="347">
        <v>72</v>
      </c>
      <c r="H17" s="347">
        <v>72</v>
      </c>
      <c r="I17" s="347">
        <v>73</v>
      </c>
      <c r="J17" s="347">
        <v>74</v>
      </c>
      <c r="K17" s="347">
        <v>76</v>
      </c>
      <c r="L17" s="347">
        <v>75</v>
      </c>
      <c r="M17" s="347">
        <v>73</v>
      </c>
      <c r="N17" s="347">
        <v>74</v>
      </c>
      <c r="O17" s="347">
        <v>73</v>
      </c>
      <c r="P17" s="347">
        <v>73</v>
      </c>
      <c r="Q17" s="347">
        <v>72</v>
      </c>
      <c r="R17" s="347">
        <v>71</v>
      </c>
      <c r="S17" s="347">
        <v>64</v>
      </c>
      <c r="T17" s="347">
        <v>56</v>
      </c>
      <c r="U17" s="347">
        <v>51</v>
      </c>
      <c r="V17" s="347">
        <v>50</v>
      </c>
      <c r="W17" s="347">
        <v>46</v>
      </c>
      <c r="X17" s="347">
        <v>44</v>
      </c>
      <c r="Y17" s="347">
        <v>43</v>
      </c>
      <c r="Z17" s="347">
        <v>45</v>
      </c>
      <c r="AA17" s="347">
        <v>44</v>
      </c>
      <c r="AB17" s="347">
        <v>42</v>
      </c>
      <c r="AC17" s="347">
        <v>38</v>
      </c>
      <c r="AD17" s="347">
        <v>34</v>
      </c>
      <c r="AE17" s="347">
        <v>34</v>
      </c>
      <c r="AF17" s="347">
        <v>35</v>
      </c>
      <c r="AG17" s="347">
        <v>35</v>
      </c>
      <c r="AH17" s="347">
        <v>33</v>
      </c>
      <c r="AI17" s="347">
        <v>31</v>
      </c>
      <c r="AJ17" s="347">
        <v>31</v>
      </c>
      <c r="AK17" s="347">
        <v>30</v>
      </c>
      <c r="AL17" s="347">
        <v>30</v>
      </c>
      <c r="AM17" s="347">
        <v>30</v>
      </c>
      <c r="AN17" s="347">
        <v>30</v>
      </c>
      <c r="AO17" s="347">
        <v>30</v>
      </c>
      <c r="AP17" s="347">
        <v>32</v>
      </c>
      <c r="AQ17" s="347">
        <v>34</v>
      </c>
      <c r="AR17" s="347">
        <v>36</v>
      </c>
      <c r="AS17" s="347">
        <v>38</v>
      </c>
      <c r="AT17" s="347">
        <v>41</v>
      </c>
      <c r="AU17" s="347">
        <v>42</v>
      </c>
      <c r="AV17" s="347">
        <v>42</v>
      </c>
      <c r="AW17" s="347">
        <v>42</v>
      </c>
      <c r="AX17" s="347">
        <v>45</v>
      </c>
      <c r="AY17" s="347">
        <v>44</v>
      </c>
      <c r="AZ17" s="347">
        <v>50</v>
      </c>
      <c r="BA17" s="347">
        <v>51</v>
      </c>
      <c r="BB17" s="347">
        <v>53</v>
      </c>
      <c r="BC17" s="347">
        <v>54</v>
      </c>
      <c r="BD17" s="347">
        <v>54</v>
      </c>
      <c r="BE17" s="347">
        <v>56</v>
      </c>
      <c r="BF17" s="347">
        <v>57</v>
      </c>
      <c r="BG17" s="947">
        <v>0</v>
      </c>
      <c r="BH17" s="947">
        <v>0</v>
      </c>
      <c r="BI17" s="947">
        <v>0</v>
      </c>
      <c r="BJ17" s="947">
        <v>0</v>
      </c>
      <c r="BK17" s="947">
        <v>0</v>
      </c>
      <c r="BL17" s="947">
        <v>0</v>
      </c>
      <c r="BM17" s="947">
        <v>0</v>
      </c>
      <c r="BN17" s="947">
        <v>0</v>
      </c>
      <c r="BO17" s="947">
        <v>0</v>
      </c>
      <c r="BP17" s="947">
        <v>0</v>
      </c>
      <c r="BQ17" s="947">
        <v>0</v>
      </c>
      <c r="BR17" s="947">
        <v>0</v>
      </c>
      <c r="BS17" s="947">
        <v>0</v>
      </c>
      <c r="BT17" s="947">
        <v>0</v>
      </c>
      <c r="BU17" s="947">
        <v>0</v>
      </c>
      <c r="BV17" s="947">
        <v>0</v>
      </c>
    </row>
    <row r="18" spans="1:74" ht="11.1" customHeight="1" x14ac:dyDescent="0.2">
      <c r="A18" s="267" t="s">
        <v>1233</v>
      </c>
      <c r="B18" s="554" t="s">
        <v>1081</v>
      </c>
      <c r="C18" s="347">
        <v>401</v>
      </c>
      <c r="D18" s="347">
        <v>417</v>
      </c>
      <c r="E18" s="347">
        <v>435</v>
      </c>
      <c r="F18" s="347">
        <v>466</v>
      </c>
      <c r="G18" s="347">
        <v>477</v>
      </c>
      <c r="H18" s="347">
        <v>487</v>
      </c>
      <c r="I18" s="347">
        <v>503</v>
      </c>
      <c r="J18" s="347">
        <v>498</v>
      </c>
      <c r="K18" s="347">
        <v>503</v>
      </c>
      <c r="L18" s="347">
        <v>508</v>
      </c>
      <c r="M18" s="347">
        <v>516</v>
      </c>
      <c r="N18" s="347">
        <v>521</v>
      </c>
      <c r="O18" s="347">
        <v>525</v>
      </c>
      <c r="P18" s="347">
        <v>525</v>
      </c>
      <c r="Q18" s="347">
        <v>521</v>
      </c>
      <c r="R18" s="347">
        <v>529</v>
      </c>
      <c r="S18" s="347">
        <v>521</v>
      </c>
      <c r="T18" s="347">
        <v>513</v>
      </c>
      <c r="U18" s="347">
        <v>501</v>
      </c>
      <c r="V18" s="347">
        <v>486</v>
      </c>
      <c r="W18" s="347">
        <v>476</v>
      </c>
      <c r="X18" s="347">
        <v>466</v>
      </c>
      <c r="Y18" s="347">
        <v>468</v>
      </c>
      <c r="Z18" s="347">
        <v>468</v>
      </c>
      <c r="AA18" s="347">
        <v>467</v>
      </c>
      <c r="AB18" s="347">
        <v>472</v>
      </c>
      <c r="AC18" s="347">
        <v>476</v>
      </c>
      <c r="AD18" s="347">
        <v>477</v>
      </c>
      <c r="AE18" s="347">
        <v>473</v>
      </c>
      <c r="AF18" s="347">
        <v>467</v>
      </c>
      <c r="AG18" s="347">
        <v>463</v>
      </c>
      <c r="AH18" s="347">
        <v>465</v>
      </c>
      <c r="AI18" s="347">
        <v>468</v>
      </c>
      <c r="AJ18" s="347">
        <v>468</v>
      </c>
      <c r="AK18" s="347">
        <v>469</v>
      </c>
      <c r="AL18" s="347">
        <v>472</v>
      </c>
      <c r="AM18" s="347">
        <v>473</v>
      </c>
      <c r="AN18" s="347">
        <v>479</v>
      </c>
      <c r="AO18" s="347">
        <v>487</v>
      </c>
      <c r="AP18" s="347">
        <v>475</v>
      </c>
      <c r="AQ18" s="347">
        <v>472</v>
      </c>
      <c r="AR18" s="347">
        <v>457</v>
      </c>
      <c r="AS18" s="347">
        <v>444</v>
      </c>
      <c r="AT18" s="347">
        <v>436</v>
      </c>
      <c r="AU18" s="347">
        <v>434</v>
      </c>
      <c r="AV18" s="347">
        <v>439</v>
      </c>
      <c r="AW18" s="347">
        <v>444</v>
      </c>
      <c r="AX18" s="347">
        <v>444</v>
      </c>
      <c r="AY18" s="347">
        <v>440</v>
      </c>
      <c r="AZ18" s="347">
        <v>436</v>
      </c>
      <c r="BA18" s="347">
        <v>442</v>
      </c>
      <c r="BB18" s="347">
        <v>444</v>
      </c>
      <c r="BC18" s="347">
        <v>457</v>
      </c>
      <c r="BD18" s="347">
        <v>477</v>
      </c>
      <c r="BE18" s="347">
        <v>484</v>
      </c>
      <c r="BF18" s="347">
        <v>500</v>
      </c>
      <c r="BG18" s="947">
        <v>0</v>
      </c>
      <c r="BH18" s="947">
        <v>0</v>
      </c>
      <c r="BI18" s="947">
        <v>0</v>
      </c>
      <c r="BJ18" s="947">
        <v>0</v>
      </c>
      <c r="BK18" s="947">
        <v>0</v>
      </c>
      <c r="BL18" s="947">
        <v>0</v>
      </c>
      <c r="BM18" s="947">
        <v>0</v>
      </c>
      <c r="BN18" s="947">
        <v>0</v>
      </c>
      <c r="BO18" s="947">
        <v>0</v>
      </c>
      <c r="BP18" s="947">
        <v>0</v>
      </c>
      <c r="BQ18" s="947">
        <v>0</v>
      </c>
      <c r="BR18" s="947">
        <v>0</v>
      </c>
      <c r="BS18" s="947">
        <v>0</v>
      </c>
      <c r="BT18" s="947">
        <v>0</v>
      </c>
      <c r="BU18" s="947">
        <v>0</v>
      </c>
      <c r="BV18" s="947">
        <v>0</v>
      </c>
    </row>
    <row r="19" spans="1:74" ht="11.1" customHeight="1" x14ac:dyDescent="0.2">
      <c r="A19" s="267" t="s">
        <v>1234</v>
      </c>
      <c r="B19" s="554" t="s">
        <v>1543</v>
      </c>
      <c r="C19" s="347">
        <v>215</v>
      </c>
      <c r="D19" s="347">
        <v>227</v>
      </c>
      <c r="E19" s="347">
        <v>231</v>
      </c>
      <c r="F19" s="347">
        <v>240</v>
      </c>
      <c r="G19" s="347">
        <v>257</v>
      </c>
      <c r="H19" s="347">
        <v>276</v>
      </c>
      <c r="I19" s="347">
        <v>301</v>
      </c>
      <c r="J19" s="347">
        <v>314</v>
      </c>
      <c r="K19" s="347">
        <v>322</v>
      </c>
      <c r="L19" s="347">
        <v>327</v>
      </c>
      <c r="M19" s="347">
        <v>335</v>
      </c>
      <c r="N19" s="347">
        <v>330</v>
      </c>
      <c r="O19" s="347">
        <v>296</v>
      </c>
      <c r="P19" s="347">
        <v>266</v>
      </c>
      <c r="Q19" s="347">
        <v>265</v>
      </c>
      <c r="R19" s="347">
        <v>266</v>
      </c>
      <c r="S19" s="347">
        <v>265</v>
      </c>
      <c r="T19" s="347">
        <v>242</v>
      </c>
      <c r="U19" s="347">
        <v>243</v>
      </c>
      <c r="V19" s="347">
        <v>241</v>
      </c>
      <c r="W19" s="347">
        <v>239</v>
      </c>
      <c r="X19" s="347">
        <v>227</v>
      </c>
      <c r="Y19" s="347">
        <v>224</v>
      </c>
      <c r="Z19" s="347">
        <v>219</v>
      </c>
      <c r="AA19" s="347">
        <v>208</v>
      </c>
      <c r="AB19" s="347">
        <v>206</v>
      </c>
      <c r="AC19" s="347">
        <v>199</v>
      </c>
      <c r="AD19" s="347">
        <v>195</v>
      </c>
      <c r="AE19" s="347">
        <v>188</v>
      </c>
      <c r="AF19" s="347">
        <v>179</v>
      </c>
      <c r="AG19" s="347">
        <v>182</v>
      </c>
      <c r="AH19" s="347">
        <v>193</v>
      </c>
      <c r="AI19" s="347">
        <v>191</v>
      </c>
      <c r="AJ19" s="347">
        <v>199</v>
      </c>
      <c r="AK19" s="347">
        <v>198</v>
      </c>
      <c r="AL19" s="347">
        <v>200</v>
      </c>
      <c r="AM19" s="347">
        <v>200</v>
      </c>
      <c r="AN19" s="347">
        <v>203</v>
      </c>
      <c r="AO19" s="347">
        <v>210</v>
      </c>
      <c r="AP19" s="347">
        <v>212</v>
      </c>
      <c r="AQ19" s="347">
        <v>207</v>
      </c>
      <c r="AR19" s="347">
        <v>195</v>
      </c>
      <c r="AS19" s="347">
        <v>180</v>
      </c>
      <c r="AT19" s="347">
        <v>189</v>
      </c>
      <c r="AU19" s="347">
        <v>195</v>
      </c>
      <c r="AV19" s="347">
        <v>209</v>
      </c>
      <c r="AW19" s="347">
        <v>210</v>
      </c>
      <c r="AX19" s="347">
        <v>217</v>
      </c>
      <c r="AY19" s="347">
        <v>229</v>
      </c>
      <c r="AZ19" s="347">
        <v>233</v>
      </c>
      <c r="BA19" s="347">
        <v>221</v>
      </c>
      <c r="BB19" s="347">
        <v>214</v>
      </c>
      <c r="BC19" s="347">
        <v>216</v>
      </c>
      <c r="BD19" s="347">
        <v>221</v>
      </c>
      <c r="BE19" s="347">
        <v>238</v>
      </c>
      <c r="BF19" s="347">
        <v>239</v>
      </c>
      <c r="BG19" s="947">
        <v>0</v>
      </c>
      <c r="BH19" s="947">
        <v>0</v>
      </c>
      <c r="BI19" s="947">
        <v>0</v>
      </c>
      <c r="BJ19" s="947">
        <v>0</v>
      </c>
      <c r="BK19" s="947">
        <v>0</v>
      </c>
      <c r="BL19" s="947">
        <v>0</v>
      </c>
      <c r="BM19" s="947">
        <v>0</v>
      </c>
      <c r="BN19" s="947">
        <v>0</v>
      </c>
      <c r="BO19" s="947">
        <v>0</v>
      </c>
      <c r="BP19" s="947">
        <v>0</v>
      </c>
      <c r="BQ19" s="947">
        <v>0</v>
      </c>
      <c r="BR19" s="947">
        <v>0</v>
      </c>
      <c r="BS19" s="947">
        <v>0</v>
      </c>
      <c r="BT19" s="947">
        <v>0</v>
      </c>
      <c r="BU19" s="947">
        <v>0</v>
      </c>
      <c r="BV19" s="947">
        <v>0</v>
      </c>
    </row>
    <row r="20" spans="1:74" ht="11.1" customHeight="1" x14ac:dyDescent="0.2">
      <c r="A20" s="267"/>
      <c r="B20" s="620"/>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c r="AZ20" s="386"/>
      <c r="BA20" s="872"/>
      <c r="BB20" s="872"/>
      <c r="BC20" s="872"/>
      <c r="BD20" s="872"/>
      <c r="BE20" s="872"/>
      <c r="BF20" s="872"/>
      <c r="BG20" s="353"/>
      <c r="BH20" s="353"/>
      <c r="BI20" s="353"/>
      <c r="BJ20" s="353"/>
      <c r="BK20" s="353"/>
      <c r="BL20" s="353"/>
      <c r="BM20" s="353"/>
      <c r="BN20" s="353"/>
      <c r="BO20" s="353"/>
      <c r="BP20" s="353"/>
      <c r="BQ20" s="353"/>
      <c r="BR20" s="353"/>
      <c r="BS20" s="353"/>
      <c r="BT20" s="353"/>
      <c r="BU20" s="353"/>
      <c r="BV20" s="353"/>
    </row>
    <row r="21" spans="1:74" ht="11.1" customHeight="1" x14ac:dyDescent="0.2">
      <c r="A21" s="267"/>
      <c r="B21" s="37" t="s">
        <v>1235</v>
      </c>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872"/>
      <c r="BB21" s="872"/>
      <c r="BC21" s="872"/>
      <c r="BD21" s="872"/>
      <c r="BE21" s="872"/>
      <c r="BF21" s="872"/>
      <c r="BG21" s="353"/>
      <c r="BH21" s="353"/>
      <c r="BI21" s="353"/>
      <c r="BJ21" s="353"/>
      <c r="BK21" s="353"/>
      <c r="BL21" s="353"/>
      <c r="BM21" s="353"/>
      <c r="BN21" s="353"/>
      <c r="BO21" s="353"/>
      <c r="BP21" s="353"/>
      <c r="BQ21" s="353"/>
      <c r="BR21" s="353"/>
      <c r="BS21" s="353"/>
      <c r="BT21" s="353"/>
      <c r="BU21" s="353"/>
      <c r="BV21" s="353"/>
    </row>
    <row r="22" spans="1:74" ht="11.1" customHeight="1" x14ac:dyDescent="0.2">
      <c r="A22" s="267" t="s">
        <v>1236</v>
      </c>
      <c r="B22" s="554" t="s">
        <v>1073</v>
      </c>
      <c r="C22" s="452">
        <v>1.8011999999999999</v>
      </c>
      <c r="D22" s="452">
        <v>1.8280000000000001</v>
      </c>
      <c r="E22" s="452">
        <v>1.8315999999999999</v>
      </c>
      <c r="F22" s="452">
        <v>1.8238000000000001</v>
      </c>
      <c r="G22" s="452">
        <v>1.8234999999999999</v>
      </c>
      <c r="H22" s="452">
        <v>1.8234999999999999</v>
      </c>
      <c r="I22" s="452">
        <v>1.8238000000000001</v>
      </c>
      <c r="J22" s="452">
        <v>1.8412999999999999</v>
      </c>
      <c r="K22" s="452">
        <v>1.8143</v>
      </c>
      <c r="L22" s="452">
        <v>1.8565</v>
      </c>
      <c r="M22" s="452">
        <v>1.8372999999999999</v>
      </c>
      <c r="N22" s="452">
        <v>1.8269</v>
      </c>
      <c r="O22" s="452">
        <v>1.8462000000000001</v>
      </c>
      <c r="P22" s="452">
        <v>1.8536999999999999</v>
      </c>
      <c r="Q22" s="452">
        <v>1.8504</v>
      </c>
      <c r="R22" s="452">
        <v>1.8447</v>
      </c>
      <c r="S22" s="452">
        <v>1.86</v>
      </c>
      <c r="T22" s="452">
        <v>1.8594999999999999</v>
      </c>
      <c r="U22" s="452">
        <v>1.8736999999999999</v>
      </c>
      <c r="V22" s="452">
        <v>1.8588</v>
      </c>
      <c r="W22" s="452">
        <v>1.825</v>
      </c>
      <c r="X22" s="452">
        <v>1.8205</v>
      </c>
      <c r="Y22" s="452">
        <v>1.8365</v>
      </c>
      <c r="Z22" s="452">
        <v>1.8472999999999999</v>
      </c>
      <c r="AA22" s="452">
        <v>1.8536999999999999</v>
      </c>
      <c r="AB22" s="452">
        <v>1.8496999999999999</v>
      </c>
      <c r="AC22" s="452">
        <v>1.8605</v>
      </c>
      <c r="AD22" s="452">
        <v>1.8424</v>
      </c>
      <c r="AE22" s="452">
        <v>1.8717999999999999</v>
      </c>
      <c r="AF22" s="452">
        <v>1.8611</v>
      </c>
      <c r="AG22" s="452">
        <v>1.8904000000000001</v>
      </c>
      <c r="AH22" s="452">
        <v>1.8286</v>
      </c>
      <c r="AI22" s="452">
        <v>1.8485</v>
      </c>
      <c r="AJ22" s="452">
        <v>1.8462000000000001</v>
      </c>
      <c r="AK22" s="452">
        <v>1.8313999999999999</v>
      </c>
      <c r="AL22" s="452">
        <v>1.8102</v>
      </c>
      <c r="AM22" s="452">
        <v>1.8234999999999999</v>
      </c>
      <c r="AN22" s="452">
        <v>1.8261000000000001</v>
      </c>
      <c r="AO22" s="452">
        <v>1.8286</v>
      </c>
      <c r="AP22" s="452">
        <v>1.8503000000000001</v>
      </c>
      <c r="AQ22" s="452">
        <v>1.7877000000000001</v>
      </c>
      <c r="AR22" s="452">
        <v>1.8611</v>
      </c>
      <c r="AS22" s="452">
        <v>1.8440000000000001</v>
      </c>
      <c r="AT22" s="452">
        <v>1.8332999999999999</v>
      </c>
      <c r="AU22" s="452">
        <v>1.8108</v>
      </c>
      <c r="AV22" s="452">
        <v>1.8378000000000001</v>
      </c>
      <c r="AW22" s="452">
        <v>1.84</v>
      </c>
      <c r="AX22" s="452">
        <v>1.8065</v>
      </c>
      <c r="AY22" s="452">
        <v>1.8205</v>
      </c>
      <c r="AZ22" s="452">
        <v>1.8365</v>
      </c>
      <c r="BA22" s="452">
        <v>1.8442000000000001</v>
      </c>
      <c r="BB22" s="452">
        <v>1.8649</v>
      </c>
      <c r="BC22" s="452">
        <v>1.8681000000000001</v>
      </c>
      <c r="BD22" s="452">
        <v>1.8611</v>
      </c>
      <c r="BE22" s="452">
        <v>1.8611</v>
      </c>
      <c r="BF22" s="452">
        <v>1.8705000000000001</v>
      </c>
      <c r="BG22" s="947">
        <v>0</v>
      </c>
      <c r="BH22" s="947">
        <v>0</v>
      </c>
      <c r="BI22" s="947">
        <v>0</v>
      </c>
      <c r="BJ22" s="947">
        <v>0</v>
      </c>
      <c r="BK22" s="947">
        <v>0</v>
      </c>
      <c r="BL22" s="947">
        <v>0</v>
      </c>
      <c r="BM22" s="947">
        <v>0</v>
      </c>
      <c r="BN22" s="947">
        <v>0</v>
      </c>
      <c r="BO22" s="947">
        <v>0</v>
      </c>
      <c r="BP22" s="947">
        <v>0</v>
      </c>
      <c r="BQ22" s="947">
        <v>0</v>
      </c>
      <c r="BR22" s="947">
        <v>0</v>
      </c>
      <c r="BS22" s="947">
        <v>0</v>
      </c>
      <c r="BT22" s="947">
        <v>0</v>
      </c>
      <c r="BU22" s="947">
        <v>0</v>
      </c>
      <c r="BV22" s="947">
        <v>0</v>
      </c>
    </row>
    <row r="23" spans="1:74" ht="11.1" customHeight="1" x14ac:dyDescent="0.2">
      <c r="A23" s="267" t="s">
        <v>1237</v>
      </c>
      <c r="B23" s="554" t="s">
        <v>1075</v>
      </c>
      <c r="C23" s="452">
        <v>1.9630000000000001</v>
      </c>
      <c r="D23" s="452">
        <v>1.9549000000000001</v>
      </c>
      <c r="E23" s="452">
        <v>1.9852000000000001</v>
      </c>
      <c r="F23" s="452">
        <v>1.6667000000000001</v>
      </c>
      <c r="G23" s="452">
        <v>1.9867999999999999</v>
      </c>
      <c r="H23" s="452">
        <v>1.9737</v>
      </c>
      <c r="I23" s="452">
        <v>1.9737</v>
      </c>
      <c r="J23" s="452">
        <v>1.9487000000000001</v>
      </c>
      <c r="K23" s="452">
        <v>1.9750000000000001</v>
      </c>
      <c r="L23" s="452">
        <v>1.9873000000000001</v>
      </c>
      <c r="M23" s="452">
        <v>1.9753000000000001</v>
      </c>
      <c r="N23" s="452">
        <v>1.9853000000000001</v>
      </c>
      <c r="O23" s="452">
        <v>1.9756</v>
      </c>
      <c r="P23" s="452">
        <v>1.9756</v>
      </c>
      <c r="Q23" s="452">
        <v>1.9756</v>
      </c>
      <c r="R23" s="452">
        <v>2.0125999999999999</v>
      </c>
      <c r="S23" s="452">
        <v>1.9865999999999999</v>
      </c>
      <c r="T23" s="452">
        <v>1.9774</v>
      </c>
      <c r="U23" s="452">
        <v>2.0144000000000002</v>
      </c>
      <c r="V23" s="452">
        <v>2</v>
      </c>
      <c r="W23" s="452">
        <v>2.0062000000000002</v>
      </c>
      <c r="X23" s="452">
        <v>2.0152999999999999</v>
      </c>
      <c r="Y23" s="452">
        <v>2.0308000000000002</v>
      </c>
      <c r="Z23" s="452">
        <v>2.0369999999999999</v>
      </c>
      <c r="AA23" s="452">
        <v>2.0299</v>
      </c>
      <c r="AB23" s="452">
        <v>2.0293999999999999</v>
      </c>
      <c r="AC23" s="452">
        <v>2.0293999999999999</v>
      </c>
      <c r="AD23" s="452">
        <v>2.0293999999999999</v>
      </c>
      <c r="AE23" s="452">
        <v>2.0293999999999999</v>
      </c>
      <c r="AF23" s="452">
        <v>2.0289999999999999</v>
      </c>
      <c r="AG23" s="452">
        <v>2.0426000000000002</v>
      </c>
      <c r="AH23" s="452">
        <v>2.0455000000000001</v>
      </c>
      <c r="AI23" s="452">
        <v>2.0293999999999999</v>
      </c>
      <c r="AJ23" s="452">
        <v>2.0293999999999999</v>
      </c>
      <c r="AK23" s="452">
        <v>2.0286</v>
      </c>
      <c r="AL23" s="452">
        <v>2.0413999999999999</v>
      </c>
      <c r="AM23" s="452">
        <v>2.0402</v>
      </c>
      <c r="AN23" s="452">
        <v>2.0451000000000001</v>
      </c>
      <c r="AO23" s="452">
        <v>2.0451000000000001</v>
      </c>
      <c r="AP23" s="452">
        <v>2.0606</v>
      </c>
      <c r="AQ23" s="452">
        <v>2.0497000000000001</v>
      </c>
      <c r="AR23" s="452">
        <v>2.0644999999999998</v>
      </c>
      <c r="AS23" s="452">
        <v>2.0644999999999998</v>
      </c>
      <c r="AT23" s="452">
        <v>2.0724</v>
      </c>
      <c r="AU23" s="452">
        <v>2.1034000000000002</v>
      </c>
      <c r="AV23" s="452">
        <v>2.1141000000000001</v>
      </c>
      <c r="AW23" s="452">
        <v>2.1196999999999999</v>
      </c>
      <c r="AX23" s="452">
        <v>2.1379000000000001</v>
      </c>
      <c r="AY23" s="452">
        <v>2.1478999999999999</v>
      </c>
      <c r="AZ23" s="452">
        <v>2.1593</v>
      </c>
      <c r="BA23" s="452">
        <v>2.1785999999999999</v>
      </c>
      <c r="BB23" s="452">
        <v>2.1593</v>
      </c>
      <c r="BC23" s="452">
        <v>2.1785999999999999</v>
      </c>
      <c r="BD23" s="452">
        <v>2.1785999999999999</v>
      </c>
      <c r="BE23" s="452">
        <v>2.1480999999999999</v>
      </c>
      <c r="BF23" s="452">
        <v>2.1480999999999999</v>
      </c>
      <c r="BG23" s="947">
        <v>0</v>
      </c>
      <c r="BH23" s="947">
        <v>0</v>
      </c>
      <c r="BI23" s="947">
        <v>0</v>
      </c>
      <c r="BJ23" s="947">
        <v>0</v>
      </c>
      <c r="BK23" s="947">
        <v>0</v>
      </c>
      <c r="BL23" s="947">
        <v>0</v>
      </c>
      <c r="BM23" s="947">
        <v>0</v>
      </c>
      <c r="BN23" s="947">
        <v>0</v>
      </c>
      <c r="BO23" s="947">
        <v>0</v>
      </c>
      <c r="BP23" s="947">
        <v>0</v>
      </c>
      <c r="BQ23" s="947">
        <v>0</v>
      </c>
      <c r="BR23" s="947">
        <v>0</v>
      </c>
      <c r="BS23" s="947">
        <v>0</v>
      </c>
      <c r="BT23" s="947">
        <v>0</v>
      </c>
      <c r="BU23" s="947">
        <v>0</v>
      </c>
      <c r="BV23" s="947">
        <v>0</v>
      </c>
    </row>
    <row r="24" spans="1:74" ht="11.1" customHeight="1" x14ac:dyDescent="0.2">
      <c r="A24" s="267" t="s">
        <v>1238</v>
      </c>
      <c r="B24" s="554" t="s">
        <v>1077</v>
      </c>
      <c r="C24" s="452">
        <v>1.6157999999999999</v>
      </c>
      <c r="D24" s="452">
        <v>1.6211</v>
      </c>
      <c r="E24" s="452">
        <v>1.649</v>
      </c>
      <c r="F24" s="452">
        <v>1.6158999999999999</v>
      </c>
      <c r="G24" s="452">
        <v>1.5827</v>
      </c>
      <c r="H24" s="452">
        <v>1.5563</v>
      </c>
      <c r="I24" s="452">
        <v>1.5517000000000001</v>
      </c>
      <c r="J24" s="452">
        <v>1.5097</v>
      </c>
      <c r="K24" s="452">
        <v>1.5526</v>
      </c>
      <c r="L24" s="452">
        <v>1.5578000000000001</v>
      </c>
      <c r="M24" s="452">
        <v>1.6501999999999999</v>
      </c>
      <c r="N24" s="452">
        <v>1.601</v>
      </c>
      <c r="O24" s="452">
        <v>1.5512999999999999</v>
      </c>
      <c r="P24" s="452">
        <v>1.508</v>
      </c>
      <c r="Q24" s="452">
        <v>1.5116000000000001</v>
      </c>
      <c r="R24" s="452">
        <v>1.5563</v>
      </c>
      <c r="S24" s="452">
        <v>1.6122000000000001</v>
      </c>
      <c r="T24" s="452">
        <v>1.6997</v>
      </c>
      <c r="U24" s="452">
        <v>1.6996</v>
      </c>
      <c r="V24" s="452">
        <v>1.6986000000000001</v>
      </c>
      <c r="W24" s="452">
        <v>1.7481</v>
      </c>
      <c r="X24" s="452">
        <v>1.6833</v>
      </c>
      <c r="Y24" s="452">
        <v>1.7091000000000001</v>
      </c>
      <c r="Z24" s="452">
        <v>1.7391000000000001</v>
      </c>
      <c r="AA24" s="452">
        <v>1.7193000000000001</v>
      </c>
      <c r="AB24" s="452">
        <v>1.7243999999999999</v>
      </c>
      <c r="AC24" s="452">
        <v>1.7354000000000001</v>
      </c>
      <c r="AD24" s="452">
        <v>1.7215</v>
      </c>
      <c r="AE24" s="452">
        <v>1.7935000000000001</v>
      </c>
      <c r="AF24" s="452">
        <v>1.8419000000000001</v>
      </c>
      <c r="AG24" s="452">
        <v>1.8653999999999999</v>
      </c>
      <c r="AH24" s="452">
        <v>1.8774</v>
      </c>
      <c r="AI24" s="452">
        <v>1.9517</v>
      </c>
      <c r="AJ24" s="452">
        <v>1.9710000000000001</v>
      </c>
      <c r="AK24" s="452">
        <v>1.9961</v>
      </c>
      <c r="AL24" s="452">
        <v>2.0097999999999998</v>
      </c>
      <c r="AM24" s="452">
        <v>2.0445000000000002</v>
      </c>
      <c r="AN24" s="452">
        <v>2.0190000000000001</v>
      </c>
      <c r="AO24" s="452">
        <v>2.0188999999999999</v>
      </c>
      <c r="AP24" s="452">
        <v>2.0284</v>
      </c>
      <c r="AQ24" s="452">
        <v>2.0428000000000002</v>
      </c>
      <c r="AR24" s="452">
        <v>2.0204</v>
      </c>
      <c r="AS24" s="452">
        <v>2.0606</v>
      </c>
      <c r="AT24" s="452">
        <v>2.0697000000000001</v>
      </c>
      <c r="AU24" s="452">
        <v>2.0583</v>
      </c>
      <c r="AV24" s="452">
        <v>2.0771999999999999</v>
      </c>
      <c r="AW24" s="452">
        <v>2.0979999999999999</v>
      </c>
      <c r="AX24" s="452">
        <v>2.1429</v>
      </c>
      <c r="AY24" s="452">
        <v>2.1307999999999998</v>
      </c>
      <c r="AZ24" s="452">
        <v>2.125</v>
      </c>
      <c r="BA24" s="452">
        <v>2.1307</v>
      </c>
      <c r="BB24" s="452">
        <v>2.1414</v>
      </c>
      <c r="BC24" s="452">
        <v>2.1373000000000002</v>
      </c>
      <c r="BD24" s="452">
        <v>2.1395</v>
      </c>
      <c r="BE24" s="452">
        <v>2.153</v>
      </c>
      <c r="BF24" s="452">
        <v>2.1593</v>
      </c>
      <c r="BG24" s="947">
        <v>0</v>
      </c>
      <c r="BH24" s="947">
        <v>0</v>
      </c>
      <c r="BI24" s="947">
        <v>0</v>
      </c>
      <c r="BJ24" s="947">
        <v>0</v>
      </c>
      <c r="BK24" s="947">
        <v>0</v>
      </c>
      <c r="BL24" s="947">
        <v>0</v>
      </c>
      <c r="BM24" s="947">
        <v>0</v>
      </c>
      <c r="BN24" s="947">
        <v>0</v>
      </c>
      <c r="BO24" s="947">
        <v>0</v>
      </c>
      <c r="BP24" s="947">
        <v>0</v>
      </c>
      <c r="BQ24" s="947">
        <v>0</v>
      </c>
      <c r="BR24" s="947">
        <v>0</v>
      </c>
      <c r="BS24" s="947">
        <v>0</v>
      </c>
      <c r="BT24" s="947">
        <v>0</v>
      </c>
      <c r="BU24" s="947">
        <v>0</v>
      </c>
      <c r="BV24" s="947">
        <v>0</v>
      </c>
    </row>
    <row r="25" spans="1:74" ht="11.1" customHeight="1" x14ac:dyDescent="0.2">
      <c r="A25" s="267" t="s">
        <v>1239</v>
      </c>
      <c r="B25" s="554" t="s">
        <v>1079</v>
      </c>
      <c r="C25" s="452">
        <v>0.98209999999999997</v>
      </c>
      <c r="D25" s="452">
        <v>0.98740000000000006</v>
      </c>
      <c r="E25" s="452">
        <v>1</v>
      </c>
      <c r="F25" s="452">
        <v>1.0057</v>
      </c>
      <c r="G25" s="452">
        <v>1.0177</v>
      </c>
      <c r="H25" s="452">
        <v>1.0069999999999999</v>
      </c>
      <c r="I25" s="452">
        <v>1.0111000000000001</v>
      </c>
      <c r="J25" s="452">
        <v>1.0102</v>
      </c>
      <c r="K25" s="452">
        <v>1.0133000000000001</v>
      </c>
      <c r="L25" s="452">
        <v>1.0135000000000001</v>
      </c>
      <c r="M25" s="452">
        <v>1.0034000000000001</v>
      </c>
      <c r="N25" s="452">
        <v>1.0108999999999999</v>
      </c>
      <c r="O25" s="452">
        <v>1.0174000000000001</v>
      </c>
      <c r="P25" s="452">
        <v>1.0068999999999999</v>
      </c>
      <c r="Q25" s="452">
        <v>0.99450000000000005</v>
      </c>
      <c r="R25" s="452">
        <v>1.0106999999999999</v>
      </c>
      <c r="S25" s="452">
        <v>0.99609999999999999</v>
      </c>
      <c r="T25" s="452">
        <v>1.0072000000000001</v>
      </c>
      <c r="U25" s="452">
        <v>1.0048999999999999</v>
      </c>
      <c r="V25" s="452">
        <v>1</v>
      </c>
      <c r="W25" s="452">
        <v>0.97460000000000002</v>
      </c>
      <c r="X25" s="452">
        <v>0.97240000000000004</v>
      </c>
      <c r="Y25" s="452">
        <v>0.97729999999999995</v>
      </c>
      <c r="Z25" s="452">
        <v>0.94540000000000002</v>
      </c>
      <c r="AA25" s="452">
        <v>0.95650000000000002</v>
      </c>
      <c r="AB25" s="452">
        <v>0.94379999999999997</v>
      </c>
      <c r="AC25" s="452">
        <v>0.95960000000000001</v>
      </c>
      <c r="AD25" s="452">
        <v>0.97140000000000004</v>
      </c>
      <c r="AE25" s="452">
        <v>0.94440000000000002</v>
      </c>
      <c r="AF25" s="452">
        <v>0.95240000000000002</v>
      </c>
      <c r="AG25" s="452">
        <v>0.95889999999999997</v>
      </c>
      <c r="AH25" s="452">
        <v>0.97060000000000002</v>
      </c>
      <c r="AI25" s="452">
        <v>0.93940000000000001</v>
      </c>
      <c r="AJ25" s="452">
        <v>0.9254</v>
      </c>
      <c r="AK25" s="452">
        <v>0.92589999999999995</v>
      </c>
      <c r="AL25" s="452">
        <v>0.94489999999999996</v>
      </c>
      <c r="AM25" s="452">
        <v>0.97399999999999998</v>
      </c>
      <c r="AN25" s="452">
        <v>0.93020000000000003</v>
      </c>
      <c r="AO25" s="452">
        <v>0.96</v>
      </c>
      <c r="AP25" s="452">
        <v>0.94810000000000005</v>
      </c>
      <c r="AQ25" s="452">
        <v>0.94440000000000002</v>
      </c>
      <c r="AR25" s="452">
        <v>0.93510000000000004</v>
      </c>
      <c r="AS25" s="452">
        <v>0.91569999999999996</v>
      </c>
      <c r="AT25" s="452">
        <v>0.91520000000000001</v>
      </c>
      <c r="AU25" s="452">
        <v>0.91800000000000004</v>
      </c>
      <c r="AV25" s="452">
        <v>0.93330000000000002</v>
      </c>
      <c r="AW25" s="452">
        <v>0.93330000000000002</v>
      </c>
      <c r="AX25" s="452">
        <v>0.9375</v>
      </c>
      <c r="AY25" s="452">
        <v>0.92830000000000001</v>
      </c>
      <c r="AZ25" s="452">
        <v>0.91320000000000001</v>
      </c>
      <c r="BA25" s="452">
        <v>0.91069999999999995</v>
      </c>
      <c r="BB25" s="452">
        <v>0.91769999999999996</v>
      </c>
      <c r="BC25" s="452">
        <v>0.9153</v>
      </c>
      <c r="BD25" s="452">
        <v>0.91139999999999999</v>
      </c>
      <c r="BE25" s="452">
        <v>0.91210000000000002</v>
      </c>
      <c r="BF25" s="452">
        <v>0.90480000000000005</v>
      </c>
      <c r="BG25" s="947">
        <v>0</v>
      </c>
      <c r="BH25" s="947">
        <v>0</v>
      </c>
      <c r="BI25" s="947">
        <v>0</v>
      </c>
      <c r="BJ25" s="947">
        <v>0</v>
      </c>
      <c r="BK25" s="947">
        <v>0</v>
      </c>
      <c r="BL25" s="947">
        <v>0</v>
      </c>
      <c r="BM25" s="947">
        <v>0</v>
      </c>
      <c r="BN25" s="947">
        <v>0</v>
      </c>
      <c r="BO25" s="947">
        <v>0</v>
      </c>
      <c r="BP25" s="947">
        <v>0</v>
      </c>
      <c r="BQ25" s="947">
        <v>0</v>
      </c>
      <c r="BR25" s="947">
        <v>0</v>
      </c>
      <c r="BS25" s="947">
        <v>0</v>
      </c>
      <c r="BT25" s="947">
        <v>0</v>
      </c>
      <c r="BU25" s="947">
        <v>0</v>
      </c>
      <c r="BV25" s="947">
        <v>0</v>
      </c>
    </row>
    <row r="26" spans="1:74" s="539" customFormat="1" ht="11.1" customHeight="1" x14ac:dyDescent="0.2">
      <c r="A26" s="267" t="s">
        <v>1240</v>
      </c>
      <c r="B26" s="554" t="s">
        <v>1081</v>
      </c>
      <c r="C26" s="452">
        <v>1.3733</v>
      </c>
      <c r="D26" s="452">
        <v>1.3818999999999999</v>
      </c>
      <c r="E26" s="452">
        <v>1.3887</v>
      </c>
      <c r="F26" s="452">
        <v>1.4137999999999999</v>
      </c>
      <c r="G26" s="452">
        <v>1.4165000000000001</v>
      </c>
      <c r="H26" s="452">
        <v>1.4157</v>
      </c>
      <c r="I26" s="452">
        <v>1.4420999999999999</v>
      </c>
      <c r="J26" s="452">
        <v>1.4382999999999999</v>
      </c>
      <c r="K26" s="452">
        <v>1.4681999999999999</v>
      </c>
      <c r="L26" s="452">
        <v>1.4693000000000001</v>
      </c>
      <c r="M26" s="452">
        <v>1.4784999999999999</v>
      </c>
      <c r="N26" s="452">
        <v>1.4885999999999999</v>
      </c>
      <c r="O26" s="452">
        <v>1.4810000000000001</v>
      </c>
      <c r="P26" s="452">
        <v>1.4883</v>
      </c>
      <c r="Q26" s="452">
        <v>1.4911000000000001</v>
      </c>
      <c r="R26" s="452">
        <v>1.488</v>
      </c>
      <c r="S26" s="452">
        <v>1.4918</v>
      </c>
      <c r="T26" s="452">
        <v>1.5018</v>
      </c>
      <c r="U26" s="452">
        <v>1.4978</v>
      </c>
      <c r="V26" s="452">
        <v>1.4987999999999999</v>
      </c>
      <c r="W26" s="452">
        <v>1.4968999999999999</v>
      </c>
      <c r="X26" s="452">
        <v>1.4972000000000001</v>
      </c>
      <c r="Y26" s="452">
        <v>1.5072000000000001</v>
      </c>
      <c r="Z26" s="452">
        <v>1.5067999999999999</v>
      </c>
      <c r="AA26" s="452">
        <v>1.5101</v>
      </c>
      <c r="AB26" s="452">
        <v>1.5104</v>
      </c>
      <c r="AC26" s="452">
        <v>1.5111000000000001</v>
      </c>
      <c r="AD26" s="452">
        <v>1.5046999999999999</v>
      </c>
      <c r="AE26" s="452">
        <v>1.5121</v>
      </c>
      <c r="AF26" s="452">
        <v>1.5162</v>
      </c>
      <c r="AG26" s="452">
        <v>1.5193000000000001</v>
      </c>
      <c r="AH26" s="452">
        <v>1.5286</v>
      </c>
      <c r="AI26" s="452">
        <v>1.5282</v>
      </c>
      <c r="AJ26" s="452">
        <v>1.5395000000000001</v>
      </c>
      <c r="AK26" s="452">
        <v>1.5479000000000001</v>
      </c>
      <c r="AL26" s="452">
        <v>1.5526</v>
      </c>
      <c r="AM26" s="452">
        <v>1.5630999999999999</v>
      </c>
      <c r="AN26" s="452">
        <v>1.5757000000000001</v>
      </c>
      <c r="AO26" s="452">
        <v>1.6206</v>
      </c>
      <c r="AP26" s="452">
        <v>1.6365000000000001</v>
      </c>
      <c r="AQ26" s="452">
        <v>1.6726000000000001</v>
      </c>
      <c r="AR26" s="452">
        <v>1.6786000000000001</v>
      </c>
      <c r="AS26" s="452">
        <v>1.6866000000000001</v>
      </c>
      <c r="AT26" s="452">
        <v>1.7031000000000001</v>
      </c>
      <c r="AU26" s="452">
        <v>1.7102999999999999</v>
      </c>
      <c r="AV26" s="452">
        <v>1.7518</v>
      </c>
      <c r="AW26" s="452">
        <v>1.7602</v>
      </c>
      <c r="AX26" s="452">
        <v>1.7885</v>
      </c>
      <c r="AY26" s="452">
        <v>1.8018000000000001</v>
      </c>
      <c r="AZ26" s="452">
        <v>1.8205</v>
      </c>
      <c r="BA26" s="452">
        <v>1.8302</v>
      </c>
      <c r="BB26" s="452">
        <v>1.8347</v>
      </c>
      <c r="BC26" s="452">
        <v>1.8516999999999999</v>
      </c>
      <c r="BD26" s="452">
        <v>1.8577999999999999</v>
      </c>
      <c r="BE26" s="452">
        <v>1.8702000000000001</v>
      </c>
      <c r="BF26" s="452">
        <v>1.8832</v>
      </c>
      <c r="BG26" s="947">
        <v>0</v>
      </c>
      <c r="BH26" s="947">
        <v>0</v>
      </c>
      <c r="BI26" s="947">
        <v>0</v>
      </c>
      <c r="BJ26" s="947">
        <v>0</v>
      </c>
      <c r="BK26" s="947">
        <v>0</v>
      </c>
      <c r="BL26" s="947">
        <v>0</v>
      </c>
      <c r="BM26" s="947">
        <v>0</v>
      </c>
      <c r="BN26" s="947">
        <v>0</v>
      </c>
      <c r="BO26" s="947">
        <v>0</v>
      </c>
      <c r="BP26" s="947">
        <v>0</v>
      </c>
      <c r="BQ26" s="947">
        <v>0</v>
      </c>
      <c r="BR26" s="947">
        <v>0</v>
      </c>
      <c r="BS26" s="947">
        <v>0</v>
      </c>
      <c r="BT26" s="947">
        <v>0</v>
      </c>
      <c r="BU26" s="947">
        <v>0</v>
      </c>
      <c r="BV26" s="947">
        <v>0</v>
      </c>
    </row>
    <row r="27" spans="1:74" ht="11.1" customHeight="1" x14ac:dyDescent="0.2">
      <c r="A27" s="267" t="s">
        <v>1241</v>
      </c>
      <c r="B27" s="554" t="s">
        <v>1543</v>
      </c>
      <c r="C27" s="452">
        <v>1.9635</v>
      </c>
      <c r="D27" s="452">
        <v>1.9654</v>
      </c>
      <c r="E27" s="452">
        <v>1.9785999999999999</v>
      </c>
      <c r="F27" s="452">
        <v>2</v>
      </c>
      <c r="G27" s="452">
        <v>1.9883999999999999</v>
      </c>
      <c r="H27" s="452">
        <v>2.0146000000000002</v>
      </c>
      <c r="I27" s="452">
        <v>2.0173999999999999</v>
      </c>
      <c r="J27" s="452">
        <v>2.0423</v>
      </c>
      <c r="K27" s="452">
        <v>2.0457000000000001</v>
      </c>
      <c r="L27" s="452">
        <v>2.0598000000000001</v>
      </c>
      <c r="M27" s="452">
        <v>2.0520999999999998</v>
      </c>
      <c r="N27" s="452">
        <v>2.0295000000000001</v>
      </c>
      <c r="O27" s="452">
        <v>1.9538</v>
      </c>
      <c r="P27" s="452">
        <v>1.9068000000000001</v>
      </c>
      <c r="Q27" s="452">
        <v>1.9315</v>
      </c>
      <c r="R27" s="452">
        <v>1.9777</v>
      </c>
      <c r="S27" s="452">
        <v>2</v>
      </c>
      <c r="T27" s="452">
        <v>2.0405000000000002</v>
      </c>
      <c r="U27" s="452">
        <v>2.0463</v>
      </c>
      <c r="V27" s="452">
        <v>2.0865999999999998</v>
      </c>
      <c r="W27" s="452">
        <v>2.0855000000000001</v>
      </c>
      <c r="X27" s="452">
        <v>2.0731000000000002</v>
      </c>
      <c r="Y27" s="452">
        <v>2.0270999999999999</v>
      </c>
      <c r="Z27" s="452">
        <v>1.9982</v>
      </c>
      <c r="AA27" s="452">
        <v>1.9669000000000001</v>
      </c>
      <c r="AB27" s="452">
        <v>1.9572000000000001</v>
      </c>
      <c r="AC27" s="452">
        <v>1.9510000000000001</v>
      </c>
      <c r="AD27" s="452">
        <v>1.9402999999999999</v>
      </c>
      <c r="AE27" s="452">
        <v>1.9184000000000001</v>
      </c>
      <c r="AF27" s="452">
        <v>1.9670000000000001</v>
      </c>
      <c r="AG27" s="452">
        <v>1.9891000000000001</v>
      </c>
      <c r="AH27" s="452">
        <v>1.9614</v>
      </c>
      <c r="AI27" s="452">
        <v>1.91</v>
      </c>
      <c r="AJ27" s="452">
        <v>1.9043000000000001</v>
      </c>
      <c r="AK27" s="452">
        <v>1.9037999999999999</v>
      </c>
      <c r="AL27" s="452">
        <v>1.8475999999999999</v>
      </c>
      <c r="AM27" s="452">
        <v>1.8552999999999999</v>
      </c>
      <c r="AN27" s="452">
        <v>1.8371</v>
      </c>
      <c r="AO27" s="452">
        <v>1.8065</v>
      </c>
      <c r="AP27" s="452">
        <v>1.8043</v>
      </c>
      <c r="AQ27" s="452">
        <v>1.7876000000000001</v>
      </c>
      <c r="AR27" s="452">
        <v>1.8140000000000001</v>
      </c>
      <c r="AS27" s="452">
        <v>1.8</v>
      </c>
      <c r="AT27" s="452">
        <v>1.8103</v>
      </c>
      <c r="AU27" s="452">
        <v>1.8395999999999999</v>
      </c>
      <c r="AV27" s="452">
        <v>1.8561000000000001</v>
      </c>
      <c r="AW27" s="452">
        <v>1.8667</v>
      </c>
      <c r="AX27" s="452">
        <v>1.8993</v>
      </c>
      <c r="AY27" s="452">
        <v>1.8832</v>
      </c>
      <c r="AZ27" s="452">
        <v>1.9256</v>
      </c>
      <c r="BA27" s="452">
        <v>1.9258999999999999</v>
      </c>
      <c r="BB27" s="452">
        <v>1.9723999999999999</v>
      </c>
      <c r="BC27" s="452">
        <v>1.9423999999999999</v>
      </c>
      <c r="BD27" s="452">
        <v>1.9688000000000001</v>
      </c>
      <c r="BE27" s="452">
        <v>1.9287000000000001</v>
      </c>
      <c r="BF27" s="452">
        <v>1.9630000000000001</v>
      </c>
      <c r="BG27" s="947">
        <v>0</v>
      </c>
      <c r="BH27" s="947">
        <v>0</v>
      </c>
      <c r="BI27" s="947">
        <v>0</v>
      </c>
      <c r="BJ27" s="947">
        <v>0</v>
      </c>
      <c r="BK27" s="947">
        <v>0</v>
      </c>
      <c r="BL27" s="947">
        <v>0</v>
      </c>
      <c r="BM27" s="947">
        <v>0</v>
      </c>
      <c r="BN27" s="947">
        <v>0</v>
      </c>
      <c r="BO27" s="947">
        <v>0</v>
      </c>
      <c r="BP27" s="947">
        <v>0</v>
      </c>
      <c r="BQ27" s="947">
        <v>0</v>
      </c>
      <c r="BR27" s="947">
        <v>0</v>
      </c>
      <c r="BS27" s="947">
        <v>0</v>
      </c>
      <c r="BT27" s="947">
        <v>0</v>
      </c>
      <c r="BU27" s="947">
        <v>0</v>
      </c>
      <c r="BV27" s="947">
        <v>0</v>
      </c>
    </row>
    <row r="28" spans="1:74" ht="11.1" customHeight="1" x14ac:dyDescent="0.2">
      <c r="A28" s="267"/>
      <c r="B28" s="271"/>
      <c r="C28" s="624"/>
      <c r="D28" s="624"/>
      <c r="E28" s="624"/>
      <c r="F28" s="624"/>
      <c r="G28" s="624"/>
      <c r="H28" s="624"/>
      <c r="I28" s="624"/>
      <c r="J28" s="624"/>
      <c r="K28" s="624"/>
      <c r="L28" s="624"/>
      <c r="M28" s="624"/>
      <c r="N28" s="624"/>
      <c r="O28" s="624"/>
      <c r="P28" s="624"/>
      <c r="Q28" s="624"/>
      <c r="R28" s="624"/>
      <c r="S28" s="624"/>
      <c r="T28" s="624"/>
      <c r="U28" s="624"/>
      <c r="V28" s="624"/>
      <c r="W28" s="624"/>
      <c r="X28" s="624"/>
      <c r="Y28" s="624"/>
      <c r="Z28" s="624"/>
      <c r="AA28" s="624"/>
      <c r="AB28" s="624"/>
      <c r="AC28" s="624"/>
      <c r="AD28" s="624"/>
      <c r="AE28" s="624"/>
      <c r="AF28" s="624"/>
      <c r="AG28" s="624"/>
      <c r="AH28" s="624"/>
      <c r="AI28" s="624"/>
      <c r="AJ28" s="624"/>
      <c r="AK28" s="624"/>
      <c r="AL28" s="624"/>
      <c r="AM28" s="624"/>
      <c r="AN28" s="624"/>
      <c r="AO28" s="624"/>
      <c r="AP28" s="624"/>
      <c r="AQ28" s="624"/>
      <c r="AR28" s="624"/>
      <c r="AS28" s="624"/>
      <c r="AT28" s="624"/>
      <c r="AU28" s="624"/>
      <c r="AV28" s="624"/>
      <c r="AW28" s="624"/>
      <c r="AX28" s="624"/>
      <c r="AY28" s="624"/>
      <c r="AZ28" s="624"/>
      <c r="BA28" s="872"/>
      <c r="BB28" s="872"/>
      <c r="BC28" s="872"/>
      <c r="BD28" s="872"/>
      <c r="BE28" s="872"/>
      <c r="BF28" s="872"/>
      <c r="BG28" s="353"/>
      <c r="BH28" s="353"/>
      <c r="BI28" s="353"/>
      <c r="BJ28" s="353"/>
      <c r="BK28" s="353"/>
      <c r="BL28" s="353"/>
      <c r="BM28" s="353"/>
      <c r="BN28" s="353"/>
      <c r="BO28" s="353"/>
      <c r="BP28" s="353"/>
      <c r="BQ28" s="353"/>
      <c r="BR28" s="353"/>
      <c r="BS28" s="353"/>
      <c r="BT28" s="353"/>
      <c r="BU28" s="353"/>
      <c r="BV28" s="353"/>
    </row>
    <row r="29" spans="1:74" ht="11.1" customHeight="1" x14ac:dyDescent="0.2">
      <c r="A29" s="602"/>
      <c r="B29" s="37" t="s">
        <v>1242</v>
      </c>
      <c r="C29" s="625"/>
      <c r="D29" s="625"/>
      <c r="E29" s="625"/>
      <c r="F29" s="625"/>
      <c r="G29" s="625"/>
      <c r="H29" s="625"/>
      <c r="I29" s="625"/>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5"/>
      <c r="AK29" s="625"/>
      <c r="AL29" s="625"/>
      <c r="AM29" s="625"/>
      <c r="AN29" s="625"/>
      <c r="AO29" s="625"/>
      <c r="AP29" s="625"/>
      <c r="AQ29" s="625"/>
      <c r="AR29" s="625"/>
      <c r="AS29" s="625"/>
      <c r="AT29" s="625"/>
      <c r="AU29" s="625"/>
      <c r="AV29" s="625"/>
      <c r="AW29" s="625"/>
      <c r="AX29" s="625"/>
      <c r="AY29" s="625"/>
      <c r="AZ29" s="625"/>
      <c r="BA29" s="872"/>
      <c r="BB29" s="872"/>
      <c r="BC29" s="872"/>
      <c r="BD29" s="872"/>
      <c r="BE29" s="872"/>
      <c r="BF29" s="872"/>
      <c r="BG29" s="353"/>
      <c r="BH29" s="353"/>
      <c r="BI29" s="353"/>
      <c r="BJ29" s="353"/>
      <c r="BK29" s="353"/>
      <c r="BL29" s="353"/>
      <c r="BM29" s="353"/>
      <c r="BN29" s="353"/>
      <c r="BO29" s="353"/>
      <c r="BP29" s="353"/>
      <c r="BQ29" s="353"/>
      <c r="BR29" s="353"/>
      <c r="BS29" s="353"/>
      <c r="BT29" s="353"/>
      <c r="BU29" s="353"/>
      <c r="BV29" s="353"/>
    </row>
    <row r="30" spans="1:74" ht="11.1" customHeight="1" x14ac:dyDescent="0.2">
      <c r="A30" s="267" t="s">
        <v>1243</v>
      </c>
      <c r="B30" s="554" t="s">
        <v>1073</v>
      </c>
      <c r="C30" s="347">
        <v>59</v>
      </c>
      <c r="D30" s="347">
        <v>61</v>
      </c>
      <c r="E30" s="347">
        <v>86</v>
      </c>
      <c r="F30" s="347">
        <v>62</v>
      </c>
      <c r="G30" s="347">
        <v>96</v>
      </c>
      <c r="H30" s="347">
        <v>68</v>
      </c>
      <c r="I30" s="347">
        <v>76</v>
      </c>
      <c r="J30" s="347">
        <v>90</v>
      </c>
      <c r="K30" s="347">
        <v>98</v>
      </c>
      <c r="L30" s="347">
        <v>71</v>
      </c>
      <c r="M30" s="347">
        <v>86</v>
      </c>
      <c r="N30" s="347">
        <v>65</v>
      </c>
      <c r="O30" s="347">
        <v>89</v>
      </c>
      <c r="P30" s="347">
        <v>89</v>
      </c>
      <c r="Q30" s="347">
        <v>81</v>
      </c>
      <c r="R30" s="347">
        <v>87</v>
      </c>
      <c r="S30" s="347">
        <v>79</v>
      </c>
      <c r="T30" s="347">
        <v>78</v>
      </c>
      <c r="U30" s="347">
        <v>89</v>
      </c>
      <c r="V30" s="347">
        <v>50</v>
      </c>
      <c r="W30" s="347">
        <v>80</v>
      </c>
      <c r="X30" s="347">
        <v>76</v>
      </c>
      <c r="Y30" s="347">
        <v>63</v>
      </c>
      <c r="Z30" s="347">
        <v>49</v>
      </c>
      <c r="AA30" s="347">
        <v>61</v>
      </c>
      <c r="AB30" s="347">
        <v>73</v>
      </c>
      <c r="AC30" s="347">
        <v>76</v>
      </c>
      <c r="AD30" s="347">
        <v>72</v>
      </c>
      <c r="AE30" s="347">
        <v>59</v>
      </c>
      <c r="AF30" s="347">
        <v>63</v>
      </c>
      <c r="AG30" s="347">
        <v>58</v>
      </c>
      <c r="AH30" s="347">
        <v>52</v>
      </c>
      <c r="AI30" s="347">
        <v>47</v>
      </c>
      <c r="AJ30" s="347">
        <v>52</v>
      </c>
      <c r="AK30" s="347">
        <v>52</v>
      </c>
      <c r="AL30" s="347">
        <v>61</v>
      </c>
      <c r="AM30" s="347">
        <v>42</v>
      </c>
      <c r="AN30" s="347">
        <v>65</v>
      </c>
      <c r="AO30" s="347">
        <v>91</v>
      </c>
      <c r="AP30" s="347">
        <v>70</v>
      </c>
      <c r="AQ30" s="347">
        <v>53</v>
      </c>
      <c r="AR30" s="347">
        <v>80</v>
      </c>
      <c r="AS30" s="347">
        <v>65</v>
      </c>
      <c r="AT30" s="347">
        <v>48</v>
      </c>
      <c r="AU30" s="347">
        <v>47</v>
      </c>
      <c r="AV30" s="347">
        <v>71</v>
      </c>
      <c r="AW30" s="347">
        <v>48</v>
      </c>
      <c r="AX30" s="347">
        <v>73</v>
      </c>
      <c r="AY30" s="347">
        <v>71</v>
      </c>
      <c r="AZ30" s="347">
        <v>82</v>
      </c>
      <c r="BA30" s="347">
        <v>101</v>
      </c>
      <c r="BB30" s="347">
        <v>85</v>
      </c>
      <c r="BC30" s="347">
        <v>99</v>
      </c>
      <c r="BD30" s="347">
        <v>104</v>
      </c>
      <c r="BE30" s="347">
        <v>95</v>
      </c>
      <c r="BF30" s="347">
        <v>91</v>
      </c>
      <c r="BG30" s="947">
        <v>0</v>
      </c>
      <c r="BH30" s="947">
        <v>0</v>
      </c>
      <c r="BI30" s="947">
        <v>0</v>
      </c>
      <c r="BJ30" s="947">
        <v>0</v>
      </c>
      <c r="BK30" s="947">
        <v>0</v>
      </c>
      <c r="BL30" s="947">
        <v>0</v>
      </c>
      <c r="BM30" s="947">
        <v>0</v>
      </c>
      <c r="BN30" s="947">
        <v>0</v>
      </c>
      <c r="BO30" s="947">
        <v>0</v>
      </c>
      <c r="BP30" s="947">
        <v>0</v>
      </c>
      <c r="BQ30" s="947">
        <v>0</v>
      </c>
      <c r="BR30" s="947">
        <v>0</v>
      </c>
      <c r="BS30" s="947">
        <v>0</v>
      </c>
      <c r="BT30" s="947">
        <v>0</v>
      </c>
      <c r="BU30" s="947">
        <v>0</v>
      </c>
      <c r="BV30" s="947">
        <v>0</v>
      </c>
    </row>
    <row r="31" spans="1:74" ht="11.1" customHeight="1" x14ac:dyDescent="0.2">
      <c r="A31" s="267" t="s">
        <v>1244</v>
      </c>
      <c r="B31" s="554" t="s">
        <v>1075</v>
      </c>
      <c r="C31" s="347">
        <v>35</v>
      </c>
      <c r="D31" s="347">
        <v>49</v>
      </c>
      <c r="E31" s="347">
        <v>71</v>
      </c>
      <c r="F31" s="347">
        <v>40</v>
      </c>
      <c r="G31" s="347">
        <v>65</v>
      </c>
      <c r="H31" s="347">
        <v>84</v>
      </c>
      <c r="I31" s="347">
        <v>92</v>
      </c>
      <c r="J31" s="347">
        <v>93</v>
      </c>
      <c r="K31" s="347">
        <v>82</v>
      </c>
      <c r="L31" s="347">
        <v>95</v>
      </c>
      <c r="M31" s="347">
        <v>78</v>
      </c>
      <c r="N31" s="347">
        <v>40</v>
      </c>
      <c r="O31" s="347">
        <v>89</v>
      </c>
      <c r="P31" s="347">
        <v>83</v>
      </c>
      <c r="Q31" s="347">
        <v>86</v>
      </c>
      <c r="R31" s="347">
        <v>100</v>
      </c>
      <c r="S31" s="347">
        <v>99</v>
      </c>
      <c r="T31" s="347">
        <v>112</v>
      </c>
      <c r="U31" s="347">
        <v>115</v>
      </c>
      <c r="V31" s="347">
        <v>104</v>
      </c>
      <c r="W31" s="347">
        <v>87</v>
      </c>
      <c r="X31" s="347">
        <v>60</v>
      </c>
      <c r="Y31" s="347">
        <v>79</v>
      </c>
      <c r="Z31" s="347">
        <v>77</v>
      </c>
      <c r="AA31" s="347">
        <v>40</v>
      </c>
      <c r="AB31" s="347">
        <v>73</v>
      </c>
      <c r="AC31" s="347">
        <v>57</v>
      </c>
      <c r="AD31" s="347">
        <v>79</v>
      </c>
      <c r="AE31" s="347">
        <v>102</v>
      </c>
      <c r="AF31" s="347">
        <v>81</v>
      </c>
      <c r="AG31" s="347">
        <v>93</v>
      </c>
      <c r="AH31" s="347">
        <v>99</v>
      </c>
      <c r="AI31" s="347">
        <v>87</v>
      </c>
      <c r="AJ31" s="347">
        <v>81</v>
      </c>
      <c r="AK31" s="347">
        <v>55</v>
      </c>
      <c r="AL31" s="347">
        <v>69</v>
      </c>
      <c r="AM31" s="347">
        <v>40</v>
      </c>
      <c r="AN31" s="347">
        <v>37</v>
      </c>
      <c r="AO31" s="347">
        <v>69</v>
      </c>
      <c r="AP31" s="347">
        <v>83</v>
      </c>
      <c r="AQ31" s="347">
        <v>73</v>
      </c>
      <c r="AR31" s="347">
        <v>84</v>
      </c>
      <c r="AS31" s="347">
        <v>72</v>
      </c>
      <c r="AT31" s="347">
        <v>67</v>
      </c>
      <c r="AU31" s="347">
        <v>80</v>
      </c>
      <c r="AV31" s="347">
        <v>75</v>
      </c>
      <c r="AW31" s="347">
        <v>63</v>
      </c>
      <c r="AX31" s="347">
        <v>62</v>
      </c>
      <c r="AY31" s="347">
        <v>55</v>
      </c>
      <c r="AZ31" s="347">
        <v>58</v>
      </c>
      <c r="BA31" s="347">
        <v>75</v>
      </c>
      <c r="BB31" s="347">
        <v>80</v>
      </c>
      <c r="BC31" s="347">
        <v>70</v>
      </c>
      <c r="BD31" s="347">
        <v>75</v>
      </c>
      <c r="BE31" s="347">
        <v>69</v>
      </c>
      <c r="BF31" s="347">
        <v>69</v>
      </c>
      <c r="BG31" s="947">
        <v>0</v>
      </c>
      <c r="BH31" s="947">
        <v>0</v>
      </c>
      <c r="BI31" s="947">
        <v>0</v>
      </c>
      <c r="BJ31" s="947">
        <v>0</v>
      </c>
      <c r="BK31" s="947">
        <v>0</v>
      </c>
      <c r="BL31" s="947">
        <v>0</v>
      </c>
      <c r="BM31" s="947">
        <v>0</v>
      </c>
      <c r="BN31" s="947">
        <v>0</v>
      </c>
      <c r="BO31" s="947">
        <v>0</v>
      </c>
      <c r="BP31" s="947">
        <v>0</v>
      </c>
      <c r="BQ31" s="947">
        <v>0</v>
      </c>
      <c r="BR31" s="947">
        <v>0</v>
      </c>
      <c r="BS31" s="947">
        <v>0</v>
      </c>
      <c r="BT31" s="947">
        <v>0</v>
      </c>
      <c r="BU31" s="947">
        <v>0</v>
      </c>
      <c r="BV31" s="947">
        <v>0</v>
      </c>
    </row>
    <row r="32" spans="1:74" ht="11.1" customHeight="1" x14ac:dyDescent="0.2">
      <c r="A32" s="267" t="s">
        <v>1245</v>
      </c>
      <c r="B32" s="554" t="s">
        <v>1077</v>
      </c>
      <c r="C32" s="347">
        <v>98</v>
      </c>
      <c r="D32" s="347">
        <v>116</v>
      </c>
      <c r="E32" s="347">
        <v>118</v>
      </c>
      <c r="F32" s="347">
        <v>151</v>
      </c>
      <c r="G32" s="347">
        <v>131</v>
      </c>
      <c r="H32" s="347">
        <v>112</v>
      </c>
      <c r="I32" s="347">
        <v>138</v>
      </c>
      <c r="J32" s="347">
        <v>165</v>
      </c>
      <c r="K32" s="347">
        <v>146</v>
      </c>
      <c r="L32" s="347">
        <v>133</v>
      </c>
      <c r="M32" s="347">
        <v>146</v>
      </c>
      <c r="N32" s="347">
        <v>142</v>
      </c>
      <c r="O32" s="347">
        <v>152</v>
      </c>
      <c r="P32" s="347">
        <v>146</v>
      </c>
      <c r="Q32" s="347">
        <v>162</v>
      </c>
      <c r="R32" s="347">
        <v>147</v>
      </c>
      <c r="S32" s="347">
        <v>128</v>
      </c>
      <c r="T32" s="347">
        <v>147</v>
      </c>
      <c r="U32" s="347">
        <v>135</v>
      </c>
      <c r="V32" s="347">
        <v>125</v>
      </c>
      <c r="W32" s="347">
        <v>111</v>
      </c>
      <c r="X32" s="347">
        <v>125</v>
      </c>
      <c r="Y32" s="347">
        <v>120</v>
      </c>
      <c r="Z32" s="347">
        <v>66</v>
      </c>
      <c r="AA32" s="347">
        <v>134</v>
      </c>
      <c r="AB32" s="347">
        <v>136</v>
      </c>
      <c r="AC32" s="347">
        <v>132</v>
      </c>
      <c r="AD32" s="347">
        <v>136</v>
      </c>
      <c r="AE32" s="347">
        <v>124</v>
      </c>
      <c r="AF32" s="347">
        <v>123</v>
      </c>
      <c r="AG32" s="347">
        <v>133</v>
      </c>
      <c r="AH32" s="347">
        <v>116</v>
      </c>
      <c r="AI32" s="347">
        <v>126</v>
      </c>
      <c r="AJ32" s="347">
        <v>93</v>
      </c>
      <c r="AK32" s="347">
        <v>89</v>
      </c>
      <c r="AL32" s="347">
        <v>94</v>
      </c>
      <c r="AM32" s="347">
        <v>129</v>
      </c>
      <c r="AN32" s="347">
        <v>101</v>
      </c>
      <c r="AO32" s="347">
        <v>139</v>
      </c>
      <c r="AP32" s="347">
        <v>126</v>
      </c>
      <c r="AQ32" s="347">
        <v>123</v>
      </c>
      <c r="AR32" s="347">
        <v>112</v>
      </c>
      <c r="AS32" s="347">
        <v>100</v>
      </c>
      <c r="AT32" s="347">
        <v>69</v>
      </c>
      <c r="AU32" s="347">
        <v>105</v>
      </c>
      <c r="AV32" s="347">
        <v>100</v>
      </c>
      <c r="AW32" s="347">
        <v>86</v>
      </c>
      <c r="AX32" s="347">
        <v>95</v>
      </c>
      <c r="AY32" s="347">
        <v>100</v>
      </c>
      <c r="AZ32" s="347">
        <v>105</v>
      </c>
      <c r="BA32" s="347">
        <v>105</v>
      </c>
      <c r="BB32" s="347">
        <v>98</v>
      </c>
      <c r="BC32" s="347">
        <v>117</v>
      </c>
      <c r="BD32" s="347">
        <v>111</v>
      </c>
      <c r="BE32" s="347">
        <v>117</v>
      </c>
      <c r="BF32" s="347">
        <v>118</v>
      </c>
      <c r="BG32" s="947">
        <v>0</v>
      </c>
      <c r="BH32" s="947">
        <v>0</v>
      </c>
      <c r="BI32" s="947">
        <v>0</v>
      </c>
      <c r="BJ32" s="947">
        <v>0</v>
      </c>
      <c r="BK32" s="947">
        <v>0</v>
      </c>
      <c r="BL32" s="947">
        <v>0</v>
      </c>
      <c r="BM32" s="947">
        <v>0</v>
      </c>
      <c r="BN32" s="947">
        <v>0</v>
      </c>
      <c r="BO32" s="947">
        <v>0</v>
      </c>
      <c r="BP32" s="947">
        <v>0</v>
      </c>
      <c r="BQ32" s="947">
        <v>0</v>
      </c>
      <c r="BR32" s="947">
        <v>0</v>
      </c>
      <c r="BS32" s="947">
        <v>0</v>
      </c>
      <c r="BT32" s="947">
        <v>0</v>
      </c>
      <c r="BU32" s="947">
        <v>0</v>
      </c>
      <c r="BV32" s="947">
        <v>0</v>
      </c>
    </row>
    <row r="33" spans="1:74" ht="11.1" customHeight="1" x14ac:dyDescent="0.2">
      <c r="A33" s="267" t="s">
        <v>1246</v>
      </c>
      <c r="B33" s="554" t="s">
        <v>1079</v>
      </c>
      <c r="C33" s="347">
        <v>43</v>
      </c>
      <c r="D33" s="347">
        <v>38</v>
      </c>
      <c r="E33" s="347">
        <v>55</v>
      </c>
      <c r="F33" s="347">
        <v>41</v>
      </c>
      <c r="G33" s="347">
        <v>58</v>
      </c>
      <c r="H33" s="347">
        <v>54</v>
      </c>
      <c r="I33" s="347">
        <v>62</v>
      </c>
      <c r="J33" s="347">
        <v>48</v>
      </c>
      <c r="K33" s="347">
        <v>59</v>
      </c>
      <c r="L33" s="347">
        <v>65</v>
      </c>
      <c r="M33" s="347">
        <v>47</v>
      </c>
      <c r="N33" s="347">
        <v>60</v>
      </c>
      <c r="O33" s="347">
        <v>54</v>
      </c>
      <c r="P33" s="347">
        <v>55</v>
      </c>
      <c r="Q33" s="347">
        <v>64</v>
      </c>
      <c r="R33" s="347">
        <v>56</v>
      </c>
      <c r="S33" s="347">
        <v>41</v>
      </c>
      <c r="T33" s="347">
        <v>33</v>
      </c>
      <c r="U33" s="347">
        <v>46</v>
      </c>
      <c r="V33" s="347">
        <v>41</v>
      </c>
      <c r="W33" s="347">
        <v>53</v>
      </c>
      <c r="X33" s="347">
        <v>44</v>
      </c>
      <c r="Y33" s="347">
        <v>46</v>
      </c>
      <c r="Z33" s="347">
        <v>38</v>
      </c>
      <c r="AA33" s="347">
        <v>37</v>
      </c>
      <c r="AB33" s="347">
        <v>40</v>
      </c>
      <c r="AC33" s="347">
        <v>36</v>
      </c>
      <c r="AD33" s="347">
        <v>41</v>
      </c>
      <c r="AE33" s="347">
        <v>36</v>
      </c>
      <c r="AF33" s="347">
        <v>37</v>
      </c>
      <c r="AG33" s="347">
        <v>26</v>
      </c>
      <c r="AH33" s="347">
        <v>32</v>
      </c>
      <c r="AI33" s="347">
        <v>38</v>
      </c>
      <c r="AJ33" s="347">
        <v>36</v>
      </c>
      <c r="AK33" s="347">
        <v>30</v>
      </c>
      <c r="AL33" s="347">
        <v>23</v>
      </c>
      <c r="AM33" s="347">
        <v>32</v>
      </c>
      <c r="AN33" s="347">
        <v>19</v>
      </c>
      <c r="AO33" s="347">
        <v>47</v>
      </c>
      <c r="AP33" s="347">
        <v>36</v>
      </c>
      <c r="AQ33" s="347">
        <v>49</v>
      </c>
      <c r="AR33" s="347">
        <v>42</v>
      </c>
      <c r="AS33" s="347">
        <v>49</v>
      </c>
      <c r="AT33" s="347">
        <v>48</v>
      </c>
      <c r="AU33" s="347">
        <v>44</v>
      </c>
      <c r="AV33" s="347">
        <v>39</v>
      </c>
      <c r="AW33" s="347">
        <v>53</v>
      </c>
      <c r="AX33" s="347">
        <v>42</v>
      </c>
      <c r="AY33" s="347">
        <v>61</v>
      </c>
      <c r="AZ33" s="347">
        <v>55</v>
      </c>
      <c r="BA33" s="347">
        <v>61</v>
      </c>
      <c r="BB33" s="347">
        <v>58</v>
      </c>
      <c r="BC33" s="347">
        <v>61</v>
      </c>
      <c r="BD33" s="347">
        <v>75</v>
      </c>
      <c r="BE33" s="347">
        <v>66</v>
      </c>
      <c r="BF33" s="347">
        <v>67</v>
      </c>
      <c r="BG33" s="947">
        <v>0</v>
      </c>
      <c r="BH33" s="947">
        <v>0</v>
      </c>
      <c r="BI33" s="947">
        <v>0</v>
      </c>
      <c r="BJ33" s="947">
        <v>0</v>
      </c>
      <c r="BK33" s="947">
        <v>0</v>
      </c>
      <c r="BL33" s="947">
        <v>0</v>
      </c>
      <c r="BM33" s="947">
        <v>0</v>
      </c>
      <c r="BN33" s="947">
        <v>0</v>
      </c>
      <c r="BO33" s="947">
        <v>0</v>
      </c>
      <c r="BP33" s="947">
        <v>0</v>
      </c>
      <c r="BQ33" s="947">
        <v>0</v>
      </c>
      <c r="BR33" s="947">
        <v>0</v>
      </c>
      <c r="BS33" s="947">
        <v>0</v>
      </c>
      <c r="BT33" s="947">
        <v>0</v>
      </c>
      <c r="BU33" s="947">
        <v>0</v>
      </c>
      <c r="BV33" s="947">
        <v>0</v>
      </c>
    </row>
    <row r="34" spans="1:74" ht="11.1" customHeight="1" x14ac:dyDescent="0.2">
      <c r="A34" s="267" t="s">
        <v>1247</v>
      </c>
      <c r="B34" s="554" t="s">
        <v>1081</v>
      </c>
      <c r="C34" s="347">
        <v>454</v>
      </c>
      <c r="D34" s="347">
        <v>435</v>
      </c>
      <c r="E34" s="347">
        <v>477</v>
      </c>
      <c r="F34" s="347">
        <v>512</v>
      </c>
      <c r="G34" s="347">
        <v>503</v>
      </c>
      <c r="H34" s="347">
        <v>538</v>
      </c>
      <c r="I34" s="347">
        <v>554</v>
      </c>
      <c r="J34" s="347">
        <v>564</v>
      </c>
      <c r="K34" s="347">
        <v>523</v>
      </c>
      <c r="L34" s="347">
        <v>585</v>
      </c>
      <c r="M34" s="347">
        <v>531</v>
      </c>
      <c r="N34" s="347">
        <v>506</v>
      </c>
      <c r="O34" s="347">
        <v>554</v>
      </c>
      <c r="P34" s="347">
        <v>449</v>
      </c>
      <c r="Q34" s="347">
        <v>590</v>
      </c>
      <c r="R34" s="347">
        <v>542</v>
      </c>
      <c r="S34" s="347">
        <v>561</v>
      </c>
      <c r="T34" s="347">
        <v>472</v>
      </c>
      <c r="U34" s="347">
        <v>529</v>
      </c>
      <c r="V34" s="347">
        <v>522</v>
      </c>
      <c r="W34" s="347">
        <v>477</v>
      </c>
      <c r="X34" s="347">
        <v>565</v>
      </c>
      <c r="Y34" s="347">
        <v>453</v>
      </c>
      <c r="Z34" s="347">
        <v>454</v>
      </c>
      <c r="AA34" s="347">
        <v>495</v>
      </c>
      <c r="AB34" s="347">
        <v>551</v>
      </c>
      <c r="AC34" s="347">
        <v>517</v>
      </c>
      <c r="AD34" s="347">
        <v>555</v>
      </c>
      <c r="AE34" s="347">
        <v>524</v>
      </c>
      <c r="AF34" s="347">
        <v>482</v>
      </c>
      <c r="AG34" s="347">
        <v>592</v>
      </c>
      <c r="AH34" s="347">
        <v>532</v>
      </c>
      <c r="AI34" s="347">
        <v>482</v>
      </c>
      <c r="AJ34" s="347">
        <v>526</v>
      </c>
      <c r="AK34" s="347">
        <v>512</v>
      </c>
      <c r="AL34" s="347">
        <v>456</v>
      </c>
      <c r="AM34" s="347">
        <v>527</v>
      </c>
      <c r="AN34" s="347">
        <v>524</v>
      </c>
      <c r="AO34" s="347">
        <v>506</v>
      </c>
      <c r="AP34" s="347">
        <v>579</v>
      </c>
      <c r="AQ34" s="347">
        <v>492</v>
      </c>
      <c r="AR34" s="347">
        <v>457</v>
      </c>
      <c r="AS34" s="347">
        <v>421</v>
      </c>
      <c r="AT34" s="347">
        <v>542</v>
      </c>
      <c r="AU34" s="347">
        <v>487</v>
      </c>
      <c r="AV34" s="347">
        <v>470</v>
      </c>
      <c r="AW34" s="347">
        <v>525</v>
      </c>
      <c r="AX34" s="347">
        <v>467</v>
      </c>
      <c r="AY34" s="347">
        <v>432</v>
      </c>
      <c r="AZ34" s="347">
        <v>451</v>
      </c>
      <c r="BA34" s="347">
        <v>452</v>
      </c>
      <c r="BB34" s="347">
        <v>475</v>
      </c>
      <c r="BC34" s="347">
        <v>462</v>
      </c>
      <c r="BD34" s="347">
        <v>475</v>
      </c>
      <c r="BE34" s="347">
        <v>484</v>
      </c>
      <c r="BF34" s="347">
        <v>488</v>
      </c>
      <c r="BG34" s="947">
        <v>0</v>
      </c>
      <c r="BH34" s="947">
        <v>0</v>
      </c>
      <c r="BI34" s="947">
        <v>0</v>
      </c>
      <c r="BJ34" s="947">
        <v>0</v>
      </c>
      <c r="BK34" s="947">
        <v>0</v>
      </c>
      <c r="BL34" s="947">
        <v>0</v>
      </c>
      <c r="BM34" s="947">
        <v>0</v>
      </c>
      <c r="BN34" s="947">
        <v>0</v>
      </c>
      <c r="BO34" s="947">
        <v>0</v>
      </c>
      <c r="BP34" s="947">
        <v>0</v>
      </c>
      <c r="BQ34" s="947">
        <v>0</v>
      </c>
      <c r="BR34" s="947">
        <v>0</v>
      </c>
      <c r="BS34" s="947">
        <v>0</v>
      </c>
      <c r="BT34" s="947">
        <v>0</v>
      </c>
      <c r="BU34" s="947">
        <v>0</v>
      </c>
      <c r="BV34" s="947">
        <v>0</v>
      </c>
    </row>
    <row r="35" spans="1:74" ht="11.1" customHeight="1" x14ac:dyDescent="0.2">
      <c r="A35" s="267" t="s">
        <v>1248</v>
      </c>
      <c r="B35" s="554" t="s">
        <v>1543</v>
      </c>
      <c r="C35" s="347">
        <v>201</v>
      </c>
      <c r="D35" s="347">
        <v>204</v>
      </c>
      <c r="E35" s="347">
        <v>254</v>
      </c>
      <c r="F35" s="347">
        <v>235</v>
      </c>
      <c r="G35" s="347">
        <v>255</v>
      </c>
      <c r="H35" s="347">
        <v>302</v>
      </c>
      <c r="I35" s="347">
        <v>244</v>
      </c>
      <c r="J35" s="347">
        <v>279</v>
      </c>
      <c r="K35" s="347">
        <v>326</v>
      </c>
      <c r="L35" s="347">
        <v>364</v>
      </c>
      <c r="M35" s="347">
        <v>221</v>
      </c>
      <c r="N35" s="347">
        <v>241</v>
      </c>
      <c r="O35" s="347">
        <v>252</v>
      </c>
      <c r="P35" s="347">
        <v>216</v>
      </c>
      <c r="Q35" s="347">
        <v>255</v>
      </c>
      <c r="R35" s="347">
        <v>281</v>
      </c>
      <c r="S35" s="347">
        <v>257</v>
      </c>
      <c r="T35" s="347">
        <v>272</v>
      </c>
      <c r="U35" s="347">
        <v>226</v>
      </c>
      <c r="V35" s="347">
        <v>225</v>
      </c>
      <c r="W35" s="347">
        <v>283</v>
      </c>
      <c r="X35" s="347">
        <v>260</v>
      </c>
      <c r="Y35" s="347">
        <v>201</v>
      </c>
      <c r="Z35" s="347">
        <v>192</v>
      </c>
      <c r="AA35" s="347">
        <v>181</v>
      </c>
      <c r="AB35" s="347">
        <v>184</v>
      </c>
      <c r="AC35" s="347">
        <v>185</v>
      </c>
      <c r="AD35" s="347">
        <v>184</v>
      </c>
      <c r="AE35" s="347">
        <v>194</v>
      </c>
      <c r="AF35" s="347">
        <v>206</v>
      </c>
      <c r="AG35" s="347">
        <v>216</v>
      </c>
      <c r="AH35" s="347">
        <v>204</v>
      </c>
      <c r="AI35" s="347">
        <v>179</v>
      </c>
      <c r="AJ35" s="347">
        <v>189</v>
      </c>
      <c r="AK35" s="347">
        <v>181</v>
      </c>
      <c r="AL35" s="347">
        <v>189</v>
      </c>
      <c r="AM35" s="347">
        <v>189</v>
      </c>
      <c r="AN35" s="347">
        <v>175</v>
      </c>
      <c r="AO35" s="347">
        <v>190</v>
      </c>
      <c r="AP35" s="347">
        <v>202</v>
      </c>
      <c r="AQ35" s="347">
        <v>231</v>
      </c>
      <c r="AR35" s="347">
        <v>185</v>
      </c>
      <c r="AS35" s="347">
        <v>170</v>
      </c>
      <c r="AT35" s="347">
        <v>210</v>
      </c>
      <c r="AU35" s="347">
        <v>170</v>
      </c>
      <c r="AV35" s="347">
        <v>199</v>
      </c>
      <c r="AW35" s="347">
        <v>191</v>
      </c>
      <c r="AX35" s="347">
        <v>236</v>
      </c>
      <c r="AY35" s="347">
        <v>206</v>
      </c>
      <c r="AZ35" s="347">
        <v>211</v>
      </c>
      <c r="BA35" s="347">
        <v>232</v>
      </c>
      <c r="BB35" s="347">
        <v>211</v>
      </c>
      <c r="BC35" s="347">
        <v>224</v>
      </c>
      <c r="BD35" s="347">
        <v>225</v>
      </c>
      <c r="BE35" s="347">
        <v>240</v>
      </c>
      <c r="BF35" s="347">
        <v>239</v>
      </c>
      <c r="BG35" s="947">
        <v>0</v>
      </c>
      <c r="BH35" s="947">
        <v>0</v>
      </c>
      <c r="BI35" s="947">
        <v>0</v>
      </c>
      <c r="BJ35" s="947">
        <v>0</v>
      </c>
      <c r="BK35" s="947">
        <v>0</v>
      </c>
      <c r="BL35" s="947">
        <v>0</v>
      </c>
      <c r="BM35" s="947">
        <v>0</v>
      </c>
      <c r="BN35" s="947">
        <v>0</v>
      </c>
      <c r="BO35" s="947">
        <v>0</v>
      </c>
      <c r="BP35" s="947">
        <v>0</v>
      </c>
      <c r="BQ35" s="947">
        <v>0</v>
      </c>
      <c r="BR35" s="947">
        <v>0</v>
      </c>
      <c r="BS35" s="947">
        <v>0</v>
      </c>
      <c r="BT35" s="947">
        <v>0</v>
      </c>
      <c r="BU35" s="947">
        <v>0</v>
      </c>
      <c r="BV35" s="947">
        <v>0</v>
      </c>
    </row>
    <row r="36" spans="1:74" ht="11.1" customHeight="1" x14ac:dyDescent="0.2">
      <c r="A36" s="267"/>
      <c r="B36" s="620"/>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6"/>
      <c r="AX36" s="386"/>
      <c r="AY36" s="386"/>
      <c r="AZ36" s="386"/>
      <c r="BA36" s="872"/>
      <c r="BB36" s="872"/>
      <c r="BC36" s="872"/>
      <c r="BD36" s="872"/>
      <c r="BE36" s="872"/>
      <c r="BF36" s="872"/>
      <c r="BG36" s="353"/>
      <c r="BH36" s="353"/>
      <c r="BI36" s="353"/>
      <c r="BJ36" s="353"/>
      <c r="BK36" s="353"/>
      <c r="BL36" s="353"/>
      <c r="BM36" s="353"/>
      <c r="BN36" s="353"/>
      <c r="BO36" s="353"/>
      <c r="BP36" s="353"/>
      <c r="BQ36" s="353"/>
      <c r="BR36" s="353"/>
      <c r="BS36" s="353"/>
      <c r="BT36" s="353"/>
      <c r="BU36" s="353"/>
      <c r="BV36" s="353"/>
    </row>
    <row r="37" spans="1:74" s="539" customFormat="1" ht="11.1" customHeight="1" x14ac:dyDescent="0.2">
      <c r="A37" s="267"/>
      <c r="B37" s="37" t="s">
        <v>1249</v>
      </c>
      <c r="C37" s="386"/>
      <c r="D37" s="386"/>
      <c r="E37" s="386"/>
      <c r="F37" s="386"/>
      <c r="G37" s="386"/>
      <c r="H37" s="386"/>
      <c r="I37" s="386"/>
      <c r="J37" s="386"/>
      <c r="K37" s="386"/>
      <c r="L37" s="386"/>
      <c r="M37" s="386"/>
      <c r="N37" s="386"/>
      <c r="O37" s="386"/>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386"/>
      <c r="AM37" s="386"/>
      <c r="AN37" s="386"/>
      <c r="AO37" s="386"/>
      <c r="AP37" s="386"/>
      <c r="AQ37" s="386"/>
      <c r="AR37" s="386"/>
      <c r="AS37" s="386"/>
      <c r="AT37" s="386"/>
      <c r="AU37" s="386"/>
      <c r="AV37" s="386"/>
      <c r="AW37" s="386"/>
      <c r="AX37" s="386"/>
      <c r="AY37" s="386"/>
      <c r="AZ37" s="386"/>
      <c r="BA37" s="872"/>
      <c r="BB37" s="872"/>
      <c r="BC37" s="872"/>
      <c r="BD37" s="872"/>
      <c r="BE37" s="872"/>
      <c r="BF37" s="872"/>
      <c r="BG37" s="353"/>
      <c r="BH37" s="353"/>
      <c r="BI37" s="353"/>
      <c r="BJ37" s="353"/>
      <c r="BK37" s="353"/>
      <c r="BL37" s="353"/>
      <c r="BM37" s="353"/>
      <c r="BN37" s="353"/>
      <c r="BO37" s="353"/>
      <c r="BP37" s="353"/>
      <c r="BQ37" s="353"/>
      <c r="BR37" s="353"/>
      <c r="BS37" s="353"/>
      <c r="BT37" s="353"/>
      <c r="BU37" s="353"/>
      <c r="BV37" s="353"/>
    </row>
    <row r="38" spans="1:74" ht="11.1" customHeight="1" x14ac:dyDescent="0.2">
      <c r="A38" s="267" t="s">
        <v>1250</v>
      </c>
      <c r="B38" s="554" t="s">
        <v>1073</v>
      </c>
      <c r="C38" s="347">
        <v>407</v>
      </c>
      <c r="D38" s="347">
        <v>432</v>
      </c>
      <c r="E38" s="347">
        <v>433</v>
      </c>
      <c r="F38" s="347">
        <v>460</v>
      </c>
      <c r="G38" s="347">
        <v>458</v>
      </c>
      <c r="H38" s="347">
        <v>484</v>
      </c>
      <c r="I38" s="347">
        <v>498</v>
      </c>
      <c r="J38" s="347">
        <v>495</v>
      </c>
      <c r="K38" s="347">
        <v>483</v>
      </c>
      <c r="L38" s="347">
        <v>509</v>
      </c>
      <c r="M38" s="347">
        <v>519</v>
      </c>
      <c r="N38" s="347">
        <v>549</v>
      </c>
      <c r="O38" s="347">
        <v>556</v>
      </c>
      <c r="P38" s="347">
        <v>562</v>
      </c>
      <c r="Q38" s="347">
        <v>574</v>
      </c>
      <c r="R38" s="347">
        <v>583</v>
      </c>
      <c r="S38" s="347">
        <v>597</v>
      </c>
      <c r="T38" s="347">
        <v>609</v>
      </c>
      <c r="U38" s="347">
        <v>609</v>
      </c>
      <c r="V38" s="347">
        <v>637</v>
      </c>
      <c r="W38" s="347">
        <v>632</v>
      </c>
      <c r="X38" s="347">
        <v>627</v>
      </c>
      <c r="Y38" s="347">
        <v>637</v>
      </c>
      <c r="Z38" s="347">
        <v>664</v>
      </c>
      <c r="AA38" s="347">
        <v>679</v>
      </c>
      <c r="AB38" s="347">
        <v>685</v>
      </c>
      <c r="AC38" s="347">
        <v>690</v>
      </c>
      <c r="AD38" s="347">
        <v>694</v>
      </c>
      <c r="AE38" s="347">
        <v>707</v>
      </c>
      <c r="AF38" s="347">
        <v>712</v>
      </c>
      <c r="AG38" s="347">
        <v>722</v>
      </c>
      <c r="AH38" s="347">
        <v>735</v>
      </c>
      <c r="AI38" s="347">
        <v>749</v>
      </c>
      <c r="AJ38" s="347">
        <v>758</v>
      </c>
      <c r="AK38" s="347">
        <v>769</v>
      </c>
      <c r="AL38" s="347">
        <v>770</v>
      </c>
      <c r="AM38" s="347">
        <v>790</v>
      </c>
      <c r="AN38" s="347">
        <v>789</v>
      </c>
      <c r="AO38" s="347">
        <v>762</v>
      </c>
      <c r="AP38" s="347">
        <v>760</v>
      </c>
      <c r="AQ38" s="347">
        <v>771</v>
      </c>
      <c r="AR38" s="347">
        <v>758</v>
      </c>
      <c r="AS38" s="347">
        <v>757</v>
      </c>
      <c r="AT38" s="347">
        <v>775</v>
      </c>
      <c r="AU38" s="347">
        <v>794</v>
      </c>
      <c r="AV38" s="347">
        <v>791</v>
      </c>
      <c r="AW38" s="347">
        <v>811</v>
      </c>
      <c r="AX38" s="347">
        <v>808</v>
      </c>
      <c r="AY38" s="347">
        <v>808</v>
      </c>
      <c r="AZ38" s="347">
        <v>799</v>
      </c>
      <c r="BA38" s="347">
        <v>769</v>
      </c>
      <c r="BB38" s="347">
        <v>753</v>
      </c>
      <c r="BC38" s="347">
        <v>722</v>
      </c>
      <c r="BD38" s="347">
        <v>684</v>
      </c>
      <c r="BE38" s="347">
        <v>656</v>
      </c>
      <c r="BF38" s="347">
        <v>630</v>
      </c>
      <c r="BG38" s="947">
        <v>0</v>
      </c>
      <c r="BH38" s="947">
        <v>0</v>
      </c>
      <c r="BI38" s="947">
        <v>0</v>
      </c>
      <c r="BJ38" s="947">
        <v>0</v>
      </c>
      <c r="BK38" s="947">
        <v>0</v>
      </c>
      <c r="BL38" s="947">
        <v>0</v>
      </c>
      <c r="BM38" s="947">
        <v>0</v>
      </c>
      <c r="BN38" s="947">
        <v>0</v>
      </c>
      <c r="BO38" s="947">
        <v>0</v>
      </c>
      <c r="BP38" s="947">
        <v>0</v>
      </c>
      <c r="BQ38" s="947">
        <v>0</v>
      </c>
      <c r="BR38" s="947">
        <v>0</v>
      </c>
      <c r="BS38" s="947">
        <v>0</v>
      </c>
      <c r="BT38" s="947">
        <v>0</v>
      </c>
      <c r="BU38" s="947">
        <v>0</v>
      </c>
      <c r="BV38" s="947">
        <v>0</v>
      </c>
    </row>
    <row r="39" spans="1:74" ht="11.1" customHeight="1" x14ac:dyDescent="0.2">
      <c r="A39" s="602" t="s">
        <v>1251</v>
      </c>
      <c r="B39" s="554" t="s">
        <v>1075</v>
      </c>
      <c r="C39" s="347">
        <v>607</v>
      </c>
      <c r="D39" s="347">
        <v>623</v>
      </c>
      <c r="E39" s="347">
        <v>619</v>
      </c>
      <c r="F39" s="347">
        <v>637</v>
      </c>
      <c r="G39" s="347">
        <v>648</v>
      </c>
      <c r="H39" s="347">
        <v>639</v>
      </c>
      <c r="I39" s="347">
        <v>622</v>
      </c>
      <c r="J39" s="347">
        <v>606</v>
      </c>
      <c r="K39" s="347">
        <v>602</v>
      </c>
      <c r="L39" s="347">
        <v>585</v>
      </c>
      <c r="M39" s="347">
        <v>587</v>
      </c>
      <c r="N39" s="347">
        <v>627</v>
      </c>
      <c r="O39" s="347">
        <v>619</v>
      </c>
      <c r="P39" s="347">
        <v>617</v>
      </c>
      <c r="Q39" s="347">
        <v>611</v>
      </c>
      <c r="R39" s="347">
        <v>591</v>
      </c>
      <c r="S39" s="347">
        <v>566</v>
      </c>
      <c r="T39" s="347">
        <v>524</v>
      </c>
      <c r="U39" s="347">
        <v>479</v>
      </c>
      <c r="V39" s="347">
        <v>443</v>
      </c>
      <c r="W39" s="347">
        <v>421</v>
      </c>
      <c r="X39" s="347">
        <v>427</v>
      </c>
      <c r="Y39" s="347">
        <v>414</v>
      </c>
      <c r="Z39" s="347">
        <v>403</v>
      </c>
      <c r="AA39" s="347">
        <v>431</v>
      </c>
      <c r="AB39" s="347">
        <v>427</v>
      </c>
      <c r="AC39" s="347">
        <v>439</v>
      </c>
      <c r="AD39" s="347">
        <v>429</v>
      </c>
      <c r="AE39" s="347">
        <v>396</v>
      </c>
      <c r="AF39" s="347">
        <v>385</v>
      </c>
      <c r="AG39" s="347">
        <v>364</v>
      </c>
      <c r="AH39" s="347">
        <v>337</v>
      </c>
      <c r="AI39" s="347">
        <v>319</v>
      </c>
      <c r="AJ39" s="347">
        <v>307</v>
      </c>
      <c r="AK39" s="347">
        <v>323</v>
      </c>
      <c r="AL39" s="347">
        <v>329</v>
      </c>
      <c r="AM39" s="347">
        <v>360</v>
      </c>
      <c r="AN39" s="347">
        <v>391</v>
      </c>
      <c r="AO39" s="347">
        <v>390</v>
      </c>
      <c r="AP39" s="347">
        <v>375</v>
      </c>
      <c r="AQ39" s="347">
        <v>367</v>
      </c>
      <c r="AR39" s="347">
        <v>347</v>
      </c>
      <c r="AS39" s="347">
        <v>339</v>
      </c>
      <c r="AT39" s="347">
        <v>334</v>
      </c>
      <c r="AU39" s="347">
        <v>315</v>
      </c>
      <c r="AV39" s="347">
        <v>303</v>
      </c>
      <c r="AW39" s="347">
        <v>301</v>
      </c>
      <c r="AX39" s="347">
        <v>301</v>
      </c>
      <c r="AY39" s="347">
        <v>306</v>
      </c>
      <c r="AZ39" s="347">
        <v>309</v>
      </c>
      <c r="BA39" s="347">
        <v>294</v>
      </c>
      <c r="BB39" s="347">
        <v>275</v>
      </c>
      <c r="BC39" s="347">
        <v>265</v>
      </c>
      <c r="BD39" s="347">
        <v>251</v>
      </c>
      <c r="BE39" s="347">
        <v>240</v>
      </c>
      <c r="BF39" s="347">
        <v>230</v>
      </c>
      <c r="BG39" s="947">
        <v>0</v>
      </c>
      <c r="BH39" s="947">
        <v>0</v>
      </c>
      <c r="BI39" s="947">
        <v>0</v>
      </c>
      <c r="BJ39" s="947">
        <v>0</v>
      </c>
      <c r="BK39" s="947">
        <v>0</v>
      </c>
      <c r="BL39" s="947">
        <v>0</v>
      </c>
      <c r="BM39" s="947">
        <v>0</v>
      </c>
      <c r="BN39" s="947">
        <v>0</v>
      </c>
      <c r="BO39" s="947">
        <v>0</v>
      </c>
      <c r="BP39" s="947">
        <v>0</v>
      </c>
      <c r="BQ39" s="947">
        <v>0</v>
      </c>
      <c r="BR39" s="947">
        <v>0</v>
      </c>
      <c r="BS39" s="947">
        <v>0</v>
      </c>
      <c r="BT39" s="947">
        <v>0</v>
      </c>
      <c r="BU39" s="947">
        <v>0</v>
      </c>
      <c r="BV39" s="947">
        <v>0</v>
      </c>
    </row>
    <row r="40" spans="1:74" ht="11.1" customHeight="1" x14ac:dyDescent="0.2">
      <c r="A40" s="267" t="s">
        <v>1252</v>
      </c>
      <c r="B40" s="554" t="s">
        <v>1077</v>
      </c>
      <c r="C40" s="347">
        <v>1233</v>
      </c>
      <c r="D40" s="347">
        <v>1208</v>
      </c>
      <c r="E40" s="347">
        <v>1191</v>
      </c>
      <c r="F40" s="347">
        <v>1146</v>
      </c>
      <c r="G40" s="347">
        <v>1125</v>
      </c>
      <c r="H40" s="347">
        <v>1127</v>
      </c>
      <c r="I40" s="347">
        <v>1106</v>
      </c>
      <c r="J40" s="347">
        <v>1058</v>
      </c>
      <c r="K40" s="347">
        <v>1030</v>
      </c>
      <c r="L40" s="347">
        <v>1015</v>
      </c>
      <c r="M40" s="347">
        <v>994</v>
      </c>
      <c r="N40" s="347">
        <v>974</v>
      </c>
      <c r="O40" s="347">
        <v>942</v>
      </c>
      <c r="P40" s="347">
        <v>915</v>
      </c>
      <c r="Q40" s="347">
        <v>869</v>
      </c>
      <c r="R40" s="347">
        <v>836</v>
      </c>
      <c r="S40" s="347">
        <v>814</v>
      </c>
      <c r="T40" s="347">
        <v>771</v>
      </c>
      <c r="U40" s="347">
        <v>735</v>
      </c>
      <c r="V40" s="347">
        <v>703</v>
      </c>
      <c r="W40" s="347">
        <v>685</v>
      </c>
      <c r="X40" s="347">
        <v>653</v>
      </c>
      <c r="Y40" s="347">
        <v>627</v>
      </c>
      <c r="Z40" s="347">
        <v>657</v>
      </c>
      <c r="AA40" s="347">
        <v>621</v>
      </c>
      <c r="AB40" s="347">
        <v>582</v>
      </c>
      <c r="AC40" s="347">
        <v>550</v>
      </c>
      <c r="AD40" s="347">
        <v>517</v>
      </c>
      <c r="AE40" s="347">
        <v>492</v>
      </c>
      <c r="AF40" s="347">
        <v>469</v>
      </c>
      <c r="AG40" s="347">
        <v>432</v>
      </c>
      <c r="AH40" s="347">
        <v>414</v>
      </c>
      <c r="AI40" s="347">
        <v>389</v>
      </c>
      <c r="AJ40" s="347">
        <v>398</v>
      </c>
      <c r="AK40" s="347">
        <v>413</v>
      </c>
      <c r="AL40" s="347">
        <v>422</v>
      </c>
      <c r="AM40" s="347">
        <v>394</v>
      </c>
      <c r="AN40" s="347">
        <v>399</v>
      </c>
      <c r="AO40" s="347">
        <v>368</v>
      </c>
      <c r="AP40" s="347">
        <v>349</v>
      </c>
      <c r="AQ40" s="347">
        <v>331</v>
      </c>
      <c r="AR40" s="347">
        <v>318</v>
      </c>
      <c r="AS40" s="347">
        <v>321</v>
      </c>
      <c r="AT40" s="347">
        <v>352</v>
      </c>
      <c r="AU40" s="347">
        <v>354</v>
      </c>
      <c r="AV40" s="347">
        <v>366</v>
      </c>
      <c r="AW40" s="347">
        <v>388</v>
      </c>
      <c r="AX40" s="347">
        <v>397</v>
      </c>
      <c r="AY40" s="347">
        <v>398</v>
      </c>
      <c r="AZ40" s="347">
        <v>395</v>
      </c>
      <c r="BA40" s="347">
        <v>397</v>
      </c>
      <c r="BB40" s="347">
        <v>405</v>
      </c>
      <c r="BC40" s="347">
        <v>396</v>
      </c>
      <c r="BD40" s="347">
        <v>401</v>
      </c>
      <c r="BE40" s="347">
        <v>405</v>
      </c>
      <c r="BF40" s="347">
        <v>409</v>
      </c>
      <c r="BG40" s="947">
        <v>0</v>
      </c>
      <c r="BH40" s="947">
        <v>0</v>
      </c>
      <c r="BI40" s="947">
        <v>0</v>
      </c>
      <c r="BJ40" s="947">
        <v>0</v>
      </c>
      <c r="BK40" s="947">
        <v>0</v>
      </c>
      <c r="BL40" s="947">
        <v>0</v>
      </c>
      <c r="BM40" s="947">
        <v>0</v>
      </c>
      <c r="BN40" s="947">
        <v>0</v>
      </c>
      <c r="BO40" s="947">
        <v>0</v>
      </c>
      <c r="BP40" s="947">
        <v>0</v>
      </c>
      <c r="BQ40" s="947">
        <v>0</v>
      </c>
      <c r="BR40" s="947">
        <v>0</v>
      </c>
      <c r="BS40" s="947">
        <v>0</v>
      </c>
      <c r="BT40" s="947">
        <v>0</v>
      </c>
      <c r="BU40" s="947">
        <v>0</v>
      </c>
      <c r="BV40" s="947">
        <v>0</v>
      </c>
    </row>
    <row r="41" spans="1:74" ht="11.1" customHeight="1" x14ac:dyDescent="0.2">
      <c r="A41" s="267" t="s">
        <v>1253</v>
      </c>
      <c r="B41" s="554" t="s">
        <v>1079</v>
      </c>
      <c r="C41" s="347">
        <v>375</v>
      </c>
      <c r="D41" s="347">
        <v>396</v>
      </c>
      <c r="E41" s="347">
        <v>409</v>
      </c>
      <c r="F41" s="347">
        <v>438</v>
      </c>
      <c r="G41" s="347">
        <v>451</v>
      </c>
      <c r="H41" s="347">
        <v>469</v>
      </c>
      <c r="I41" s="347">
        <v>480</v>
      </c>
      <c r="J41" s="347">
        <v>505</v>
      </c>
      <c r="K41" s="347">
        <v>522</v>
      </c>
      <c r="L41" s="347">
        <v>532</v>
      </c>
      <c r="M41" s="347">
        <v>557</v>
      </c>
      <c r="N41" s="347">
        <v>571</v>
      </c>
      <c r="O41" s="347">
        <v>590</v>
      </c>
      <c r="P41" s="347">
        <v>607</v>
      </c>
      <c r="Q41" s="347">
        <v>615</v>
      </c>
      <c r="R41" s="347">
        <v>630</v>
      </c>
      <c r="S41" s="347">
        <v>653</v>
      </c>
      <c r="T41" s="347">
        <v>677</v>
      </c>
      <c r="U41" s="347">
        <v>682</v>
      </c>
      <c r="V41" s="347">
        <v>691</v>
      </c>
      <c r="W41" s="347">
        <v>684</v>
      </c>
      <c r="X41" s="347">
        <v>684</v>
      </c>
      <c r="Y41" s="347">
        <v>681</v>
      </c>
      <c r="Z41" s="347">
        <v>688</v>
      </c>
      <c r="AA41" s="347">
        <v>695</v>
      </c>
      <c r="AB41" s="347">
        <v>697</v>
      </c>
      <c r="AC41" s="347">
        <v>699</v>
      </c>
      <c r="AD41" s="347">
        <v>692</v>
      </c>
      <c r="AE41" s="347">
        <v>689</v>
      </c>
      <c r="AF41" s="347">
        <v>687</v>
      </c>
      <c r="AG41" s="347">
        <v>696</v>
      </c>
      <c r="AH41" s="347">
        <v>697</v>
      </c>
      <c r="AI41" s="347">
        <v>689</v>
      </c>
      <c r="AJ41" s="347">
        <v>684</v>
      </c>
      <c r="AK41" s="347">
        <v>684</v>
      </c>
      <c r="AL41" s="347">
        <v>690</v>
      </c>
      <c r="AM41" s="347">
        <v>688</v>
      </c>
      <c r="AN41" s="347">
        <v>699</v>
      </c>
      <c r="AO41" s="347">
        <v>682</v>
      </c>
      <c r="AP41" s="347">
        <v>677</v>
      </c>
      <c r="AQ41" s="347">
        <v>662</v>
      </c>
      <c r="AR41" s="347">
        <v>656</v>
      </c>
      <c r="AS41" s="347">
        <v>645</v>
      </c>
      <c r="AT41" s="347">
        <v>638</v>
      </c>
      <c r="AU41" s="347">
        <v>636</v>
      </c>
      <c r="AV41" s="347">
        <v>639</v>
      </c>
      <c r="AW41" s="347">
        <v>628</v>
      </c>
      <c r="AX41" s="347">
        <v>631</v>
      </c>
      <c r="AY41" s="347">
        <v>614</v>
      </c>
      <c r="AZ41" s="347">
        <v>609</v>
      </c>
      <c r="BA41" s="347">
        <v>599</v>
      </c>
      <c r="BB41" s="347">
        <v>594</v>
      </c>
      <c r="BC41" s="347">
        <v>587</v>
      </c>
      <c r="BD41" s="347">
        <v>567</v>
      </c>
      <c r="BE41" s="347">
        <v>557</v>
      </c>
      <c r="BF41" s="347">
        <v>547</v>
      </c>
      <c r="BG41" s="947">
        <v>0</v>
      </c>
      <c r="BH41" s="947">
        <v>0</v>
      </c>
      <c r="BI41" s="947">
        <v>0</v>
      </c>
      <c r="BJ41" s="947">
        <v>0</v>
      </c>
      <c r="BK41" s="947">
        <v>0</v>
      </c>
      <c r="BL41" s="947">
        <v>0</v>
      </c>
      <c r="BM41" s="947">
        <v>0</v>
      </c>
      <c r="BN41" s="947">
        <v>0</v>
      </c>
      <c r="BO41" s="947">
        <v>0</v>
      </c>
      <c r="BP41" s="947">
        <v>0</v>
      </c>
      <c r="BQ41" s="947">
        <v>0</v>
      </c>
      <c r="BR41" s="947">
        <v>0</v>
      </c>
      <c r="BS41" s="947">
        <v>0</v>
      </c>
      <c r="BT41" s="947">
        <v>0</v>
      </c>
      <c r="BU41" s="947">
        <v>0</v>
      </c>
      <c r="BV41" s="947">
        <v>0</v>
      </c>
    </row>
    <row r="42" spans="1:74" ht="11.1" customHeight="1" x14ac:dyDescent="0.2">
      <c r="A42" s="267" t="s">
        <v>1254</v>
      </c>
      <c r="B42" s="554" t="s">
        <v>1081</v>
      </c>
      <c r="C42" s="347">
        <v>2546</v>
      </c>
      <c r="D42" s="347">
        <v>2528</v>
      </c>
      <c r="E42" s="347">
        <v>2485</v>
      </c>
      <c r="F42" s="347">
        <v>2439</v>
      </c>
      <c r="G42" s="347">
        <v>2413</v>
      </c>
      <c r="H42" s="347">
        <v>2362</v>
      </c>
      <c r="I42" s="347">
        <v>2311</v>
      </c>
      <c r="J42" s="347">
        <v>2245</v>
      </c>
      <c r="K42" s="347">
        <v>2224</v>
      </c>
      <c r="L42" s="347">
        <v>2148</v>
      </c>
      <c r="M42" s="347">
        <v>2132</v>
      </c>
      <c r="N42" s="347">
        <v>2147</v>
      </c>
      <c r="O42" s="347">
        <v>2118</v>
      </c>
      <c r="P42" s="347">
        <v>2194</v>
      </c>
      <c r="Q42" s="347">
        <v>2125</v>
      </c>
      <c r="R42" s="347">
        <v>2113</v>
      </c>
      <c r="S42" s="347">
        <v>2072</v>
      </c>
      <c r="T42" s="347">
        <v>2114</v>
      </c>
      <c r="U42" s="347">
        <v>2086</v>
      </c>
      <c r="V42" s="347">
        <v>2049</v>
      </c>
      <c r="W42" s="347">
        <v>2049</v>
      </c>
      <c r="X42" s="347">
        <v>1949</v>
      </c>
      <c r="Y42" s="347">
        <v>1964</v>
      </c>
      <c r="Z42" s="347">
        <v>1978</v>
      </c>
      <c r="AA42" s="347">
        <v>1949</v>
      </c>
      <c r="AB42" s="347">
        <v>1870</v>
      </c>
      <c r="AC42" s="347">
        <v>1830</v>
      </c>
      <c r="AD42" s="347">
        <v>1752</v>
      </c>
      <c r="AE42" s="347">
        <v>1701</v>
      </c>
      <c r="AF42" s="347">
        <v>1686</v>
      </c>
      <c r="AG42" s="347">
        <v>1557</v>
      </c>
      <c r="AH42" s="347">
        <v>1490</v>
      </c>
      <c r="AI42" s="347">
        <v>1475</v>
      </c>
      <c r="AJ42" s="347">
        <v>1417</v>
      </c>
      <c r="AK42" s="347">
        <v>1374</v>
      </c>
      <c r="AL42" s="347">
        <v>1390</v>
      </c>
      <c r="AM42" s="347">
        <v>1336</v>
      </c>
      <c r="AN42" s="347">
        <v>1291</v>
      </c>
      <c r="AO42" s="347">
        <v>1272</v>
      </c>
      <c r="AP42" s="347">
        <v>1168</v>
      </c>
      <c r="AQ42" s="347">
        <v>1148</v>
      </c>
      <c r="AR42" s="347">
        <v>1149</v>
      </c>
      <c r="AS42" s="347">
        <v>1172</v>
      </c>
      <c r="AT42" s="347">
        <v>1066</v>
      </c>
      <c r="AU42" s="347">
        <v>1012</v>
      </c>
      <c r="AV42" s="347">
        <v>982</v>
      </c>
      <c r="AW42" s="347">
        <v>901</v>
      </c>
      <c r="AX42" s="347">
        <v>878</v>
      </c>
      <c r="AY42" s="347">
        <v>886</v>
      </c>
      <c r="AZ42" s="347">
        <v>871</v>
      </c>
      <c r="BA42" s="347">
        <v>861</v>
      </c>
      <c r="BB42" s="347">
        <v>831</v>
      </c>
      <c r="BC42" s="347">
        <v>826</v>
      </c>
      <c r="BD42" s="347">
        <v>828</v>
      </c>
      <c r="BE42" s="347">
        <v>828</v>
      </c>
      <c r="BF42" s="347">
        <v>839</v>
      </c>
      <c r="BG42" s="947">
        <v>0</v>
      </c>
      <c r="BH42" s="947">
        <v>0</v>
      </c>
      <c r="BI42" s="947">
        <v>0</v>
      </c>
      <c r="BJ42" s="947">
        <v>0</v>
      </c>
      <c r="BK42" s="947">
        <v>0</v>
      </c>
      <c r="BL42" s="947">
        <v>0</v>
      </c>
      <c r="BM42" s="947">
        <v>0</v>
      </c>
      <c r="BN42" s="947">
        <v>0</v>
      </c>
      <c r="BO42" s="947">
        <v>0</v>
      </c>
      <c r="BP42" s="947">
        <v>0</v>
      </c>
      <c r="BQ42" s="947">
        <v>0</v>
      </c>
      <c r="BR42" s="947">
        <v>0</v>
      </c>
      <c r="BS42" s="947">
        <v>0</v>
      </c>
      <c r="BT42" s="947">
        <v>0</v>
      </c>
      <c r="BU42" s="947">
        <v>0</v>
      </c>
      <c r="BV42" s="947">
        <v>0</v>
      </c>
    </row>
    <row r="43" spans="1:74" ht="11.1" customHeight="1" x14ac:dyDescent="0.2">
      <c r="A43" s="267" t="s">
        <v>1255</v>
      </c>
      <c r="B43" s="554" t="s">
        <v>1543</v>
      </c>
      <c r="C43" s="347">
        <v>1802</v>
      </c>
      <c r="D43" s="347">
        <v>1825</v>
      </c>
      <c r="E43" s="347">
        <v>1802</v>
      </c>
      <c r="F43" s="347">
        <v>1808</v>
      </c>
      <c r="G43" s="347">
        <v>1809</v>
      </c>
      <c r="H43" s="347">
        <v>1786</v>
      </c>
      <c r="I43" s="347">
        <v>1843</v>
      </c>
      <c r="J43" s="347">
        <v>1878</v>
      </c>
      <c r="K43" s="347">
        <v>1873</v>
      </c>
      <c r="L43" s="347">
        <v>1836</v>
      </c>
      <c r="M43" s="347">
        <v>1951</v>
      </c>
      <c r="N43" s="347">
        <v>2039</v>
      </c>
      <c r="O43" s="347">
        <v>2082</v>
      </c>
      <c r="P43" s="347">
        <v>2132</v>
      </c>
      <c r="Q43" s="347">
        <v>2143</v>
      </c>
      <c r="R43" s="347">
        <v>2128</v>
      </c>
      <c r="S43" s="347">
        <v>2135</v>
      </c>
      <c r="T43" s="347">
        <v>2105</v>
      </c>
      <c r="U43" s="347">
        <v>2122</v>
      </c>
      <c r="V43" s="347">
        <v>2139</v>
      </c>
      <c r="W43" s="347">
        <v>2095</v>
      </c>
      <c r="X43" s="347">
        <v>2061</v>
      </c>
      <c r="Y43" s="347">
        <v>2086</v>
      </c>
      <c r="Z43" s="347">
        <v>2114</v>
      </c>
      <c r="AA43" s="347">
        <v>2140</v>
      </c>
      <c r="AB43" s="347">
        <v>2163</v>
      </c>
      <c r="AC43" s="347">
        <v>2177</v>
      </c>
      <c r="AD43" s="347">
        <v>2187</v>
      </c>
      <c r="AE43" s="347">
        <v>2181</v>
      </c>
      <c r="AF43" s="347">
        <v>2154</v>
      </c>
      <c r="AG43" s="347">
        <v>2120</v>
      </c>
      <c r="AH43" s="347">
        <v>2108</v>
      </c>
      <c r="AI43" s="347">
        <v>2120</v>
      </c>
      <c r="AJ43" s="347">
        <v>2130</v>
      </c>
      <c r="AK43" s="347">
        <v>2147</v>
      </c>
      <c r="AL43" s="347">
        <v>2159</v>
      </c>
      <c r="AM43" s="347">
        <v>2171</v>
      </c>
      <c r="AN43" s="347">
        <v>2198</v>
      </c>
      <c r="AO43" s="347">
        <v>2220</v>
      </c>
      <c r="AP43" s="347">
        <v>2230</v>
      </c>
      <c r="AQ43" s="347">
        <v>2207</v>
      </c>
      <c r="AR43" s="347">
        <v>2215</v>
      </c>
      <c r="AS43" s="347">
        <v>2228</v>
      </c>
      <c r="AT43" s="347">
        <v>2207</v>
      </c>
      <c r="AU43" s="347">
        <v>2231</v>
      </c>
      <c r="AV43" s="347">
        <v>2241</v>
      </c>
      <c r="AW43" s="347">
        <v>2260</v>
      </c>
      <c r="AX43" s="347">
        <v>2242</v>
      </c>
      <c r="AY43" s="347">
        <v>2264</v>
      </c>
      <c r="AZ43" s="347">
        <v>2285</v>
      </c>
      <c r="BA43" s="347">
        <v>2276</v>
      </c>
      <c r="BB43" s="347">
        <v>2278</v>
      </c>
      <c r="BC43" s="347">
        <v>2271</v>
      </c>
      <c r="BD43" s="347">
        <v>2266</v>
      </c>
      <c r="BE43" s="347">
        <v>2265</v>
      </c>
      <c r="BF43" s="347">
        <v>2264</v>
      </c>
      <c r="BG43" s="947">
        <v>0</v>
      </c>
      <c r="BH43" s="947">
        <v>0</v>
      </c>
      <c r="BI43" s="947">
        <v>0</v>
      </c>
      <c r="BJ43" s="947">
        <v>0</v>
      </c>
      <c r="BK43" s="947">
        <v>0</v>
      </c>
      <c r="BL43" s="947">
        <v>0</v>
      </c>
      <c r="BM43" s="947">
        <v>0</v>
      </c>
      <c r="BN43" s="947">
        <v>0</v>
      </c>
      <c r="BO43" s="947">
        <v>0</v>
      </c>
      <c r="BP43" s="947">
        <v>0</v>
      </c>
      <c r="BQ43" s="947">
        <v>0</v>
      </c>
      <c r="BR43" s="947">
        <v>0</v>
      </c>
      <c r="BS43" s="947">
        <v>0</v>
      </c>
      <c r="BT43" s="947">
        <v>0</v>
      </c>
      <c r="BU43" s="947">
        <v>0</v>
      </c>
      <c r="BV43" s="947">
        <v>0</v>
      </c>
    </row>
    <row r="44" spans="1:74" ht="11.1" customHeight="1" x14ac:dyDescent="0.2">
      <c r="A44" s="267"/>
      <c r="B44" s="620"/>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c r="AO44" s="347"/>
      <c r="AP44" s="347"/>
      <c r="AQ44" s="347"/>
      <c r="AR44" s="347"/>
      <c r="AS44" s="347"/>
      <c r="AT44" s="347"/>
      <c r="AU44" s="347"/>
      <c r="AV44" s="347"/>
      <c r="AW44" s="347"/>
      <c r="AX44" s="347"/>
      <c r="AY44" s="347"/>
      <c r="AZ44" s="347"/>
      <c r="BA44" s="872"/>
      <c r="BB44" s="872"/>
      <c r="BC44" s="872"/>
      <c r="BD44" s="872"/>
      <c r="BE44" s="872"/>
      <c r="BF44" s="872"/>
      <c r="BG44" s="353"/>
      <c r="BH44" s="353"/>
      <c r="BI44" s="353"/>
      <c r="BJ44" s="353"/>
      <c r="BK44" s="353"/>
      <c r="BL44" s="353"/>
      <c r="BM44" s="353"/>
      <c r="BN44" s="353"/>
      <c r="BO44" s="353"/>
      <c r="BP44" s="353"/>
      <c r="BQ44" s="353"/>
      <c r="BR44" s="353"/>
      <c r="BS44" s="353"/>
      <c r="BT44" s="353"/>
      <c r="BU44" s="353"/>
      <c r="BV44" s="353"/>
    </row>
    <row r="45" spans="1:74" ht="11.1" customHeight="1" x14ac:dyDescent="0.2">
      <c r="A45" s="267"/>
      <c r="B45" s="37" t="s">
        <v>1256</v>
      </c>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347"/>
      <c r="AE45" s="347"/>
      <c r="AF45" s="347"/>
      <c r="AG45" s="347"/>
      <c r="AH45" s="347"/>
      <c r="AI45" s="347"/>
      <c r="AJ45" s="347"/>
      <c r="AK45" s="347"/>
      <c r="AL45" s="347"/>
      <c r="AM45" s="347"/>
      <c r="AN45" s="347"/>
      <c r="AO45" s="347"/>
      <c r="AP45" s="347"/>
      <c r="AQ45" s="347"/>
      <c r="AR45" s="347"/>
      <c r="AS45" s="347"/>
      <c r="AT45" s="347"/>
      <c r="AU45" s="347"/>
      <c r="AV45" s="347"/>
      <c r="AW45" s="347"/>
      <c r="AX45" s="347"/>
      <c r="AY45" s="347"/>
      <c r="AZ45" s="347"/>
      <c r="BA45" s="872"/>
      <c r="BB45" s="872"/>
      <c r="BC45" s="872"/>
      <c r="BD45" s="872"/>
      <c r="BE45" s="872"/>
      <c r="BF45" s="872"/>
      <c r="BG45" s="353"/>
      <c r="BH45" s="353"/>
      <c r="BI45" s="353"/>
      <c r="BJ45" s="353"/>
      <c r="BK45" s="353"/>
      <c r="BL45" s="353"/>
      <c r="BM45" s="353"/>
      <c r="BN45" s="353"/>
      <c r="BO45" s="353"/>
      <c r="BP45" s="353"/>
      <c r="BQ45" s="353"/>
      <c r="BR45" s="353"/>
      <c r="BS45" s="353"/>
      <c r="BT45" s="353"/>
      <c r="BU45" s="353"/>
      <c r="BV45" s="353"/>
    </row>
    <row r="46" spans="1:74" ht="11.1" customHeight="1" x14ac:dyDescent="0.2">
      <c r="A46" s="267" t="s">
        <v>1257</v>
      </c>
      <c r="B46" s="554" t="s">
        <v>1073</v>
      </c>
      <c r="C46" s="347">
        <v>7.9978465671999999</v>
      </c>
      <c r="D46" s="347">
        <v>8.4199244318000002</v>
      </c>
      <c r="E46" s="347">
        <v>8.6606532766999997</v>
      </c>
      <c r="F46" s="347">
        <v>8.9566759326999996</v>
      </c>
      <c r="G46" s="347">
        <v>9.2933266133999997</v>
      </c>
      <c r="H46" s="347">
        <v>9.6863547688999994</v>
      </c>
      <c r="I46" s="347">
        <v>10.036392885</v>
      </c>
      <c r="J46" s="347">
        <v>10.081482646</v>
      </c>
      <c r="K46" s="347">
        <v>10.317212413</v>
      </c>
      <c r="L46" s="347">
        <v>11.025593683</v>
      </c>
      <c r="M46" s="347">
        <v>11.848514063</v>
      </c>
      <c r="N46" s="347">
        <v>12.463413344999999</v>
      </c>
      <c r="O46" s="347">
        <v>12.999516004</v>
      </c>
      <c r="P46" s="347">
        <v>13.45928357</v>
      </c>
      <c r="Q46" s="347">
        <v>13.506292562000001</v>
      </c>
      <c r="R46" s="347">
        <v>13.335194223</v>
      </c>
      <c r="S46" s="347">
        <v>13.131734359999999</v>
      </c>
      <c r="T46" s="347">
        <v>12.987322410999999</v>
      </c>
      <c r="U46" s="347">
        <v>13.018649007</v>
      </c>
      <c r="V46" s="347">
        <v>13.067569975</v>
      </c>
      <c r="W46" s="347">
        <v>12.955040148</v>
      </c>
      <c r="X46" s="347">
        <v>12.962776384</v>
      </c>
      <c r="Y46" s="347">
        <v>11.889330166000001</v>
      </c>
      <c r="Z46" s="347">
        <v>11.515812748</v>
      </c>
      <c r="AA46" s="347">
        <v>11.552408815</v>
      </c>
      <c r="AB46" s="347">
        <v>11.658849841</v>
      </c>
      <c r="AC46" s="347">
        <v>11.731844486</v>
      </c>
      <c r="AD46" s="347">
        <v>11.819324125</v>
      </c>
      <c r="AE46" s="347">
        <v>12.416836405</v>
      </c>
      <c r="AF46" s="347">
        <v>13.756851533000001</v>
      </c>
      <c r="AG46" s="347">
        <v>14.259471932</v>
      </c>
      <c r="AH46" s="347">
        <v>14.763108138</v>
      </c>
      <c r="AI46" s="347">
        <v>14.749813281</v>
      </c>
      <c r="AJ46" s="347">
        <v>14.863451226</v>
      </c>
      <c r="AK46" s="347">
        <v>15.174074407000001</v>
      </c>
      <c r="AL46" s="347">
        <v>15.810035044999999</v>
      </c>
      <c r="AM46" s="347">
        <v>16.780012167999999</v>
      </c>
      <c r="AN46" s="347">
        <v>17.570135523000001</v>
      </c>
      <c r="AO46" s="347">
        <v>17.975475003</v>
      </c>
      <c r="AP46" s="347">
        <v>18.594955893000002</v>
      </c>
      <c r="AQ46" s="347">
        <v>19.392821394999999</v>
      </c>
      <c r="AR46" s="347">
        <v>19.789142651999999</v>
      </c>
      <c r="AS46" s="347">
        <v>19.553502399999999</v>
      </c>
      <c r="AT46" s="347">
        <v>18.872632208999999</v>
      </c>
      <c r="AU46" s="347">
        <v>18.034670523999999</v>
      </c>
      <c r="AV46" s="347">
        <v>17.633409881999999</v>
      </c>
      <c r="AW46" s="347">
        <v>17.434453298000001</v>
      </c>
      <c r="AX46" s="347">
        <v>17.185563124000002</v>
      </c>
      <c r="AY46" s="347">
        <v>16.994337382000001</v>
      </c>
      <c r="AZ46" s="347">
        <v>17.242223281000001</v>
      </c>
      <c r="BA46" s="347">
        <v>17.679430764999999</v>
      </c>
      <c r="BB46" s="347">
        <v>17.869336138000001</v>
      </c>
      <c r="BC46" s="347">
        <v>18.036744101</v>
      </c>
      <c r="BD46" s="347">
        <v>18.175229541</v>
      </c>
      <c r="BE46" s="347">
        <v>18.273275095999999</v>
      </c>
      <c r="BF46" s="347">
        <v>18.342373756000001</v>
      </c>
      <c r="BG46" s="947">
        <v>0</v>
      </c>
      <c r="BH46" s="947">
        <v>0</v>
      </c>
      <c r="BI46" s="947">
        <v>0</v>
      </c>
      <c r="BJ46" s="947">
        <v>0</v>
      </c>
      <c r="BK46" s="947">
        <v>0</v>
      </c>
      <c r="BL46" s="947">
        <v>0</v>
      </c>
      <c r="BM46" s="947">
        <v>0</v>
      </c>
      <c r="BN46" s="947">
        <v>0</v>
      </c>
      <c r="BO46" s="947">
        <v>0</v>
      </c>
      <c r="BP46" s="947">
        <v>0</v>
      </c>
      <c r="BQ46" s="947">
        <v>0</v>
      </c>
      <c r="BR46" s="947">
        <v>0</v>
      </c>
      <c r="BS46" s="947">
        <v>0</v>
      </c>
      <c r="BT46" s="947">
        <v>0</v>
      </c>
      <c r="BU46" s="947">
        <v>0</v>
      </c>
      <c r="BV46" s="947">
        <v>0</v>
      </c>
    </row>
    <row r="47" spans="1:74" ht="11.1" customHeight="1" x14ac:dyDescent="0.2">
      <c r="A47" s="267" t="s">
        <v>1258</v>
      </c>
      <c r="B47" s="554" t="s">
        <v>1075</v>
      </c>
      <c r="C47" s="347">
        <v>40.814452993000003</v>
      </c>
      <c r="D47" s="347">
        <v>38.916623229000002</v>
      </c>
      <c r="E47" s="347">
        <v>36.827882265</v>
      </c>
      <c r="F47" s="347">
        <v>35.429319866999997</v>
      </c>
      <c r="G47" s="347">
        <v>36.789706088000003</v>
      </c>
      <c r="H47" s="347">
        <v>40.263409490000001</v>
      </c>
      <c r="I47" s="347">
        <v>43.657596040999998</v>
      </c>
      <c r="J47" s="347">
        <v>46.106860820000001</v>
      </c>
      <c r="K47" s="347">
        <v>47.648817516000001</v>
      </c>
      <c r="L47" s="347">
        <v>48.699562471999997</v>
      </c>
      <c r="M47" s="347">
        <v>49.266194855999998</v>
      </c>
      <c r="N47" s="347">
        <v>49.586625273999999</v>
      </c>
      <c r="O47" s="347">
        <v>49.805412087999997</v>
      </c>
      <c r="P47" s="347">
        <v>50.444514331999997</v>
      </c>
      <c r="Q47" s="347">
        <v>52.175384311999998</v>
      </c>
      <c r="R47" s="347">
        <v>55.417107612999999</v>
      </c>
      <c r="S47" s="347">
        <v>59.799325797999998</v>
      </c>
      <c r="T47" s="347">
        <v>64.205889690999996</v>
      </c>
      <c r="U47" s="347">
        <v>66.882966154000002</v>
      </c>
      <c r="V47" s="347">
        <v>67.677127330000005</v>
      </c>
      <c r="W47" s="347">
        <v>66.407602788000005</v>
      </c>
      <c r="X47" s="347">
        <v>65.986268640999995</v>
      </c>
      <c r="Y47" s="347">
        <v>62.358303206000002</v>
      </c>
      <c r="Z47" s="347">
        <v>58.419293172000003</v>
      </c>
      <c r="AA47" s="347">
        <v>55.727239486000002</v>
      </c>
      <c r="AB47" s="347">
        <v>52.781325662999997</v>
      </c>
      <c r="AC47" s="347">
        <v>52.209202073999997</v>
      </c>
      <c r="AD47" s="347">
        <v>52.681522100999999</v>
      </c>
      <c r="AE47" s="347">
        <v>56.153690376</v>
      </c>
      <c r="AF47" s="347">
        <v>58.500785280999999</v>
      </c>
      <c r="AG47" s="347">
        <v>61.693278694999997</v>
      </c>
      <c r="AH47" s="347">
        <v>63.374343709000001</v>
      </c>
      <c r="AI47" s="347">
        <v>64.019125805000002</v>
      </c>
      <c r="AJ47" s="347">
        <v>62.718359057000001</v>
      </c>
      <c r="AK47" s="347">
        <v>60.079643675</v>
      </c>
      <c r="AL47" s="347">
        <v>56.880136253000003</v>
      </c>
      <c r="AM47" s="347">
        <v>54.047063147999999</v>
      </c>
      <c r="AN47" s="347">
        <v>52.583771284000001</v>
      </c>
      <c r="AO47" s="347">
        <v>53.240379251</v>
      </c>
      <c r="AP47" s="347">
        <v>56.138773164</v>
      </c>
      <c r="AQ47" s="347">
        <v>59.807540684000003</v>
      </c>
      <c r="AR47" s="347">
        <v>63.300205992000002</v>
      </c>
      <c r="AS47" s="347">
        <v>66.450333466000004</v>
      </c>
      <c r="AT47" s="347">
        <v>68.735797199000004</v>
      </c>
      <c r="AU47" s="347">
        <v>69.103382851000006</v>
      </c>
      <c r="AV47" s="347">
        <v>67.470238999000003</v>
      </c>
      <c r="AW47" s="347">
        <v>64.940292751000001</v>
      </c>
      <c r="AX47" s="347">
        <v>62.880018178</v>
      </c>
      <c r="AY47" s="347">
        <v>61.867048060000002</v>
      </c>
      <c r="AZ47" s="347">
        <v>61.434877649999997</v>
      </c>
      <c r="BA47" s="347">
        <v>61.242832329000002</v>
      </c>
      <c r="BB47" s="347">
        <v>61.988518800000001</v>
      </c>
      <c r="BC47" s="347">
        <v>62.844071691000003</v>
      </c>
      <c r="BD47" s="347">
        <v>63.885045730000002</v>
      </c>
      <c r="BE47" s="347">
        <v>64.982210813999998</v>
      </c>
      <c r="BF47" s="347">
        <v>66.143836581000002</v>
      </c>
      <c r="BG47" s="947">
        <v>0</v>
      </c>
      <c r="BH47" s="947">
        <v>0</v>
      </c>
      <c r="BI47" s="947">
        <v>0</v>
      </c>
      <c r="BJ47" s="947">
        <v>0</v>
      </c>
      <c r="BK47" s="947">
        <v>0</v>
      </c>
      <c r="BL47" s="947">
        <v>0</v>
      </c>
      <c r="BM47" s="947">
        <v>0</v>
      </c>
      <c r="BN47" s="947">
        <v>0</v>
      </c>
      <c r="BO47" s="947">
        <v>0</v>
      </c>
      <c r="BP47" s="947">
        <v>0</v>
      </c>
      <c r="BQ47" s="947">
        <v>0</v>
      </c>
      <c r="BR47" s="947">
        <v>0</v>
      </c>
      <c r="BS47" s="947">
        <v>0</v>
      </c>
      <c r="BT47" s="947">
        <v>0</v>
      </c>
      <c r="BU47" s="947">
        <v>0</v>
      </c>
      <c r="BV47" s="947">
        <v>0</v>
      </c>
    </row>
    <row r="48" spans="1:74" ht="11.1" customHeight="1" x14ac:dyDescent="0.2">
      <c r="A48" s="267" t="s">
        <v>1259</v>
      </c>
      <c r="B48" s="554" t="s">
        <v>1077</v>
      </c>
      <c r="C48" s="347">
        <v>61.600828997999997</v>
      </c>
      <c r="D48" s="347">
        <v>63.658579707000001</v>
      </c>
      <c r="E48" s="347">
        <v>67.237421100999995</v>
      </c>
      <c r="F48" s="347">
        <v>71.006739275000001</v>
      </c>
      <c r="G48" s="347">
        <v>74.284285324999999</v>
      </c>
      <c r="H48" s="347">
        <v>77.867238999999998</v>
      </c>
      <c r="I48" s="347">
        <v>80.453189074999997</v>
      </c>
      <c r="J48" s="347">
        <v>81.273583450999993</v>
      </c>
      <c r="K48" s="347">
        <v>79.703584931999998</v>
      </c>
      <c r="L48" s="347">
        <v>77.737782390000007</v>
      </c>
      <c r="M48" s="347">
        <v>76.978207835000006</v>
      </c>
      <c r="N48" s="347">
        <v>77.935839758</v>
      </c>
      <c r="O48" s="347">
        <v>79.822833527</v>
      </c>
      <c r="P48" s="347">
        <v>82.462265723000002</v>
      </c>
      <c r="Q48" s="347">
        <v>85.52438678</v>
      </c>
      <c r="R48" s="347">
        <v>88.972076455000007</v>
      </c>
      <c r="S48" s="347">
        <v>90.592474804000005</v>
      </c>
      <c r="T48" s="347">
        <v>89.550648820999996</v>
      </c>
      <c r="U48" s="347">
        <v>86.566536404999994</v>
      </c>
      <c r="V48" s="347">
        <v>81.191143525000001</v>
      </c>
      <c r="W48" s="347">
        <v>74.933051914999993</v>
      </c>
      <c r="X48" s="347">
        <v>67.278222033999995</v>
      </c>
      <c r="Y48" s="347">
        <v>64.270600854999998</v>
      </c>
      <c r="Z48" s="347">
        <v>60.050072020000002</v>
      </c>
      <c r="AA48" s="347">
        <v>65.862685984999999</v>
      </c>
      <c r="AB48" s="347">
        <v>69.935986321000001</v>
      </c>
      <c r="AC48" s="347">
        <v>73.831971625999998</v>
      </c>
      <c r="AD48" s="347">
        <v>80.158749716000003</v>
      </c>
      <c r="AE48" s="347">
        <v>82.183117547999998</v>
      </c>
      <c r="AF48" s="347">
        <v>87.339979177999993</v>
      </c>
      <c r="AG48" s="347">
        <v>86.600026972999999</v>
      </c>
      <c r="AH48" s="347">
        <v>83.748295935000002</v>
      </c>
      <c r="AI48" s="347">
        <v>79.320724100999996</v>
      </c>
      <c r="AJ48" s="347">
        <v>76.844883941999996</v>
      </c>
      <c r="AK48" s="347">
        <v>76.754369578999999</v>
      </c>
      <c r="AL48" s="347">
        <v>76.652624199000002</v>
      </c>
      <c r="AM48" s="347">
        <v>75.940637101999997</v>
      </c>
      <c r="AN48" s="347">
        <v>76.206125080000007</v>
      </c>
      <c r="AO48" s="347">
        <v>77.925536610999998</v>
      </c>
      <c r="AP48" s="347">
        <v>80.668428266999996</v>
      </c>
      <c r="AQ48" s="347">
        <v>81.852428054000001</v>
      </c>
      <c r="AR48" s="347">
        <v>79.474062102000005</v>
      </c>
      <c r="AS48" s="347">
        <v>75.330042276</v>
      </c>
      <c r="AT48" s="347">
        <v>70.911043528999997</v>
      </c>
      <c r="AU48" s="347">
        <v>67.244954570999994</v>
      </c>
      <c r="AV48" s="347">
        <v>64.188926538999993</v>
      </c>
      <c r="AW48" s="347">
        <v>61.940368851000002</v>
      </c>
      <c r="AX48" s="347">
        <v>61.284063447000001</v>
      </c>
      <c r="AY48" s="347">
        <v>62.026257252999997</v>
      </c>
      <c r="AZ48" s="347">
        <v>64.289701174000001</v>
      </c>
      <c r="BA48" s="347">
        <v>66.664891397999995</v>
      </c>
      <c r="BB48" s="347">
        <v>67.586773753000003</v>
      </c>
      <c r="BC48" s="347">
        <v>68.335105339999998</v>
      </c>
      <c r="BD48" s="347">
        <v>68.921690564000002</v>
      </c>
      <c r="BE48" s="347">
        <v>69.306812821999998</v>
      </c>
      <c r="BF48" s="347">
        <v>69.527099719000006</v>
      </c>
      <c r="BG48" s="947">
        <v>0</v>
      </c>
      <c r="BH48" s="947">
        <v>0</v>
      </c>
      <c r="BI48" s="947">
        <v>0</v>
      </c>
      <c r="BJ48" s="947">
        <v>0</v>
      </c>
      <c r="BK48" s="947">
        <v>0</v>
      </c>
      <c r="BL48" s="947">
        <v>0</v>
      </c>
      <c r="BM48" s="947">
        <v>0</v>
      </c>
      <c r="BN48" s="947">
        <v>0</v>
      </c>
      <c r="BO48" s="947">
        <v>0</v>
      </c>
      <c r="BP48" s="947">
        <v>0</v>
      </c>
      <c r="BQ48" s="947">
        <v>0</v>
      </c>
      <c r="BR48" s="947">
        <v>0</v>
      </c>
      <c r="BS48" s="947">
        <v>0</v>
      </c>
      <c r="BT48" s="947">
        <v>0</v>
      </c>
      <c r="BU48" s="947">
        <v>0</v>
      </c>
      <c r="BV48" s="947">
        <v>0</v>
      </c>
    </row>
    <row r="49" spans="1:74" ht="11.1" customHeight="1" x14ac:dyDescent="0.2">
      <c r="A49" s="267" t="s">
        <v>1260</v>
      </c>
      <c r="B49" s="554" t="s">
        <v>1079</v>
      </c>
      <c r="C49" s="347">
        <v>0.74774501385000003</v>
      </c>
      <c r="D49" s="347">
        <v>0.67596194127999998</v>
      </c>
      <c r="E49" s="347">
        <v>0.60230637971000001</v>
      </c>
      <c r="F49" s="347">
        <v>0.58432379779999999</v>
      </c>
      <c r="G49" s="347">
        <v>0.62108222283000003</v>
      </c>
      <c r="H49" s="347">
        <v>0.63288223081999995</v>
      </c>
      <c r="I49" s="347">
        <v>0.60701411774000003</v>
      </c>
      <c r="J49" s="347">
        <v>0.57603795690000004</v>
      </c>
      <c r="K49" s="347">
        <v>0.56901642386999995</v>
      </c>
      <c r="L49" s="347">
        <v>0.58630309647000001</v>
      </c>
      <c r="M49" s="347">
        <v>0.57779472676999999</v>
      </c>
      <c r="N49" s="347">
        <v>0.54711209194999999</v>
      </c>
      <c r="O49" s="347">
        <v>0.51368319738000001</v>
      </c>
      <c r="P49" s="347">
        <v>0.51101200157000004</v>
      </c>
      <c r="Q49" s="347">
        <v>0.51729187112999997</v>
      </c>
      <c r="R49" s="347">
        <v>0.50100297965999996</v>
      </c>
      <c r="S49" s="347">
        <v>0.47183862727999998</v>
      </c>
      <c r="T49" s="347">
        <v>0.45258116366000001</v>
      </c>
      <c r="U49" s="347">
        <v>0.45165811317999999</v>
      </c>
      <c r="V49" s="347">
        <v>0.47900735768000002</v>
      </c>
      <c r="W49" s="347">
        <v>0.49377769997999998</v>
      </c>
      <c r="X49" s="347">
        <v>0.50251877819000002</v>
      </c>
      <c r="Y49" s="347">
        <v>0.43258866870000001</v>
      </c>
      <c r="Z49" s="347">
        <v>0.41623319596000002</v>
      </c>
      <c r="AA49" s="347">
        <v>0.33846665602999998</v>
      </c>
      <c r="AB49" s="347">
        <v>0.28311034514</v>
      </c>
      <c r="AC49" s="347">
        <v>0.22350354986000001</v>
      </c>
      <c r="AD49" s="347">
        <v>0.13905348595</v>
      </c>
      <c r="AE49" s="347">
        <v>0.15823405392000001</v>
      </c>
      <c r="AF49" s="347">
        <v>0.18231663741000001</v>
      </c>
      <c r="AG49" s="347">
        <v>0.30199109449</v>
      </c>
      <c r="AH49" s="347">
        <v>0.38065877071999998</v>
      </c>
      <c r="AI49" s="347">
        <v>0.42307644312999998</v>
      </c>
      <c r="AJ49" s="347">
        <v>0.42474221258</v>
      </c>
      <c r="AK49" s="347">
        <v>0.41465423105999999</v>
      </c>
      <c r="AL49" s="347">
        <v>0.40287721402999999</v>
      </c>
      <c r="AM49" s="347">
        <v>0.37293637225999998</v>
      </c>
      <c r="AN49" s="347">
        <v>0.33059630496999998</v>
      </c>
      <c r="AO49" s="347">
        <v>0.32440951841999999</v>
      </c>
      <c r="AP49" s="347">
        <v>0.38277211614000001</v>
      </c>
      <c r="AQ49" s="347">
        <v>0.47385717937999999</v>
      </c>
      <c r="AR49" s="347">
        <v>0.56261774956999999</v>
      </c>
      <c r="AS49" s="347">
        <v>0.6226598941</v>
      </c>
      <c r="AT49" s="347">
        <v>0.64433482045000001</v>
      </c>
      <c r="AU49" s="347">
        <v>0.63031083085999995</v>
      </c>
      <c r="AV49" s="347">
        <v>0.59533115165999995</v>
      </c>
      <c r="AW49" s="347">
        <v>0.53836493507000005</v>
      </c>
      <c r="AX49" s="347">
        <v>0.48592336398000002</v>
      </c>
      <c r="AY49" s="347">
        <v>0.46106094386000002</v>
      </c>
      <c r="AZ49" s="347">
        <v>0.46632256746</v>
      </c>
      <c r="BA49" s="347">
        <v>0.48574732818999999</v>
      </c>
      <c r="BB49" s="347">
        <v>0.51013881932000005</v>
      </c>
      <c r="BC49" s="347">
        <v>0.53236684561000003</v>
      </c>
      <c r="BD49" s="347">
        <v>0.55519769412999997</v>
      </c>
      <c r="BE49" s="347">
        <v>0.57563428625000002</v>
      </c>
      <c r="BF49" s="347">
        <v>0.59355487331000001</v>
      </c>
      <c r="BG49" s="947">
        <v>0</v>
      </c>
      <c r="BH49" s="947">
        <v>0</v>
      </c>
      <c r="BI49" s="947">
        <v>0</v>
      </c>
      <c r="BJ49" s="947">
        <v>0</v>
      </c>
      <c r="BK49" s="947">
        <v>0</v>
      </c>
      <c r="BL49" s="947">
        <v>0</v>
      </c>
      <c r="BM49" s="947">
        <v>0</v>
      </c>
      <c r="BN49" s="947">
        <v>0</v>
      </c>
      <c r="BO49" s="947">
        <v>0</v>
      </c>
      <c r="BP49" s="947">
        <v>0</v>
      </c>
      <c r="BQ49" s="947">
        <v>0</v>
      </c>
      <c r="BR49" s="947">
        <v>0</v>
      </c>
      <c r="BS49" s="947">
        <v>0</v>
      </c>
      <c r="BT49" s="947">
        <v>0</v>
      </c>
      <c r="BU49" s="947">
        <v>0</v>
      </c>
      <c r="BV49" s="947">
        <v>0</v>
      </c>
    </row>
    <row r="50" spans="1:74" ht="11.1" customHeight="1" x14ac:dyDescent="0.2">
      <c r="A50" s="267" t="s">
        <v>1261</v>
      </c>
      <c r="B50" s="554" t="s">
        <v>1081</v>
      </c>
      <c r="C50" s="347">
        <v>388.74605330000003</v>
      </c>
      <c r="D50" s="347">
        <v>391.72653042000002</v>
      </c>
      <c r="E50" s="347">
        <v>395.44324356999999</v>
      </c>
      <c r="F50" s="347">
        <v>402.25002175999998</v>
      </c>
      <c r="G50" s="347">
        <v>412.12731960000002</v>
      </c>
      <c r="H50" s="347">
        <v>422.45703164999998</v>
      </c>
      <c r="I50" s="347">
        <v>430.33007591000001</v>
      </c>
      <c r="J50" s="347">
        <v>436.05272647999999</v>
      </c>
      <c r="K50" s="347">
        <v>439.304349</v>
      </c>
      <c r="L50" s="347">
        <v>440.61925638000002</v>
      </c>
      <c r="M50" s="347">
        <v>441.12408102000001</v>
      </c>
      <c r="N50" s="347">
        <v>441.25295340999998</v>
      </c>
      <c r="O50" s="347">
        <v>439.61670348000001</v>
      </c>
      <c r="P50" s="347">
        <v>437.87344632999998</v>
      </c>
      <c r="Q50" s="347">
        <v>435.63220238999997</v>
      </c>
      <c r="R50" s="347">
        <v>434.25012636000002</v>
      </c>
      <c r="S50" s="347">
        <v>436.02993077000002</v>
      </c>
      <c r="T50" s="347">
        <v>440.24311702</v>
      </c>
      <c r="U50" s="347">
        <v>445.74206005000002</v>
      </c>
      <c r="V50" s="347">
        <v>448.67560594999998</v>
      </c>
      <c r="W50" s="347">
        <v>447.86469851999999</v>
      </c>
      <c r="X50" s="347">
        <v>448.58943944999999</v>
      </c>
      <c r="Y50" s="347">
        <v>443.61038717000002</v>
      </c>
      <c r="Z50" s="347">
        <v>442.29977170000001</v>
      </c>
      <c r="AA50" s="347">
        <v>446.02401750000001</v>
      </c>
      <c r="AB50" s="347">
        <v>451.09290755000001</v>
      </c>
      <c r="AC50" s="347">
        <v>456.07308687</v>
      </c>
      <c r="AD50" s="347">
        <v>462.98212723</v>
      </c>
      <c r="AE50" s="347">
        <v>466.26461702</v>
      </c>
      <c r="AF50" s="347">
        <v>476.04922676000001</v>
      </c>
      <c r="AG50" s="347">
        <v>470.24905354999999</v>
      </c>
      <c r="AH50" s="347">
        <v>464.91221111999999</v>
      </c>
      <c r="AI50" s="347">
        <v>453.76567677000003</v>
      </c>
      <c r="AJ50" s="347">
        <v>442.38318892000001</v>
      </c>
      <c r="AK50" s="347">
        <v>435.7739249</v>
      </c>
      <c r="AL50" s="347">
        <v>435.75108807999999</v>
      </c>
      <c r="AM50" s="347">
        <v>438.78313243999997</v>
      </c>
      <c r="AN50" s="347">
        <v>444.42356223000002</v>
      </c>
      <c r="AO50" s="347">
        <v>450.23408373000001</v>
      </c>
      <c r="AP50" s="347">
        <v>456.31737841</v>
      </c>
      <c r="AQ50" s="347">
        <v>462.81493657999999</v>
      </c>
      <c r="AR50" s="347">
        <v>466.61073214999999</v>
      </c>
      <c r="AS50" s="347">
        <v>466.45780434</v>
      </c>
      <c r="AT50" s="347">
        <v>462.52100383999999</v>
      </c>
      <c r="AU50" s="347">
        <v>454.35406961000001</v>
      </c>
      <c r="AV50" s="347">
        <v>445.21117557000002</v>
      </c>
      <c r="AW50" s="347">
        <v>437.78893260000001</v>
      </c>
      <c r="AX50" s="347">
        <v>433.93662193</v>
      </c>
      <c r="AY50" s="347">
        <v>431.86481786000002</v>
      </c>
      <c r="AZ50" s="347">
        <v>430.58421355000002</v>
      </c>
      <c r="BA50" s="347">
        <v>432.01131032000001</v>
      </c>
      <c r="BB50" s="347">
        <v>440.69234969000001</v>
      </c>
      <c r="BC50" s="347">
        <v>449.66191796999999</v>
      </c>
      <c r="BD50" s="347">
        <v>459.23653972</v>
      </c>
      <c r="BE50" s="347">
        <v>468.68845864000002</v>
      </c>
      <c r="BF50" s="347">
        <v>478.64514521000001</v>
      </c>
      <c r="BG50" s="947">
        <v>0</v>
      </c>
      <c r="BH50" s="947">
        <v>0</v>
      </c>
      <c r="BI50" s="947">
        <v>0</v>
      </c>
      <c r="BJ50" s="947">
        <v>0</v>
      </c>
      <c r="BK50" s="947">
        <v>0</v>
      </c>
      <c r="BL50" s="947">
        <v>0</v>
      </c>
      <c r="BM50" s="947">
        <v>0</v>
      </c>
      <c r="BN50" s="947">
        <v>0</v>
      </c>
      <c r="BO50" s="947">
        <v>0</v>
      </c>
      <c r="BP50" s="947">
        <v>0</v>
      </c>
      <c r="BQ50" s="947">
        <v>0</v>
      </c>
      <c r="BR50" s="947">
        <v>0</v>
      </c>
      <c r="BS50" s="947">
        <v>0</v>
      </c>
      <c r="BT50" s="947">
        <v>0</v>
      </c>
      <c r="BU50" s="947">
        <v>0</v>
      </c>
      <c r="BV50" s="947">
        <v>0</v>
      </c>
    </row>
    <row r="51" spans="1:74" ht="11.1" customHeight="1" x14ac:dyDescent="0.2">
      <c r="A51" s="267" t="s">
        <v>1262</v>
      </c>
      <c r="B51" s="554" t="s">
        <v>1543</v>
      </c>
      <c r="C51" s="347">
        <v>67.893458592000002</v>
      </c>
      <c r="D51" s="347">
        <v>69.044934288999997</v>
      </c>
      <c r="E51" s="347">
        <v>70.040948130000004</v>
      </c>
      <c r="F51" s="347">
        <v>71.606763001000004</v>
      </c>
      <c r="G51" s="347">
        <v>73.607586185000002</v>
      </c>
      <c r="H51" s="347">
        <v>75.395010638000002</v>
      </c>
      <c r="I51" s="347">
        <v>77.142101303999993</v>
      </c>
      <c r="J51" s="347">
        <v>78.478416908</v>
      </c>
      <c r="K51" s="347">
        <v>78.504800704000004</v>
      </c>
      <c r="L51" s="347">
        <v>77.613411966000001</v>
      </c>
      <c r="M51" s="347">
        <v>76.923982937999995</v>
      </c>
      <c r="N51" s="347">
        <v>77.043477561000003</v>
      </c>
      <c r="O51" s="347">
        <v>77.522913690999999</v>
      </c>
      <c r="P51" s="347">
        <v>77.981163018000004</v>
      </c>
      <c r="Q51" s="347">
        <v>78.544610621000004</v>
      </c>
      <c r="R51" s="347">
        <v>79.711588536999997</v>
      </c>
      <c r="S51" s="347">
        <v>81.844238314999998</v>
      </c>
      <c r="T51" s="347">
        <v>84.124650040000006</v>
      </c>
      <c r="U51" s="347">
        <v>85.580581793999997</v>
      </c>
      <c r="V51" s="347">
        <v>85.776097695000004</v>
      </c>
      <c r="W51" s="347">
        <v>84.404123679999998</v>
      </c>
      <c r="X51" s="347">
        <v>83.237854472999999</v>
      </c>
      <c r="Y51" s="347">
        <v>80.428929237999995</v>
      </c>
      <c r="Z51" s="347">
        <v>78.893735929000002</v>
      </c>
      <c r="AA51" s="347">
        <v>79.381520210999994</v>
      </c>
      <c r="AB51" s="347">
        <v>78.852187846999996</v>
      </c>
      <c r="AC51" s="347">
        <v>77.617926245999996</v>
      </c>
      <c r="AD51" s="347">
        <v>76.911778706000007</v>
      </c>
      <c r="AE51" s="347">
        <v>78.369430222000005</v>
      </c>
      <c r="AF51" s="347">
        <v>80.642684517999996</v>
      </c>
      <c r="AG51" s="347">
        <v>84.935924935000003</v>
      </c>
      <c r="AH51" s="347">
        <v>87.534574097000004</v>
      </c>
      <c r="AI51" s="347">
        <v>88.901370779999993</v>
      </c>
      <c r="AJ51" s="347">
        <v>89.321874605999994</v>
      </c>
      <c r="AK51" s="347">
        <v>89.173423021999994</v>
      </c>
      <c r="AL51" s="347">
        <v>87.608258016999997</v>
      </c>
      <c r="AM51" s="347">
        <v>84.818980474</v>
      </c>
      <c r="AN51" s="347">
        <v>81.838436201999997</v>
      </c>
      <c r="AO51" s="347">
        <v>80.035508785999994</v>
      </c>
      <c r="AP51" s="347">
        <v>79.343586458999994</v>
      </c>
      <c r="AQ51" s="347">
        <v>80.297547420000001</v>
      </c>
      <c r="AR51" s="347">
        <v>81.960131494999999</v>
      </c>
      <c r="AS51" s="347">
        <v>82.688691569</v>
      </c>
      <c r="AT51" s="347">
        <v>82.679114034999998</v>
      </c>
      <c r="AU51" s="347">
        <v>81.844546796000003</v>
      </c>
      <c r="AV51" s="347">
        <v>80.655227955000001</v>
      </c>
      <c r="AW51" s="347">
        <v>79.345869496999995</v>
      </c>
      <c r="AX51" s="347">
        <v>78.377352739000003</v>
      </c>
      <c r="AY51" s="347">
        <v>77.875332616999998</v>
      </c>
      <c r="AZ51" s="347">
        <v>77.933014897999996</v>
      </c>
      <c r="BA51" s="347">
        <v>78.695722386</v>
      </c>
      <c r="BB51" s="347">
        <v>79.444344494999996</v>
      </c>
      <c r="BC51" s="347">
        <v>80.081845868000002</v>
      </c>
      <c r="BD51" s="347">
        <v>80.672899619999995</v>
      </c>
      <c r="BE51" s="347">
        <v>81.191805673999994</v>
      </c>
      <c r="BF51" s="347">
        <v>81.680616650000005</v>
      </c>
      <c r="BG51" s="947">
        <v>0</v>
      </c>
      <c r="BH51" s="947">
        <v>0</v>
      </c>
      <c r="BI51" s="947">
        <v>0</v>
      </c>
      <c r="BJ51" s="947">
        <v>0</v>
      </c>
      <c r="BK51" s="947">
        <v>0</v>
      </c>
      <c r="BL51" s="947">
        <v>0</v>
      </c>
      <c r="BM51" s="947">
        <v>0</v>
      </c>
      <c r="BN51" s="947">
        <v>0</v>
      </c>
      <c r="BO51" s="947">
        <v>0</v>
      </c>
      <c r="BP51" s="947">
        <v>0</v>
      </c>
      <c r="BQ51" s="947">
        <v>0</v>
      </c>
      <c r="BR51" s="947">
        <v>0</v>
      </c>
      <c r="BS51" s="947">
        <v>0</v>
      </c>
      <c r="BT51" s="947">
        <v>0</v>
      </c>
      <c r="BU51" s="947">
        <v>0</v>
      </c>
      <c r="BV51" s="947">
        <v>0</v>
      </c>
    </row>
    <row r="52" spans="1:74" ht="11.1" customHeight="1" x14ac:dyDescent="0.2">
      <c r="A52" s="169"/>
      <c r="B52" s="620"/>
      <c r="C52" s="618"/>
      <c r="D52" s="618"/>
      <c r="E52" s="618"/>
      <c r="F52" s="618"/>
      <c r="G52" s="618"/>
      <c r="H52" s="618"/>
      <c r="I52" s="618"/>
      <c r="J52" s="618"/>
      <c r="K52" s="618"/>
      <c r="L52" s="618"/>
      <c r="M52" s="618"/>
      <c r="N52" s="618"/>
      <c r="O52" s="618"/>
      <c r="P52" s="618"/>
      <c r="Q52" s="618"/>
      <c r="R52" s="618"/>
      <c r="S52" s="618"/>
      <c r="T52" s="618"/>
      <c r="U52" s="618"/>
      <c r="V52" s="618"/>
      <c r="W52" s="618"/>
      <c r="X52" s="618"/>
      <c r="Y52" s="618"/>
      <c r="Z52" s="618"/>
      <c r="AA52" s="618"/>
      <c r="AB52" s="618"/>
      <c r="AC52" s="618"/>
      <c r="AD52" s="618"/>
      <c r="AE52" s="618"/>
      <c r="AF52" s="618"/>
      <c r="AG52" s="618"/>
      <c r="AH52" s="618"/>
      <c r="AI52" s="618"/>
      <c r="AJ52" s="618"/>
      <c r="AK52" s="618"/>
      <c r="AL52" s="618"/>
      <c r="AM52" s="618"/>
      <c r="AN52" s="618"/>
      <c r="AO52" s="618"/>
      <c r="AP52" s="618"/>
      <c r="AQ52" s="618"/>
      <c r="AR52" s="618"/>
      <c r="AS52" s="618"/>
      <c r="AT52" s="618"/>
      <c r="AU52" s="618"/>
      <c r="AV52" s="618"/>
      <c r="AW52" s="618"/>
      <c r="AX52" s="618"/>
      <c r="AY52" s="618"/>
      <c r="AZ52" s="618"/>
      <c r="BA52" s="872"/>
      <c r="BB52" s="872"/>
      <c r="BC52" s="872"/>
      <c r="BD52" s="872"/>
      <c r="BE52" s="872"/>
      <c r="BF52" s="872"/>
      <c r="BG52" s="353"/>
      <c r="BH52" s="353"/>
      <c r="BI52" s="353"/>
      <c r="BJ52" s="353"/>
      <c r="BK52" s="353"/>
      <c r="BL52" s="353"/>
      <c r="BM52" s="353"/>
      <c r="BN52" s="353"/>
      <c r="BO52" s="353"/>
      <c r="BP52" s="353"/>
      <c r="BQ52" s="353"/>
      <c r="BR52" s="353"/>
      <c r="BS52" s="353"/>
      <c r="BT52" s="353"/>
      <c r="BU52" s="353"/>
      <c r="BV52" s="353"/>
    </row>
    <row r="53" spans="1:74" ht="11.1" customHeight="1" x14ac:dyDescent="0.2">
      <c r="A53" s="267"/>
      <c r="B53" s="37" t="s">
        <v>1263</v>
      </c>
      <c r="C53" s="619"/>
      <c r="D53" s="619"/>
      <c r="E53" s="619"/>
      <c r="F53" s="619"/>
      <c r="G53" s="619"/>
      <c r="H53" s="619"/>
      <c r="I53" s="619"/>
      <c r="J53" s="619"/>
      <c r="K53" s="619"/>
      <c r="L53" s="619"/>
      <c r="M53" s="619"/>
      <c r="N53" s="619"/>
      <c r="O53" s="619"/>
      <c r="P53" s="619"/>
      <c r="Q53" s="619"/>
      <c r="R53" s="619"/>
      <c r="S53" s="619"/>
      <c r="T53" s="619"/>
      <c r="U53" s="619"/>
      <c r="V53" s="619"/>
      <c r="W53" s="619"/>
      <c r="X53" s="619"/>
      <c r="Y53" s="619"/>
      <c r="Z53" s="619"/>
      <c r="AA53" s="619"/>
      <c r="AB53" s="619"/>
      <c r="AC53" s="619"/>
      <c r="AD53" s="619"/>
      <c r="AE53" s="619"/>
      <c r="AF53" s="619"/>
      <c r="AG53" s="619"/>
      <c r="AH53" s="619"/>
      <c r="AI53" s="619"/>
      <c r="AJ53" s="619"/>
      <c r="AK53" s="619"/>
      <c r="AL53" s="619"/>
      <c r="AM53" s="619"/>
      <c r="AN53" s="619"/>
      <c r="AO53" s="619"/>
      <c r="AP53" s="619"/>
      <c r="AQ53" s="619"/>
      <c r="AR53" s="619"/>
      <c r="AS53" s="619"/>
      <c r="AT53" s="619"/>
      <c r="AU53" s="619"/>
      <c r="AV53" s="619"/>
      <c r="AW53" s="619"/>
      <c r="AX53" s="619"/>
      <c r="AY53" s="619"/>
      <c r="AZ53" s="619"/>
      <c r="BA53" s="872"/>
      <c r="BB53" s="872"/>
      <c r="BC53" s="872"/>
      <c r="BD53" s="872"/>
      <c r="BE53" s="872" t="s">
        <v>1611</v>
      </c>
      <c r="BF53" s="872"/>
      <c r="BG53" s="353"/>
      <c r="BH53" s="353"/>
      <c r="BI53" s="353"/>
      <c r="BJ53" s="353"/>
      <c r="BK53" s="353"/>
      <c r="BL53" s="353"/>
      <c r="BM53" s="353"/>
      <c r="BN53" s="353"/>
      <c r="BO53" s="353"/>
      <c r="BP53" s="353"/>
      <c r="BQ53" s="353"/>
      <c r="BR53" s="353"/>
      <c r="BS53" s="353"/>
      <c r="BT53" s="353"/>
      <c r="BU53" s="353"/>
      <c r="BV53" s="353"/>
    </row>
    <row r="54" spans="1:74" ht="11.1" customHeight="1" x14ac:dyDescent="0.2">
      <c r="A54" s="267" t="s">
        <v>1264</v>
      </c>
      <c r="B54" s="554" t="s">
        <v>1073</v>
      </c>
      <c r="C54" s="452">
        <v>0.20247712828</v>
      </c>
      <c r="D54" s="452">
        <v>0.20945085651000001</v>
      </c>
      <c r="E54" s="452">
        <v>0.20258838073999999</v>
      </c>
      <c r="F54" s="452">
        <v>0.19261668672999999</v>
      </c>
      <c r="G54" s="452">
        <v>0.19564898134</v>
      </c>
      <c r="H54" s="452">
        <v>0.19849087640999999</v>
      </c>
      <c r="I54" s="452">
        <v>0.19679201734999999</v>
      </c>
      <c r="J54" s="452">
        <v>0.19767613031</v>
      </c>
      <c r="K54" s="452">
        <v>0.21141828714999999</v>
      </c>
      <c r="L54" s="452">
        <v>0.23334589806</v>
      </c>
      <c r="M54" s="452">
        <v>0.24996865112</v>
      </c>
      <c r="N54" s="452">
        <v>0.23853422669999999</v>
      </c>
      <c r="O54" s="452">
        <v>0.24879456467</v>
      </c>
      <c r="P54" s="452">
        <v>0.25883237635</v>
      </c>
      <c r="Q54" s="452">
        <v>0.25973639542999999</v>
      </c>
      <c r="R54" s="452">
        <v>0.26019891166999998</v>
      </c>
      <c r="S54" s="452">
        <v>0.25849870788000001</v>
      </c>
      <c r="T54" s="452">
        <v>0.25218101770000001</v>
      </c>
      <c r="U54" s="452">
        <v>0.26037298013999999</v>
      </c>
      <c r="V54" s="452">
        <v>0.26999111518000002</v>
      </c>
      <c r="W54" s="452">
        <v>0.27273768732999998</v>
      </c>
      <c r="X54" s="452">
        <v>0.30500650315</v>
      </c>
      <c r="Y54" s="452">
        <v>0.29723325415000001</v>
      </c>
      <c r="Z54" s="452">
        <v>0.29527724995999999</v>
      </c>
      <c r="AA54" s="452">
        <v>0.29062663686000001</v>
      </c>
      <c r="AB54" s="452">
        <v>0.28716378920000002</v>
      </c>
      <c r="AC54" s="452">
        <v>0.28614254843999998</v>
      </c>
      <c r="AD54" s="452">
        <v>0.27327917051</v>
      </c>
      <c r="AE54" s="452">
        <v>0.28876363731999999</v>
      </c>
      <c r="AF54" s="452">
        <v>0.33349943110000002</v>
      </c>
      <c r="AG54" s="452">
        <v>0.36562748545000001</v>
      </c>
      <c r="AH54" s="452">
        <v>0.41008633716999998</v>
      </c>
      <c r="AI54" s="452">
        <v>0.40410447346</v>
      </c>
      <c r="AJ54" s="452">
        <v>0.42467003502</v>
      </c>
      <c r="AK54" s="452">
        <v>0.45982043657999999</v>
      </c>
      <c r="AL54" s="452">
        <v>0.48646261678000002</v>
      </c>
      <c r="AM54" s="452">
        <v>0.48779105140000001</v>
      </c>
      <c r="AN54" s="452">
        <v>0.51299665762000002</v>
      </c>
      <c r="AO54" s="452">
        <v>0.52869044125999998</v>
      </c>
      <c r="AP54" s="452">
        <v>0.53898422877999996</v>
      </c>
      <c r="AQ54" s="452">
        <v>0.55408061127999997</v>
      </c>
      <c r="AR54" s="452">
        <v>0.53848007216000005</v>
      </c>
      <c r="AS54" s="452">
        <v>0.54618721788000002</v>
      </c>
      <c r="AT54" s="452">
        <v>0.52423978358000001</v>
      </c>
      <c r="AU54" s="452">
        <v>0.51162185884</v>
      </c>
      <c r="AV54" s="452">
        <v>0.48981694116000002</v>
      </c>
      <c r="AW54" s="452">
        <v>0.47120144048000001</v>
      </c>
      <c r="AX54" s="452">
        <v>0.46447467903</v>
      </c>
      <c r="AY54" s="452">
        <v>0.45318233018999998</v>
      </c>
      <c r="AZ54" s="452">
        <v>0.44496060081</v>
      </c>
      <c r="BA54" s="452">
        <v>0.45331873757000002</v>
      </c>
      <c r="BB54" s="452">
        <v>0.44954304750000001</v>
      </c>
      <c r="BC54" s="452">
        <v>0.46848685976999999</v>
      </c>
      <c r="BD54" s="452">
        <v>0.49122242003</v>
      </c>
      <c r="BE54" s="452">
        <v>0.50201305209000002</v>
      </c>
      <c r="BF54" s="452">
        <v>0.50951038211999999</v>
      </c>
      <c r="BG54" s="947">
        <v>0</v>
      </c>
      <c r="BH54" s="947">
        <v>0</v>
      </c>
      <c r="BI54" s="947">
        <v>0</v>
      </c>
      <c r="BJ54" s="947">
        <v>0</v>
      </c>
      <c r="BK54" s="947">
        <v>0</v>
      </c>
      <c r="BL54" s="947">
        <v>0</v>
      </c>
      <c r="BM54" s="947">
        <v>0</v>
      </c>
      <c r="BN54" s="947">
        <v>0</v>
      </c>
      <c r="BO54" s="947">
        <v>0</v>
      </c>
      <c r="BP54" s="947">
        <v>0</v>
      </c>
      <c r="BQ54" s="947">
        <v>0</v>
      </c>
      <c r="BR54" s="947">
        <v>0</v>
      </c>
      <c r="BS54" s="947">
        <v>0</v>
      </c>
      <c r="BT54" s="947">
        <v>0</v>
      </c>
      <c r="BU54" s="947">
        <v>0</v>
      </c>
      <c r="BV54" s="947">
        <v>0</v>
      </c>
    </row>
    <row r="55" spans="1:74" ht="11.1" customHeight="1" x14ac:dyDescent="0.2">
      <c r="A55" s="267" t="s">
        <v>1265</v>
      </c>
      <c r="B55" s="554" t="s">
        <v>1075</v>
      </c>
      <c r="C55" s="452">
        <v>1.6490688078</v>
      </c>
      <c r="D55" s="452">
        <v>1.4413564159000001</v>
      </c>
      <c r="E55" s="452">
        <v>1.3639956394999999</v>
      </c>
      <c r="F55" s="452">
        <v>1.0655434546</v>
      </c>
      <c r="G55" s="452">
        <v>1.0900653655999999</v>
      </c>
      <c r="H55" s="452">
        <v>1.1569945256</v>
      </c>
      <c r="I55" s="452">
        <v>1.1564926104</v>
      </c>
      <c r="J55" s="452">
        <v>1.2133384426</v>
      </c>
      <c r="K55" s="452">
        <v>1.2539162504000001</v>
      </c>
      <c r="L55" s="452">
        <v>1.2487067301000001</v>
      </c>
      <c r="M55" s="452">
        <v>1.2316548714</v>
      </c>
      <c r="N55" s="452">
        <v>1.2633535102</v>
      </c>
      <c r="O55" s="452">
        <v>1.2297632614</v>
      </c>
      <c r="P55" s="452">
        <v>1.2363851552</v>
      </c>
      <c r="Q55" s="452">
        <v>1.2725703491</v>
      </c>
      <c r="R55" s="452">
        <v>1.3516367709999999</v>
      </c>
      <c r="S55" s="452">
        <v>1.4585201414</v>
      </c>
      <c r="T55" s="452">
        <v>1.6152425079999999</v>
      </c>
      <c r="U55" s="452">
        <v>1.7955158699</v>
      </c>
      <c r="V55" s="452">
        <v>1.9117832579</v>
      </c>
      <c r="W55" s="452">
        <v>1.9110101522</v>
      </c>
      <c r="X55" s="452">
        <v>1.9407726071</v>
      </c>
      <c r="Y55" s="452">
        <v>1.9246389878000001</v>
      </c>
      <c r="Z55" s="452">
        <v>1.7837952113</v>
      </c>
      <c r="AA55" s="452">
        <v>1.7146842919</v>
      </c>
      <c r="AB55" s="452">
        <v>1.6290532611999999</v>
      </c>
      <c r="AC55" s="452">
        <v>1.5584836440000001</v>
      </c>
      <c r="AD55" s="452">
        <v>1.5494565324</v>
      </c>
      <c r="AE55" s="452">
        <v>1.6515791286999999</v>
      </c>
      <c r="AF55" s="452">
        <v>1.7206113318</v>
      </c>
      <c r="AG55" s="452">
        <v>1.8145081969000001</v>
      </c>
      <c r="AH55" s="452">
        <v>1.8369374988</v>
      </c>
      <c r="AI55" s="452">
        <v>1.8161454129000001</v>
      </c>
      <c r="AJ55" s="452">
        <v>1.7817715641</v>
      </c>
      <c r="AK55" s="452">
        <v>1.7670483433999999</v>
      </c>
      <c r="AL55" s="452">
        <v>1.6729451839</v>
      </c>
      <c r="AM55" s="452">
        <v>1.5442018042000001</v>
      </c>
      <c r="AN55" s="452">
        <v>1.4505867940999999</v>
      </c>
      <c r="AO55" s="452">
        <v>1.5298959555</v>
      </c>
      <c r="AP55" s="452">
        <v>1.6883841553000001</v>
      </c>
      <c r="AQ55" s="452">
        <v>1.7987230281</v>
      </c>
      <c r="AR55" s="452">
        <v>1.9181880603999999</v>
      </c>
      <c r="AS55" s="452">
        <v>2.0636749524</v>
      </c>
      <c r="AT55" s="452">
        <v>2.2172837805999999</v>
      </c>
      <c r="AU55" s="452">
        <v>2.2291413822999999</v>
      </c>
      <c r="AV55" s="452">
        <v>2.2194157565000001</v>
      </c>
      <c r="AW55" s="452">
        <v>2.2393204397000002</v>
      </c>
      <c r="AX55" s="452">
        <v>2.1100677240999999</v>
      </c>
      <c r="AY55" s="452">
        <v>2.1151127542000001</v>
      </c>
      <c r="AZ55" s="452">
        <v>2.1184440569</v>
      </c>
      <c r="BA55" s="452">
        <v>2.1564377581</v>
      </c>
      <c r="BB55" s="452">
        <v>2.1942838512999998</v>
      </c>
      <c r="BC55" s="452">
        <v>2.2444311317999999</v>
      </c>
      <c r="BD55" s="452">
        <v>2.2614175479999998</v>
      </c>
      <c r="BE55" s="452">
        <v>2.3207932433999998</v>
      </c>
      <c r="BF55" s="452">
        <v>2.3622798778999998</v>
      </c>
      <c r="BG55" s="947">
        <v>0</v>
      </c>
      <c r="BH55" s="947">
        <v>0</v>
      </c>
      <c r="BI55" s="947">
        <v>0</v>
      </c>
      <c r="BJ55" s="947">
        <v>0</v>
      </c>
      <c r="BK55" s="947">
        <v>0</v>
      </c>
      <c r="BL55" s="947">
        <v>0</v>
      </c>
      <c r="BM55" s="947">
        <v>0</v>
      </c>
      <c r="BN55" s="947">
        <v>0</v>
      </c>
      <c r="BO55" s="947">
        <v>0</v>
      </c>
      <c r="BP55" s="947">
        <v>0</v>
      </c>
      <c r="BQ55" s="947">
        <v>0</v>
      </c>
      <c r="BR55" s="947">
        <v>0</v>
      </c>
      <c r="BS55" s="947">
        <v>0</v>
      </c>
      <c r="BT55" s="947">
        <v>0</v>
      </c>
      <c r="BU55" s="947">
        <v>0</v>
      </c>
      <c r="BV55" s="947">
        <v>0</v>
      </c>
    </row>
    <row r="56" spans="1:74" ht="11.1" customHeight="1" x14ac:dyDescent="0.2">
      <c r="A56" s="267" t="s">
        <v>1266</v>
      </c>
      <c r="B56" s="554" t="s">
        <v>1077</v>
      </c>
      <c r="C56" s="452">
        <v>1.4000188409000001</v>
      </c>
      <c r="D56" s="452">
        <v>1.3602260621</v>
      </c>
      <c r="E56" s="452">
        <v>1.3248752926</v>
      </c>
      <c r="F56" s="452">
        <v>1.2512200753</v>
      </c>
      <c r="G56" s="452">
        <v>1.2128046584000001</v>
      </c>
      <c r="H56" s="452">
        <v>1.1870005945</v>
      </c>
      <c r="I56" s="452">
        <v>1.1575998428000001</v>
      </c>
      <c r="J56" s="452">
        <v>1.1095369754</v>
      </c>
      <c r="K56" s="452">
        <v>1.0570767232</v>
      </c>
      <c r="L56" s="452">
        <v>1.0030681599</v>
      </c>
      <c r="M56" s="452">
        <v>1.0128711557000001</v>
      </c>
      <c r="N56" s="452">
        <v>1.0288559704</v>
      </c>
      <c r="O56" s="452">
        <v>1.0537667792000001</v>
      </c>
      <c r="P56" s="452">
        <v>1.0821819649</v>
      </c>
      <c r="Q56" s="452">
        <v>1.0964664972</v>
      </c>
      <c r="R56" s="452">
        <v>1.1370233412999999</v>
      </c>
      <c r="S56" s="452">
        <v>1.1704454109</v>
      </c>
      <c r="T56" s="452">
        <v>1.2225344548999999</v>
      </c>
      <c r="U56" s="452">
        <v>1.3166013140999999</v>
      </c>
      <c r="V56" s="452">
        <v>1.339787847</v>
      </c>
      <c r="W56" s="452">
        <v>1.2864043247000001</v>
      </c>
      <c r="X56" s="452">
        <v>1.2288259732</v>
      </c>
      <c r="Y56" s="452">
        <v>1.2080940010000001</v>
      </c>
      <c r="Z56" s="452">
        <v>1.0868791315999999</v>
      </c>
      <c r="AA56" s="452">
        <v>1.1975033815</v>
      </c>
      <c r="AB56" s="452">
        <v>1.2669562739</v>
      </c>
      <c r="AC56" s="452">
        <v>1.2952977478000001</v>
      </c>
      <c r="AD56" s="452">
        <v>1.4250444393999999</v>
      </c>
      <c r="AE56" s="452">
        <v>1.4120810575</v>
      </c>
      <c r="AF56" s="452">
        <v>1.4740924756</v>
      </c>
      <c r="AG56" s="452">
        <v>1.5688410683</v>
      </c>
      <c r="AH56" s="452">
        <v>1.5581078314000001</v>
      </c>
      <c r="AI56" s="452">
        <v>1.5253985403999999</v>
      </c>
      <c r="AJ56" s="452">
        <v>1.4721242134000001</v>
      </c>
      <c r="AK56" s="452">
        <v>1.4831762236999999</v>
      </c>
      <c r="AL56" s="452">
        <v>1.4812101294</v>
      </c>
      <c r="AM56" s="452">
        <v>1.4717177733</v>
      </c>
      <c r="AN56" s="452">
        <v>1.486948782</v>
      </c>
      <c r="AO56" s="452">
        <v>1.5774400124000001</v>
      </c>
      <c r="AP56" s="452">
        <v>1.5365414907999999</v>
      </c>
      <c r="AQ56" s="452">
        <v>1.5443854349999999</v>
      </c>
      <c r="AR56" s="452">
        <v>1.506617291</v>
      </c>
      <c r="AS56" s="452">
        <v>1.4655650248000001</v>
      </c>
      <c r="AT56" s="452">
        <v>1.4471641537</v>
      </c>
      <c r="AU56" s="452">
        <v>1.3584839307000001</v>
      </c>
      <c r="AV56" s="452">
        <v>1.3153468553000001</v>
      </c>
      <c r="AW56" s="452">
        <v>1.2027256088</v>
      </c>
      <c r="AX56" s="452">
        <v>1.1265452840000001</v>
      </c>
      <c r="AY56" s="452">
        <v>1.2162011226</v>
      </c>
      <c r="AZ56" s="452">
        <v>1.3120347178</v>
      </c>
      <c r="BA56" s="452">
        <v>1.4064323080000001</v>
      </c>
      <c r="BB56" s="452">
        <v>1.4258813027999999</v>
      </c>
      <c r="BC56" s="452">
        <v>1.4236480278999999</v>
      </c>
      <c r="BD56" s="452">
        <v>1.3853606143999999</v>
      </c>
      <c r="BE56" s="452">
        <v>1.4001376327999999</v>
      </c>
      <c r="BF56" s="452">
        <v>1.3632764651</v>
      </c>
      <c r="BG56" s="947">
        <v>0</v>
      </c>
      <c r="BH56" s="947">
        <v>0</v>
      </c>
      <c r="BI56" s="947">
        <v>0</v>
      </c>
      <c r="BJ56" s="947">
        <v>0</v>
      </c>
      <c r="BK56" s="947">
        <v>0</v>
      </c>
      <c r="BL56" s="947">
        <v>0</v>
      </c>
      <c r="BM56" s="947">
        <v>0</v>
      </c>
      <c r="BN56" s="947">
        <v>0</v>
      </c>
      <c r="BO56" s="947">
        <v>0</v>
      </c>
      <c r="BP56" s="947">
        <v>0</v>
      </c>
      <c r="BQ56" s="947">
        <v>0</v>
      </c>
      <c r="BR56" s="947">
        <v>0</v>
      </c>
      <c r="BS56" s="947">
        <v>0</v>
      </c>
      <c r="BT56" s="947">
        <v>0</v>
      </c>
      <c r="BU56" s="947">
        <v>0</v>
      </c>
      <c r="BV56" s="947">
        <v>0</v>
      </c>
    </row>
    <row r="57" spans="1:74" ht="11.1" customHeight="1" x14ac:dyDescent="0.2">
      <c r="A57" s="267" t="s">
        <v>1267</v>
      </c>
      <c r="B57" s="554" t="s">
        <v>1079</v>
      </c>
      <c r="C57" s="452">
        <v>1.5260102322999999E-2</v>
      </c>
      <c r="D57" s="452">
        <v>1.3358931645999999E-2</v>
      </c>
      <c r="E57" s="452">
        <v>1.0755471066E-2</v>
      </c>
      <c r="F57" s="452">
        <v>9.7794777873999993E-3</v>
      </c>
      <c r="G57" s="452">
        <v>9.1335621004000004E-3</v>
      </c>
      <c r="H57" s="452">
        <v>9.0931355001999999E-3</v>
      </c>
      <c r="I57" s="452">
        <v>8.5797048444000001E-3</v>
      </c>
      <c r="J57" s="452">
        <v>8.0564749216000004E-3</v>
      </c>
      <c r="K57" s="452">
        <v>7.8811139040000002E-3</v>
      </c>
      <c r="L57" s="452">
        <v>8.0041378358000001E-3</v>
      </c>
      <c r="M57" s="452">
        <v>7.7039296903000003E-3</v>
      </c>
      <c r="N57" s="452">
        <v>7.3934066479999999E-3</v>
      </c>
      <c r="O57" s="452">
        <v>7.0609374210000003E-3</v>
      </c>
      <c r="P57" s="452">
        <v>6.9810382727999998E-3</v>
      </c>
      <c r="Q57" s="452">
        <v>7.2096428032E-3</v>
      </c>
      <c r="R57" s="452">
        <v>6.9103859263E-3</v>
      </c>
      <c r="S57" s="452">
        <v>6.5171081115999998E-3</v>
      </c>
      <c r="T57" s="452">
        <v>6.4424364933999998E-3</v>
      </c>
      <c r="U57" s="452">
        <v>7.0296982597000002E-3</v>
      </c>
      <c r="V57" s="452">
        <v>8.6152402460999995E-3</v>
      </c>
      <c r="W57" s="452">
        <v>9.7296098517000006E-3</v>
      </c>
      <c r="X57" s="452">
        <v>1.0050375564E-2</v>
      </c>
      <c r="Y57" s="452">
        <v>9.1650141672999993E-3</v>
      </c>
      <c r="Z57" s="452">
        <v>9.1985236675999997E-3</v>
      </c>
      <c r="AA57" s="452">
        <v>7.6924240006999997E-3</v>
      </c>
      <c r="AB57" s="452">
        <v>5.9476963263999996E-3</v>
      </c>
      <c r="AC57" s="452">
        <v>4.8587728231000004E-3</v>
      </c>
      <c r="AD57" s="452">
        <v>3.1247974372000001E-3</v>
      </c>
      <c r="AE57" s="452">
        <v>3.9958094424999997E-3</v>
      </c>
      <c r="AF57" s="452">
        <v>5.2090467831999998E-3</v>
      </c>
      <c r="AG57" s="452">
        <v>8.3886415136999997E-3</v>
      </c>
      <c r="AH57" s="452">
        <v>1.0358061788E-2</v>
      </c>
      <c r="AI57" s="452">
        <v>1.1591135428000001E-2</v>
      </c>
      <c r="AJ57" s="452">
        <v>1.2492418017E-2</v>
      </c>
      <c r="AK57" s="452">
        <v>1.2565279729E-2</v>
      </c>
      <c r="AL57" s="452">
        <v>1.2026185493E-2</v>
      </c>
      <c r="AM57" s="452">
        <v>1.151038186E-2</v>
      </c>
      <c r="AN57" s="452">
        <v>1.0412482046E-2</v>
      </c>
      <c r="AO57" s="452">
        <v>1.0532776572E-2</v>
      </c>
      <c r="AP57" s="452">
        <v>1.1868902826E-2</v>
      </c>
      <c r="AQ57" s="452">
        <v>1.516342974E-2</v>
      </c>
      <c r="AR57" s="452">
        <v>1.6670155543000002E-2</v>
      </c>
      <c r="AS57" s="452">
        <v>1.7296108168999999E-2</v>
      </c>
      <c r="AT57" s="452">
        <v>1.6735969361999999E-2</v>
      </c>
      <c r="AU57" s="452">
        <v>1.5188212792E-2</v>
      </c>
      <c r="AV57" s="452">
        <v>1.3288641778E-2</v>
      </c>
      <c r="AW57" s="452">
        <v>1.1767539564E-2</v>
      </c>
      <c r="AX57" s="452">
        <v>1.0798296977000001E-2</v>
      </c>
      <c r="AY57" s="452">
        <v>1.0245798751999999E-2</v>
      </c>
      <c r="AZ57" s="452">
        <v>9.7150534888E-3</v>
      </c>
      <c r="BA57" s="452">
        <v>1.0247833927999999E-2</v>
      </c>
      <c r="BB57" s="452">
        <v>9.3176040058999994E-3</v>
      </c>
      <c r="BC57" s="452">
        <v>9.5065508144999995E-3</v>
      </c>
      <c r="BD57" s="452">
        <v>9.6138128852999993E-3</v>
      </c>
      <c r="BE57" s="452">
        <v>9.7565133262000007E-3</v>
      </c>
      <c r="BF57" s="452">
        <v>1.0017803769E-2</v>
      </c>
      <c r="BG57" s="947">
        <v>0</v>
      </c>
      <c r="BH57" s="947">
        <v>0</v>
      </c>
      <c r="BI57" s="947">
        <v>0</v>
      </c>
      <c r="BJ57" s="947">
        <v>0</v>
      </c>
      <c r="BK57" s="947">
        <v>0</v>
      </c>
      <c r="BL57" s="947">
        <v>0</v>
      </c>
      <c r="BM57" s="947">
        <v>0</v>
      </c>
      <c r="BN57" s="947">
        <v>0</v>
      </c>
      <c r="BO57" s="947">
        <v>0</v>
      </c>
      <c r="BP57" s="947">
        <v>0</v>
      </c>
      <c r="BQ57" s="947">
        <v>0</v>
      </c>
      <c r="BR57" s="947">
        <v>0</v>
      </c>
      <c r="BS57" s="947">
        <v>0</v>
      </c>
      <c r="BT57" s="947">
        <v>0</v>
      </c>
      <c r="BU57" s="947">
        <v>0</v>
      </c>
      <c r="BV57" s="947">
        <v>0</v>
      </c>
    </row>
    <row r="58" spans="1:74" ht="11.1" customHeight="1" x14ac:dyDescent="0.2">
      <c r="A58" s="267" t="s">
        <v>1268</v>
      </c>
      <c r="B58" s="554" t="s">
        <v>1081</v>
      </c>
      <c r="C58" s="452">
        <v>1.4252834217999999</v>
      </c>
      <c r="D58" s="452">
        <v>1.3630011497000001</v>
      </c>
      <c r="E58" s="452">
        <v>1.3542576835</v>
      </c>
      <c r="F58" s="452">
        <v>1.3330572385999999</v>
      </c>
      <c r="G58" s="452">
        <v>1.3156498631</v>
      </c>
      <c r="H58" s="452">
        <v>1.2817264310000001</v>
      </c>
      <c r="I58" s="452">
        <v>1.2778918364</v>
      </c>
      <c r="J58" s="452">
        <v>1.2675951351000001</v>
      </c>
      <c r="K58" s="452">
        <v>1.2594734776000001</v>
      </c>
      <c r="L58" s="452">
        <v>1.2725465888</v>
      </c>
      <c r="M58" s="452">
        <v>1.2875775862000001</v>
      </c>
      <c r="N58" s="452">
        <v>1.2762196773000001</v>
      </c>
      <c r="O58" s="452">
        <v>1.2596467147999999</v>
      </c>
      <c r="P58" s="452">
        <v>1.2510669894999999</v>
      </c>
      <c r="Q58" s="452">
        <v>1.2288637585</v>
      </c>
      <c r="R58" s="452">
        <v>1.2310421725</v>
      </c>
      <c r="S58" s="452">
        <v>1.2479391263999999</v>
      </c>
      <c r="T58" s="452">
        <v>1.2383772631000001</v>
      </c>
      <c r="U58" s="452">
        <v>1.2762836365000001</v>
      </c>
      <c r="V58" s="452">
        <v>1.3134531789999999</v>
      </c>
      <c r="W58" s="452">
        <v>1.3389079178000001</v>
      </c>
      <c r="X58" s="452">
        <v>1.3834678163</v>
      </c>
      <c r="Y58" s="452">
        <v>1.3950012174999999</v>
      </c>
      <c r="Z58" s="452">
        <v>1.4210434432000001</v>
      </c>
      <c r="AA58" s="452">
        <v>1.4364702656999999</v>
      </c>
      <c r="AB58" s="452">
        <v>1.4523274551000001</v>
      </c>
      <c r="AC58" s="452">
        <v>1.4747715016</v>
      </c>
      <c r="AD58" s="452">
        <v>1.4815428071000001</v>
      </c>
      <c r="AE58" s="452">
        <v>1.4802051333999999</v>
      </c>
      <c r="AF58" s="452">
        <v>1.5017325765</v>
      </c>
      <c r="AG58" s="452">
        <v>1.5033537518</v>
      </c>
      <c r="AH58" s="452">
        <v>1.5094552309</v>
      </c>
      <c r="AI58" s="452">
        <v>1.4889767899999999</v>
      </c>
      <c r="AJ58" s="452">
        <v>1.4542511141000001</v>
      </c>
      <c r="AK58" s="452">
        <v>1.422935265</v>
      </c>
      <c r="AL58" s="452">
        <v>1.4333917371</v>
      </c>
      <c r="AM58" s="452">
        <v>1.44812915</v>
      </c>
      <c r="AN58" s="452">
        <v>1.4619196126</v>
      </c>
      <c r="AO58" s="452">
        <v>1.4878852734000001</v>
      </c>
      <c r="AP58" s="452">
        <v>1.5010440079</v>
      </c>
      <c r="AQ58" s="452">
        <v>1.5401495394</v>
      </c>
      <c r="AR58" s="452">
        <v>1.6076166482000001</v>
      </c>
      <c r="AS58" s="452">
        <v>1.6529333960000001</v>
      </c>
      <c r="AT58" s="452">
        <v>1.6988833933</v>
      </c>
      <c r="AU58" s="452">
        <v>1.7259413850000001</v>
      </c>
      <c r="AV58" s="452">
        <v>1.7391061546</v>
      </c>
      <c r="AW58" s="452">
        <v>1.7252765817</v>
      </c>
      <c r="AX58" s="452">
        <v>1.7315906700999999</v>
      </c>
      <c r="AY58" s="452">
        <v>1.7120508140999999</v>
      </c>
      <c r="AZ58" s="452">
        <v>1.7344782016</v>
      </c>
      <c r="BA58" s="452">
        <v>1.7690880847999999</v>
      </c>
      <c r="BB58" s="452">
        <v>1.8046369766000001</v>
      </c>
      <c r="BC58" s="452">
        <v>1.877502789</v>
      </c>
      <c r="BD58" s="452">
        <v>1.9016005785000001</v>
      </c>
      <c r="BE58" s="452">
        <v>1.9367291679</v>
      </c>
      <c r="BF58" s="452">
        <v>1.9394049644</v>
      </c>
      <c r="BG58" s="947">
        <v>0</v>
      </c>
      <c r="BH58" s="947">
        <v>0</v>
      </c>
      <c r="BI58" s="947">
        <v>0</v>
      </c>
      <c r="BJ58" s="947">
        <v>0</v>
      </c>
      <c r="BK58" s="947">
        <v>0</v>
      </c>
      <c r="BL58" s="947">
        <v>0</v>
      </c>
      <c r="BM58" s="947">
        <v>0</v>
      </c>
      <c r="BN58" s="947">
        <v>0</v>
      </c>
      <c r="BO58" s="947">
        <v>0</v>
      </c>
      <c r="BP58" s="947">
        <v>0</v>
      </c>
      <c r="BQ58" s="947">
        <v>0</v>
      </c>
      <c r="BR58" s="947">
        <v>0</v>
      </c>
      <c r="BS58" s="947">
        <v>0</v>
      </c>
      <c r="BT58" s="947">
        <v>0</v>
      </c>
      <c r="BU58" s="947">
        <v>0</v>
      </c>
      <c r="BV58" s="947">
        <v>0</v>
      </c>
    </row>
    <row r="59" spans="1:74" ht="11.1" customHeight="1" x14ac:dyDescent="0.2">
      <c r="A59" s="267" t="s">
        <v>1269</v>
      </c>
      <c r="B59" s="554" t="s">
        <v>1543</v>
      </c>
      <c r="C59" s="452">
        <v>0.62864313511000003</v>
      </c>
      <c r="D59" s="452">
        <v>0.64770107213000006</v>
      </c>
      <c r="E59" s="452">
        <v>0.63964336191000004</v>
      </c>
      <c r="F59" s="452">
        <v>0.61997197404000004</v>
      </c>
      <c r="G59" s="452">
        <v>0.63047183027999998</v>
      </c>
      <c r="H59" s="452">
        <v>0.62829175532000003</v>
      </c>
      <c r="I59" s="452">
        <v>0.59684411066999998</v>
      </c>
      <c r="J59" s="452">
        <v>0.57283515991</v>
      </c>
      <c r="K59" s="452">
        <v>0.52617158648999995</v>
      </c>
      <c r="L59" s="452">
        <v>0.50480267945000001</v>
      </c>
      <c r="M59" s="452">
        <v>0.48871653709000001</v>
      </c>
      <c r="N59" s="452">
        <v>0.48531324448000002</v>
      </c>
      <c r="O59" s="452">
        <v>0.47487236564000002</v>
      </c>
      <c r="P59" s="452">
        <v>0.47958894845</v>
      </c>
      <c r="Q59" s="452">
        <v>0.51844627473000005</v>
      </c>
      <c r="R59" s="452">
        <v>0.57140923682</v>
      </c>
      <c r="S59" s="452">
        <v>0.59653234923999998</v>
      </c>
      <c r="T59" s="452">
        <v>0.62546208207999998</v>
      </c>
      <c r="U59" s="452">
        <v>0.64589118334999995</v>
      </c>
      <c r="V59" s="452">
        <v>0.72323859776999999</v>
      </c>
      <c r="W59" s="452">
        <v>0.71077156782999995</v>
      </c>
      <c r="X59" s="452">
        <v>0.72067406469999995</v>
      </c>
      <c r="Y59" s="452">
        <v>0.70182311726000002</v>
      </c>
      <c r="Z59" s="452">
        <v>0.72049073908000005</v>
      </c>
      <c r="AA59" s="452">
        <v>0.71838479829000002</v>
      </c>
      <c r="AB59" s="452">
        <v>0.71945426866999995</v>
      </c>
      <c r="AC59" s="452">
        <v>0.73397566189999996</v>
      </c>
      <c r="AD59" s="452">
        <v>0.73075324186000001</v>
      </c>
      <c r="AE59" s="452">
        <v>0.76832774726999997</v>
      </c>
      <c r="AF59" s="452">
        <v>0.80241477132000005</v>
      </c>
      <c r="AG59" s="452">
        <v>0.86669311157999995</v>
      </c>
      <c r="AH59" s="452">
        <v>0.96191839667000001</v>
      </c>
      <c r="AI59" s="452">
        <v>0.97159968066000002</v>
      </c>
      <c r="AJ59" s="452">
        <v>0.90774262810999995</v>
      </c>
      <c r="AK59" s="452">
        <v>0.89173423021999998</v>
      </c>
      <c r="AL59" s="452">
        <v>0.83835653604000004</v>
      </c>
      <c r="AM59" s="452">
        <v>0.81556711993999997</v>
      </c>
      <c r="AN59" s="452">
        <v>0.75601326744999997</v>
      </c>
      <c r="AO59" s="452">
        <v>0.74244442287000001</v>
      </c>
      <c r="AP59" s="452">
        <v>0.71804150640999997</v>
      </c>
      <c r="AQ59" s="452">
        <v>0.69073159071000001</v>
      </c>
      <c r="AR59" s="452">
        <v>0.697533034</v>
      </c>
      <c r="AS59" s="452">
        <v>0.71406469402999995</v>
      </c>
      <c r="AT59" s="452">
        <v>0.76910803754000001</v>
      </c>
      <c r="AU59" s="452">
        <v>0.81844546795999995</v>
      </c>
      <c r="AV59" s="452">
        <v>0.77255965473999999</v>
      </c>
      <c r="AW59" s="452">
        <v>0.74854593864999996</v>
      </c>
      <c r="AX59" s="452">
        <v>0.69606885203000002</v>
      </c>
      <c r="AY59" s="452">
        <v>0.69222517882000001</v>
      </c>
      <c r="AZ59" s="452">
        <v>0.68212704505999999</v>
      </c>
      <c r="BA59" s="452">
        <v>0.64716876962000003</v>
      </c>
      <c r="BB59" s="452">
        <v>0.65332520143999995</v>
      </c>
      <c r="BC59" s="452">
        <v>0.66183343691999996</v>
      </c>
      <c r="BD59" s="452">
        <v>0.70303180496999995</v>
      </c>
      <c r="BE59" s="452">
        <v>0.74831157302999995</v>
      </c>
      <c r="BF59" s="452">
        <v>0.73453791951000003</v>
      </c>
      <c r="BG59" s="947">
        <v>0</v>
      </c>
      <c r="BH59" s="947">
        <v>0</v>
      </c>
      <c r="BI59" s="947">
        <v>0</v>
      </c>
      <c r="BJ59" s="947">
        <v>0</v>
      </c>
      <c r="BK59" s="947">
        <v>0</v>
      </c>
      <c r="BL59" s="947">
        <v>0</v>
      </c>
      <c r="BM59" s="947">
        <v>0</v>
      </c>
      <c r="BN59" s="947">
        <v>0</v>
      </c>
      <c r="BO59" s="947">
        <v>0</v>
      </c>
      <c r="BP59" s="947">
        <v>0</v>
      </c>
      <c r="BQ59" s="947">
        <v>0</v>
      </c>
      <c r="BR59" s="947">
        <v>0</v>
      </c>
      <c r="BS59" s="947">
        <v>0</v>
      </c>
      <c r="BT59" s="947">
        <v>0</v>
      </c>
      <c r="BU59" s="947">
        <v>0</v>
      </c>
      <c r="BV59" s="947">
        <v>0</v>
      </c>
    </row>
    <row r="60" spans="1:74" ht="11.1" customHeight="1" x14ac:dyDescent="0.2">
      <c r="A60" s="169"/>
      <c r="B60" s="620"/>
      <c r="C60" s="626"/>
      <c r="D60" s="626"/>
      <c r="E60" s="626"/>
      <c r="F60" s="626"/>
      <c r="G60" s="626"/>
      <c r="H60" s="626"/>
      <c r="I60" s="626"/>
      <c r="J60" s="626"/>
      <c r="K60" s="626"/>
      <c r="L60" s="626"/>
      <c r="M60" s="626"/>
      <c r="N60" s="626"/>
      <c r="O60" s="626"/>
      <c r="P60" s="626"/>
      <c r="Q60" s="626"/>
      <c r="R60" s="626"/>
      <c r="S60" s="626"/>
      <c r="T60" s="626"/>
      <c r="U60" s="626"/>
      <c r="V60" s="626"/>
      <c r="W60" s="626"/>
      <c r="X60" s="626"/>
      <c r="Y60" s="626"/>
      <c r="Z60" s="626"/>
      <c r="AA60" s="626"/>
      <c r="AB60" s="626"/>
      <c r="AC60" s="626"/>
      <c r="AD60" s="626"/>
      <c r="AE60" s="626"/>
      <c r="AF60" s="626"/>
      <c r="AG60" s="626"/>
      <c r="AH60" s="626"/>
      <c r="AI60" s="626"/>
      <c r="AJ60" s="626"/>
      <c r="AK60" s="626"/>
      <c r="AL60" s="626"/>
      <c r="AM60" s="626"/>
      <c r="AN60" s="626"/>
      <c r="AO60" s="626"/>
      <c r="AP60" s="626"/>
      <c r="AQ60" s="626"/>
      <c r="AR60" s="626"/>
      <c r="AS60" s="626"/>
      <c r="AT60" s="626"/>
      <c r="AU60" s="626"/>
      <c r="AV60" s="626"/>
      <c r="AW60" s="626"/>
      <c r="AX60" s="626"/>
      <c r="AY60" s="626"/>
      <c r="AZ60" s="626"/>
      <c r="BA60" s="873"/>
      <c r="BB60" s="873"/>
      <c r="BC60" s="873"/>
      <c r="BD60" s="873"/>
      <c r="BE60" s="873"/>
      <c r="BF60" s="873"/>
      <c r="BG60" s="354"/>
      <c r="BH60" s="354"/>
      <c r="BI60" s="354"/>
      <c r="BJ60" s="354"/>
      <c r="BK60" s="354"/>
      <c r="BL60" s="354"/>
      <c r="BM60" s="354"/>
      <c r="BN60" s="354"/>
      <c r="BO60" s="354"/>
      <c r="BP60" s="354"/>
      <c r="BQ60" s="354"/>
      <c r="BR60" s="354"/>
      <c r="BS60" s="354"/>
      <c r="BT60" s="354"/>
      <c r="BU60" s="354"/>
      <c r="BV60" s="354"/>
    </row>
    <row r="61" spans="1:74" ht="11.1" customHeight="1" x14ac:dyDescent="0.2">
      <c r="A61" s="169"/>
      <c r="B61" s="37" t="s">
        <v>1270</v>
      </c>
      <c r="C61" s="627"/>
      <c r="D61" s="627"/>
      <c r="E61" s="627"/>
      <c r="F61" s="627"/>
      <c r="G61" s="627"/>
      <c r="H61" s="627"/>
      <c r="I61" s="627"/>
      <c r="J61" s="627"/>
      <c r="K61" s="627"/>
      <c r="L61" s="627"/>
      <c r="M61" s="627"/>
      <c r="N61" s="627"/>
      <c r="O61" s="627"/>
      <c r="P61" s="627"/>
      <c r="Q61" s="627"/>
      <c r="R61" s="627"/>
      <c r="S61" s="627"/>
      <c r="T61" s="627"/>
      <c r="U61" s="627"/>
      <c r="V61" s="627"/>
      <c r="W61" s="627"/>
      <c r="X61" s="627"/>
      <c r="Y61" s="627"/>
      <c r="Z61" s="627"/>
      <c r="AA61" s="627"/>
      <c r="AB61" s="627"/>
      <c r="AC61" s="627"/>
      <c r="AD61" s="627"/>
      <c r="AE61" s="627"/>
      <c r="AF61" s="627"/>
      <c r="AG61" s="627"/>
      <c r="AH61" s="627"/>
      <c r="AI61" s="627"/>
      <c r="AJ61" s="627"/>
      <c r="AK61" s="627"/>
      <c r="AL61" s="627"/>
      <c r="AM61" s="627"/>
      <c r="AN61" s="627"/>
      <c r="AO61" s="627"/>
      <c r="AP61" s="627"/>
      <c r="AQ61" s="627"/>
      <c r="AR61" s="627"/>
      <c r="AS61" s="627"/>
      <c r="AT61" s="627"/>
      <c r="AU61" s="627"/>
      <c r="AV61" s="627"/>
      <c r="AW61" s="627"/>
      <c r="AX61" s="627"/>
      <c r="AY61" s="627"/>
      <c r="AZ61" s="627"/>
      <c r="BA61" s="873"/>
      <c r="BB61" s="873"/>
      <c r="BC61" s="873"/>
      <c r="BD61" s="873"/>
      <c r="BE61" s="873"/>
      <c r="BF61" s="873"/>
      <c r="BG61" s="354"/>
      <c r="BH61" s="354"/>
      <c r="BI61" s="354"/>
      <c r="BJ61" s="354"/>
      <c r="BK61" s="354"/>
      <c r="BL61" s="354"/>
      <c r="BM61" s="354"/>
      <c r="BN61" s="354"/>
      <c r="BO61" s="354"/>
      <c r="BP61" s="354"/>
      <c r="BQ61" s="354"/>
      <c r="BR61" s="354"/>
      <c r="BS61" s="354"/>
      <c r="BT61" s="354"/>
      <c r="BU61" s="354"/>
      <c r="BV61" s="354"/>
    </row>
    <row r="62" spans="1:74" ht="11.1" customHeight="1" x14ac:dyDescent="0.2">
      <c r="A62" s="267" t="s">
        <v>1271</v>
      </c>
      <c r="B62" s="554" t="s">
        <v>1073</v>
      </c>
      <c r="C62" s="452">
        <v>-7.5046000086999998</v>
      </c>
      <c r="D62" s="452">
        <v>-7.4419835543000001</v>
      </c>
      <c r="E62" s="452">
        <v>-7.4221810016000003</v>
      </c>
      <c r="F62" s="452">
        <v>-7.7689138908000004</v>
      </c>
      <c r="G62" s="452">
        <v>-8.1825258396000002</v>
      </c>
      <c r="H62" s="452">
        <v>-8.6105447131999995</v>
      </c>
      <c r="I62" s="452">
        <v>-8.9792946540000003</v>
      </c>
      <c r="J62" s="452">
        <v>-8.9049805935999995</v>
      </c>
      <c r="K62" s="452">
        <v>-8.4659419088999996</v>
      </c>
      <c r="L62" s="452">
        <v>-7.9931616479000001</v>
      </c>
      <c r="M62" s="452">
        <v>-7.7263795297</v>
      </c>
      <c r="N62" s="452">
        <v>-8.0595008016000005</v>
      </c>
      <c r="O62" s="452">
        <v>-8.7021253146999999</v>
      </c>
      <c r="P62" s="452">
        <v>-9.5761514453000007</v>
      </c>
      <c r="Q62" s="452">
        <v>-10.401576111000001</v>
      </c>
      <c r="R62" s="452">
        <v>-11.259169582</v>
      </c>
      <c r="S62" s="452">
        <v>-12.098864332</v>
      </c>
      <c r="T62" s="452">
        <v>-12.623528271</v>
      </c>
      <c r="U62" s="452">
        <v>-12.717118241</v>
      </c>
      <c r="V62" s="452">
        <v>-12.572510900999999</v>
      </c>
      <c r="W62" s="452">
        <v>-12.737999997999999</v>
      </c>
      <c r="X62" s="452">
        <v>-12.738877113999999</v>
      </c>
      <c r="Y62" s="452">
        <v>-12.345606698999999</v>
      </c>
      <c r="Z62" s="452">
        <v>-12.241086633</v>
      </c>
      <c r="AA62" s="452">
        <v>-11.878477062</v>
      </c>
      <c r="AB62" s="452">
        <v>-12.050841799000001</v>
      </c>
      <c r="AC62" s="452">
        <v>-12.121289655</v>
      </c>
      <c r="AD62" s="452">
        <v>-11.363765291</v>
      </c>
      <c r="AE62" s="452">
        <v>-11.097657527000001</v>
      </c>
      <c r="AF62" s="452">
        <v>-11.275456597</v>
      </c>
      <c r="AG62" s="452">
        <v>-11.607306195</v>
      </c>
      <c r="AH62" s="452">
        <v>-11.946927585999999</v>
      </c>
      <c r="AI62" s="452">
        <v>-11.964468255</v>
      </c>
      <c r="AJ62" s="452">
        <v>-11.902137074000001</v>
      </c>
      <c r="AK62" s="452">
        <v>-11.755299757</v>
      </c>
      <c r="AL62" s="452">
        <v>-12.104166583</v>
      </c>
      <c r="AM62" s="452">
        <v>-12.862302431</v>
      </c>
      <c r="AN62" s="452">
        <v>-13.517388679</v>
      </c>
      <c r="AO62" s="452">
        <v>-13.920702967</v>
      </c>
      <c r="AP62" s="452">
        <v>-14.367204096</v>
      </c>
      <c r="AQ62" s="452">
        <v>-14.749727979999999</v>
      </c>
      <c r="AR62" s="452">
        <v>-14.984403328999999</v>
      </c>
      <c r="AS62" s="452">
        <v>-15.215420965</v>
      </c>
      <c r="AT62" s="452">
        <v>-15.144248812000001</v>
      </c>
      <c r="AU62" s="452">
        <v>-14.631970249</v>
      </c>
      <c r="AV62" s="452">
        <v>-14.472988208</v>
      </c>
      <c r="AW62" s="452">
        <v>-14.325830555</v>
      </c>
      <c r="AX62" s="452">
        <v>-14.261321449</v>
      </c>
      <c r="AY62" s="452">
        <v>-14.410057975000001</v>
      </c>
      <c r="AZ62" s="452">
        <v>-14.510342871000001</v>
      </c>
      <c r="BA62" s="452">
        <v>-14.581778315999999</v>
      </c>
      <c r="BB62" s="452">
        <v>-14.662064392</v>
      </c>
      <c r="BC62" s="452">
        <v>-14.747559634</v>
      </c>
      <c r="BD62" s="452">
        <v>-14.831429383</v>
      </c>
      <c r="BE62" s="452">
        <v>-14.906088476000001</v>
      </c>
      <c r="BF62" s="452">
        <v>-14.977778622000001</v>
      </c>
      <c r="BG62" s="947">
        <v>0</v>
      </c>
      <c r="BH62" s="947">
        <v>0</v>
      </c>
      <c r="BI62" s="947">
        <v>0</v>
      </c>
      <c r="BJ62" s="947">
        <v>0</v>
      </c>
      <c r="BK62" s="947">
        <v>0</v>
      </c>
      <c r="BL62" s="947">
        <v>0</v>
      </c>
      <c r="BM62" s="947">
        <v>0</v>
      </c>
      <c r="BN62" s="947">
        <v>0</v>
      </c>
      <c r="BO62" s="947">
        <v>0</v>
      </c>
      <c r="BP62" s="947">
        <v>0</v>
      </c>
      <c r="BQ62" s="947">
        <v>0</v>
      </c>
      <c r="BR62" s="947">
        <v>0</v>
      </c>
      <c r="BS62" s="947">
        <v>0</v>
      </c>
      <c r="BT62" s="947">
        <v>0</v>
      </c>
      <c r="BU62" s="947">
        <v>0</v>
      </c>
      <c r="BV62" s="947">
        <v>0</v>
      </c>
    </row>
    <row r="63" spans="1:74" ht="11.1" customHeight="1" x14ac:dyDescent="0.2">
      <c r="A63" s="267" t="s">
        <v>1272</v>
      </c>
      <c r="B63" s="554" t="s">
        <v>1075</v>
      </c>
      <c r="C63" s="452">
        <v>-51.932593343999997</v>
      </c>
      <c r="D63" s="452">
        <v>-49.892725853000002</v>
      </c>
      <c r="E63" s="452">
        <v>-45.979438954999999</v>
      </c>
      <c r="F63" s="452">
        <v>-41.682862522999997</v>
      </c>
      <c r="G63" s="452">
        <v>-38.785379773999999</v>
      </c>
      <c r="H63" s="452">
        <v>-37.008779879000002</v>
      </c>
      <c r="I63" s="452">
        <v>-37.401983799999996</v>
      </c>
      <c r="J63" s="452">
        <v>-41.33098949</v>
      </c>
      <c r="K63" s="452">
        <v>-45.086894291999997</v>
      </c>
      <c r="L63" s="452">
        <v>-47.386082029999997</v>
      </c>
      <c r="M63" s="452">
        <v>-45.836015373999999</v>
      </c>
      <c r="N63" s="452">
        <v>-43.859620047999996</v>
      </c>
      <c r="O63" s="452">
        <v>-43.961278540000002</v>
      </c>
      <c r="P63" s="452">
        <v>-42.104382532999999</v>
      </c>
      <c r="Q63" s="452">
        <v>-38.223190242999998</v>
      </c>
      <c r="R63" s="452">
        <v>-34.942296736999999</v>
      </c>
      <c r="S63" s="452">
        <v>-35.945692633</v>
      </c>
      <c r="T63" s="452">
        <v>-42.453107144999997</v>
      </c>
      <c r="U63" s="452">
        <v>-46.479264833999999</v>
      </c>
      <c r="V63" s="452">
        <v>-48.492775746</v>
      </c>
      <c r="W63" s="452">
        <v>-54.019737155999998</v>
      </c>
      <c r="X63" s="452">
        <v>-59.552982950000001</v>
      </c>
      <c r="Y63" s="452">
        <v>-58.019538404000002</v>
      </c>
      <c r="Z63" s="452">
        <v>-61.057216449999999</v>
      </c>
      <c r="AA63" s="452">
        <v>-58.693518220999998</v>
      </c>
      <c r="AB63" s="452">
        <v>-60.308637685999997</v>
      </c>
      <c r="AC63" s="452">
        <v>-60.533268298000003</v>
      </c>
      <c r="AD63" s="452">
        <v>-56.582433178999999</v>
      </c>
      <c r="AE63" s="452">
        <v>-58.327559723</v>
      </c>
      <c r="AF63" s="452">
        <v>-63.475670268999998</v>
      </c>
      <c r="AG63" s="452">
        <v>-67.206763437000006</v>
      </c>
      <c r="AH63" s="452">
        <v>-71.155000168000001</v>
      </c>
      <c r="AI63" s="452">
        <v>-72.107334308999995</v>
      </c>
      <c r="AJ63" s="452">
        <v>-70.830430813999996</v>
      </c>
      <c r="AK63" s="452">
        <v>-68.430915760999994</v>
      </c>
      <c r="AL63" s="452">
        <v>-66.674060604999994</v>
      </c>
      <c r="AM63" s="452">
        <v>-66.226179923999993</v>
      </c>
      <c r="AN63" s="452">
        <v>-64.314991509999999</v>
      </c>
      <c r="AO63" s="452">
        <v>-61.903784534000003</v>
      </c>
      <c r="AP63" s="452">
        <v>-60.843000468</v>
      </c>
      <c r="AQ63" s="452">
        <v>-61.656996640999999</v>
      </c>
      <c r="AR63" s="452">
        <v>-63.247027885000001</v>
      </c>
      <c r="AS63" s="452">
        <v>-65.001533832000007</v>
      </c>
      <c r="AT63" s="452">
        <v>-68.092031646999999</v>
      </c>
      <c r="AU63" s="452">
        <v>-70.306501673</v>
      </c>
      <c r="AV63" s="452">
        <v>-71.167925349000001</v>
      </c>
      <c r="AW63" s="452">
        <v>-71.250075709000001</v>
      </c>
      <c r="AX63" s="452">
        <v>-70.071152084999994</v>
      </c>
      <c r="AY63" s="452">
        <v>-69.708074092999993</v>
      </c>
      <c r="AZ63" s="452">
        <v>-70.051615264000006</v>
      </c>
      <c r="BA63" s="452">
        <v>-69.752712342999999</v>
      </c>
      <c r="BB63" s="452">
        <v>-69.628940990000004</v>
      </c>
      <c r="BC63" s="452">
        <v>-69.665757374999998</v>
      </c>
      <c r="BD63" s="452">
        <v>-70.066517972</v>
      </c>
      <c r="BE63" s="452">
        <v>-70.790157631</v>
      </c>
      <c r="BF63" s="452">
        <v>-71.793975384999996</v>
      </c>
      <c r="BG63" s="947">
        <v>0</v>
      </c>
      <c r="BH63" s="947">
        <v>0</v>
      </c>
      <c r="BI63" s="947">
        <v>0</v>
      </c>
      <c r="BJ63" s="947">
        <v>0</v>
      </c>
      <c r="BK63" s="947">
        <v>0</v>
      </c>
      <c r="BL63" s="947">
        <v>0</v>
      </c>
      <c r="BM63" s="947">
        <v>0</v>
      </c>
      <c r="BN63" s="947">
        <v>0</v>
      </c>
      <c r="BO63" s="947">
        <v>0</v>
      </c>
      <c r="BP63" s="947">
        <v>0</v>
      </c>
      <c r="BQ63" s="947">
        <v>0</v>
      </c>
      <c r="BR63" s="947">
        <v>0</v>
      </c>
      <c r="BS63" s="947">
        <v>0</v>
      </c>
      <c r="BT63" s="947">
        <v>0</v>
      </c>
      <c r="BU63" s="947">
        <v>0</v>
      </c>
      <c r="BV63" s="947">
        <v>0</v>
      </c>
    </row>
    <row r="64" spans="1:74" ht="11.1" customHeight="1" x14ac:dyDescent="0.2">
      <c r="A64" s="267" t="s">
        <v>1273</v>
      </c>
      <c r="B64" s="554" t="s">
        <v>1077</v>
      </c>
      <c r="C64" s="452">
        <v>-64.786235762999993</v>
      </c>
      <c r="D64" s="452">
        <v>-63.692435287999999</v>
      </c>
      <c r="E64" s="452">
        <v>-64.609030019000002</v>
      </c>
      <c r="F64" s="452">
        <v>-66.241912561000007</v>
      </c>
      <c r="G64" s="452">
        <v>-67.209622490000001</v>
      </c>
      <c r="H64" s="452">
        <v>-69.330304151000007</v>
      </c>
      <c r="I64" s="452">
        <v>-73.120653094999994</v>
      </c>
      <c r="J64" s="452">
        <v>-77.511271268000002</v>
      </c>
      <c r="K64" s="452">
        <v>-78.426867814000005</v>
      </c>
      <c r="L64" s="452">
        <v>-76.077661251999999</v>
      </c>
      <c r="M64" s="452">
        <v>-73.279726154000002</v>
      </c>
      <c r="N64" s="452">
        <v>-72.285515497000006</v>
      </c>
      <c r="O64" s="452">
        <v>-72.736209529000007</v>
      </c>
      <c r="P64" s="452">
        <v>-73.382694345999994</v>
      </c>
      <c r="Q64" s="452">
        <v>-74.482849428999998</v>
      </c>
      <c r="R64" s="452">
        <v>-77.571985772000005</v>
      </c>
      <c r="S64" s="452">
        <v>-81.714078368000003</v>
      </c>
      <c r="T64" s="452">
        <v>-86.119197169000003</v>
      </c>
      <c r="U64" s="452">
        <v>-88.797894569999997</v>
      </c>
      <c r="V64" s="452">
        <v>-89.479476031999994</v>
      </c>
      <c r="W64" s="452">
        <v>-88.674908117000001</v>
      </c>
      <c r="X64" s="452">
        <v>-86.665250522999997</v>
      </c>
      <c r="Y64" s="452">
        <v>-78.256082448000001</v>
      </c>
      <c r="Z64" s="452">
        <v>-72.476094117000002</v>
      </c>
      <c r="AA64" s="452">
        <v>-67.885351564000004</v>
      </c>
      <c r="AB64" s="452">
        <v>-66.154161243000004</v>
      </c>
      <c r="AC64" s="452">
        <v>-65.467206005999998</v>
      </c>
      <c r="AD64" s="452">
        <v>-63.181335771000001</v>
      </c>
      <c r="AE64" s="452">
        <v>-66.199959253000003</v>
      </c>
      <c r="AF64" s="452">
        <v>-71.564697597999995</v>
      </c>
      <c r="AG64" s="452">
        <v>-75.367298353999999</v>
      </c>
      <c r="AH64" s="452">
        <v>-79.896128332000004</v>
      </c>
      <c r="AI64" s="452">
        <v>-82.163655212999998</v>
      </c>
      <c r="AJ64" s="452">
        <v>-81.357376821000003</v>
      </c>
      <c r="AK64" s="452">
        <v>-79.586104684999995</v>
      </c>
      <c r="AL64" s="452">
        <v>-77.947934062000002</v>
      </c>
      <c r="AM64" s="452">
        <v>-77.102556331000002</v>
      </c>
      <c r="AN64" s="452">
        <v>-76.143219998000006</v>
      </c>
      <c r="AO64" s="452">
        <v>-75.031036442000001</v>
      </c>
      <c r="AP64" s="452">
        <v>-75.401038204000002</v>
      </c>
      <c r="AQ64" s="452">
        <v>-78.414163277</v>
      </c>
      <c r="AR64" s="452">
        <v>-82.686787711999997</v>
      </c>
      <c r="AS64" s="452">
        <v>-85.841681477999998</v>
      </c>
      <c r="AT64" s="452">
        <v>-86.274289099000001</v>
      </c>
      <c r="AU64" s="452">
        <v>-85.729947441999997</v>
      </c>
      <c r="AV64" s="452">
        <v>-84.608419966</v>
      </c>
      <c r="AW64" s="452">
        <v>-83.297262181999997</v>
      </c>
      <c r="AX64" s="452">
        <v>-81.522396239000003</v>
      </c>
      <c r="AY64" s="452">
        <v>-79.401637096000002</v>
      </c>
      <c r="AZ64" s="452">
        <v>-79.047632187000005</v>
      </c>
      <c r="BA64" s="452">
        <v>-80.424654036999996</v>
      </c>
      <c r="BB64" s="452">
        <v>-81.682741438999997</v>
      </c>
      <c r="BC64" s="452">
        <v>-82.792475038000006</v>
      </c>
      <c r="BD64" s="452">
        <v>-83.829431944999996</v>
      </c>
      <c r="BE64" s="452">
        <v>-84.732325265</v>
      </c>
      <c r="BF64" s="452">
        <v>-85.572811826000006</v>
      </c>
      <c r="BG64" s="947">
        <v>0</v>
      </c>
      <c r="BH64" s="947">
        <v>0</v>
      </c>
      <c r="BI64" s="947">
        <v>0</v>
      </c>
      <c r="BJ64" s="947">
        <v>0</v>
      </c>
      <c r="BK64" s="947">
        <v>0</v>
      </c>
      <c r="BL64" s="947">
        <v>0</v>
      </c>
      <c r="BM64" s="947">
        <v>0</v>
      </c>
      <c r="BN64" s="947">
        <v>0</v>
      </c>
      <c r="BO64" s="947">
        <v>0</v>
      </c>
      <c r="BP64" s="947">
        <v>0</v>
      </c>
      <c r="BQ64" s="947">
        <v>0</v>
      </c>
      <c r="BR64" s="947">
        <v>0</v>
      </c>
      <c r="BS64" s="947">
        <v>0</v>
      </c>
      <c r="BT64" s="947">
        <v>0</v>
      </c>
      <c r="BU64" s="947">
        <v>0</v>
      </c>
      <c r="BV64" s="947">
        <v>0</v>
      </c>
    </row>
    <row r="65" spans="1:74" ht="11.1" customHeight="1" x14ac:dyDescent="0.2">
      <c r="A65" s="267" t="s">
        <v>1274</v>
      </c>
      <c r="B65" s="554" t="s">
        <v>1079</v>
      </c>
      <c r="C65" s="452">
        <v>-0.32718779190000002</v>
      </c>
      <c r="D65" s="452">
        <v>-0.52981600102000004</v>
      </c>
      <c r="E65" s="452">
        <v>-0.65045445399000001</v>
      </c>
      <c r="F65" s="452">
        <v>-0.69151183171999997</v>
      </c>
      <c r="G65" s="452">
        <v>-0.68765240997999999</v>
      </c>
      <c r="H65" s="452">
        <v>-0.70835268881000002</v>
      </c>
      <c r="I65" s="452">
        <v>-0.77885790885999995</v>
      </c>
      <c r="J65" s="452">
        <v>-0.80789461572999999</v>
      </c>
      <c r="K65" s="452">
        <v>-0.71492023015999995</v>
      </c>
      <c r="L65" s="452">
        <v>-0.61724416293999995</v>
      </c>
      <c r="M65" s="452">
        <v>-0.57588808324999996</v>
      </c>
      <c r="N65" s="452">
        <v>-0.60501162562999999</v>
      </c>
      <c r="O65" s="452">
        <v>-0.67477506726000003</v>
      </c>
      <c r="P65" s="452">
        <v>-0.76848923821000004</v>
      </c>
      <c r="Q65" s="452">
        <v>-0.80898269126</v>
      </c>
      <c r="R65" s="452">
        <v>-0.81763475145999998</v>
      </c>
      <c r="S65" s="452">
        <v>-0.81507495134999997</v>
      </c>
      <c r="T65" s="452">
        <v>-0.77944650406000004</v>
      </c>
      <c r="U65" s="452">
        <v>-0.69696720461999995</v>
      </c>
      <c r="V65" s="452">
        <v>-0.60432188457000002</v>
      </c>
      <c r="W65" s="452">
        <v>-0.57055285078999995</v>
      </c>
      <c r="X65" s="452">
        <v>-0.42315771039</v>
      </c>
      <c r="Y65" s="452">
        <v>-0.43626283533999999</v>
      </c>
      <c r="Z65" s="452">
        <v>-0.48245148143</v>
      </c>
      <c r="AA65" s="452">
        <v>-0.54541083421000003</v>
      </c>
      <c r="AB65" s="452">
        <v>-0.63856790390999996</v>
      </c>
      <c r="AC65" s="452">
        <v>-0.66632565927999998</v>
      </c>
      <c r="AD65" s="452">
        <v>-0.60132736777999996</v>
      </c>
      <c r="AE65" s="452">
        <v>-0.50277792868000004</v>
      </c>
      <c r="AF65" s="452">
        <v>-0.48454024681000002</v>
      </c>
      <c r="AG65" s="452">
        <v>-0.40017449786999998</v>
      </c>
      <c r="AH65" s="452">
        <v>-0.31972084108999999</v>
      </c>
      <c r="AI65" s="452">
        <v>-0.23622899829999999</v>
      </c>
      <c r="AJ65" s="452">
        <v>-0.20010987919000001</v>
      </c>
      <c r="AK65" s="452">
        <v>-0.21820136224</v>
      </c>
      <c r="AL65" s="452">
        <v>-0.27847122124000001</v>
      </c>
      <c r="AM65" s="452">
        <v>-0.35424130529999998</v>
      </c>
      <c r="AN65" s="452">
        <v>-0.43284376658000001</v>
      </c>
      <c r="AO65" s="452">
        <v>-0.50214053547000004</v>
      </c>
      <c r="AP65" s="452">
        <v>-0.58068489662</v>
      </c>
      <c r="AQ65" s="452">
        <v>-0.62767107873000005</v>
      </c>
      <c r="AR65" s="452">
        <v>-0.61411150326999997</v>
      </c>
      <c r="AS65" s="452">
        <v>-0.57926456783000002</v>
      </c>
      <c r="AT65" s="452">
        <v>-0.55231951693000003</v>
      </c>
      <c r="AU65" s="452">
        <v>-0.57788534504</v>
      </c>
      <c r="AV65" s="452">
        <v>-0.56303236559000003</v>
      </c>
      <c r="AW65" s="452">
        <v>-0.51348376240000004</v>
      </c>
      <c r="AX65" s="452">
        <v>-0.47419386881999998</v>
      </c>
      <c r="AY65" s="452">
        <v>-0.48058484786</v>
      </c>
      <c r="AZ65" s="452">
        <v>-0.51841498647999995</v>
      </c>
      <c r="BA65" s="452">
        <v>-0.53411720070000002</v>
      </c>
      <c r="BB65" s="452">
        <v>-0.52834282326000004</v>
      </c>
      <c r="BC65" s="452">
        <v>-0.52665127576000004</v>
      </c>
      <c r="BD65" s="452">
        <v>-0.53033104092000005</v>
      </c>
      <c r="BE65" s="452">
        <v>-0.53853071688999998</v>
      </c>
      <c r="BF65" s="452">
        <v>-0.55062756560000004</v>
      </c>
      <c r="BG65" s="947">
        <v>0</v>
      </c>
      <c r="BH65" s="947">
        <v>0</v>
      </c>
      <c r="BI65" s="947">
        <v>0</v>
      </c>
      <c r="BJ65" s="947">
        <v>0</v>
      </c>
      <c r="BK65" s="947">
        <v>0</v>
      </c>
      <c r="BL65" s="947">
        <v>0</v>
      </c>
      <c r="BM65" s="947">
        <v>0</v>
      </c>
      <c r="BN65" s="947">
        <v>0</v>
      </c>
      <c r="BO65" s="947">
        <v>0</v>
      </c>
      <c r="BP65" s="947">
        <v>0</v>
      </c>
      <c r="BQ65" s="947">
        <v>0</v>
      </c>
      <c r="BR65" s="947">
        <v>0</v>
      </c>
      <c r="BS65" s="947">
        <v>0</v>
      </c>
      <c r="BT65" s="947">
        <v>0</v>
      </c>
      <c r="BU65" s="947">
        <v>0</v>
      </c>
      <c r="BV65" s="947">
        <v>0</v>
      </c>
    </row>
    <row r="66" spans="1:74" ht="11.1" customHeight="1" x14ac:dyDescent="0.2">
      <c r="A66" s="267" t="s">
        <v>1275</v>
      </c>
      <c r="B66" s="554" t="s">
        <v>1081</v>
      </c>
      <c r="C66" s="452">
        <v>-350.14199425999999</v>
      </c>
      <c r="D66" s="452">
        <v>-358.31103229000001</v>
      </c>
      <c r="E66" s="452">
        <v>-361.30073046000001</v>
      </c>
      <c r="F66" s="452">
        <v>-357.38247250000001</v>
      </c>
      <c r="G66" s="452">
        <v>-352.04491823000001</v>
      </c>
      <c r="H66" s="452">
        <v>-353.57141572</v>
      </c>
      <c r="I66" s="452">
        <v>-363.59730387000002</v>
      </c>
      <c r="J66" s="452">
        <v>-373.65452077999998</v>
      </c>
      <c r="K66" s="452">
        <v>-375.46772627000001</v>
      </c>
      <c r="L66" s="452">
        <v>-376.76707732</v>
      </c>
      <c r="M66" s="452">
        <v>-380.68158419000002</v>
      </c>
      <c r="N66" s="452">
        <v>-389.25732433000002</v>
      </c>
      <c r="O66" s="452">
        <v>-399.97647883000002</v>
      </c>
      <c r="P66" s="452">
        <v>-410.69014468</v>
      </c>
      <c r="Q66" s="452">
        <v>-414.41773452000001</v>
      </c>
      <c r="R66" s="452">
        <v>-412.95767556999999</v>
      </c>
      <c r="S66" s="452">
        <v>-413.54336257</v>
      </c>
      <c r="T66" s="452">
        <v>-415.78940603000001</v>
      </c>
      <c r="U66" s="452">
        <v>-415.11322883000003</v>
      </c>
      <c r="V66" s="452">
        <v>-411.47720278000003</v>
      </c>
      <c r="W66" s="452">
        <v>-409.89037637000001</v>
      </c>
      <c r="X66" s="452">
        <v>-403.99207813999999</v>
      </c>
      <c r="Y66" s="452">
        <v>-403.59266151999998</v>
      </c>
      <c r="Z66" s="452">
        <v>-405.96555087000002</v>
      </c>
      <c r="AA66" s="452">
        <v>-410.03828534000002</v>
      </c>
      <c r="AB66" s="452">
        <v>-420.85280488000001</v>
      </c>
      <c r="AC66" s="452">
        <v>-430.03742612000002</v>
      </c>
      <c r="AD66" s="452">
        <v>-430.68916179000001</v>
      </c>
      <c r="AE66" s="452">
        <v>-427.89393002000003</v>
      </c>
      <c r="AF66" s="452">
        <v>-435.87177312</v>
      </c>
      <c r="AG66" s="452">
        <v>-430.75823186999997</v>
      </c>
      <c r="AH66" s="452">
        <v>-433.00891661999998</v>
      </c>
      <c r="AI66" s="452">
        <v>-432.99492959000003</v>
      </c>
      <c r="AJ66" s="452">
        <v>-431.34249348999998</v>
      </c>
      <c r="AK66" s="452">
        <v>-427.89366381000002</v>
      </c>
      <c r="AL66" s="452">
        <v>-427.48687596000002</v>
      </c>
      <c r="AM66" s="452">
        <v>-431.88105847000003</v>
      </c>
      <c r="AN66" s="452">
        <v>-437.22485843999999</v>
      </c>
      <c r="AO66" s="452">
        <v>-437.05356788</v>
      </c>
      <c r="AP66" s="452">
        <v>-430.04537153000001</v>
      </c>
      <c r="AQ66" s="452">
        <v>-424.12560630000002</v>
      </c>
      <c r="AR66" s="452">
        <v>-423.50373473000002</v>
      </c>
      <c r="AS66" s="452">
        <v>-427.61781296999999</v>
      </c>
      <c r="AT66" s="452">
        <v>-433.80277766</v>
      </c>
      <c r="AU66" s="452">
        <v>-443.94560713999999</v>
      </c>
      <c r="AV66" s="452">
        <v>-450.00028320000001</v>
      </c>
      <c r="AW66" s="452">
        <v>-453.73074334</v>
      </c>
      <c r="AX66" s="452">
        <v>-456.38028186999998</v>
      </c>
      <c r="AY66" s="452">
        <v>-458.77768180999999</v>
      </c>
      <c r="AZ66" s="452">
        <v>-460.39821717000001</v>
      </c>
      <c r="BA66" s="452">
        <v>-458.39535188000002</v>
      </c>
      <c r="BB66" s="452">
        <v>-461.58527849000001</v>
      </c>
      <c r="BC66" s="452">
        <v>-466.84153450000002</v>
      </c>
      <c r="BD66" s="452">
        <v>-473.52138523999997</v>
      </c>
      <c r="BE66" s="452">
        <v>-481.26564617999998</v>
      </c>
      <c r="BF66" s="452">
        <v>-490.91379603000001</v>
      </c>
      <c r="BG66" s="947">
        <v>0</v>
      </c>
      <c r="BH66" s="947">
        <v>0</v>
      </c>
      <c r="BI66" s="947">
        <v>0</v>
      </c>
      <c r="BJ66" s="947">
        <v>0</v>
      </c>
      <c r="BK66" s="947">
        <v>0</v>
      </c>
      <c r="BL66" s="947">
        <v>0</v>
      </c>
      <c r="BM66" s="947">
        <v>0</v>
      </c>
      <c r="BN66" s="947">
        <v>0</v>
      </c>
      <c r="BO66" s="947">
        <v>0</v>
      </c>
      <c r="BP66" s="947">
        <v>0</v>
      </c>
      <c r="BQ66" s="947">
        <v>0</v>
      </c>
      <c r="BR66" s="947">
        <v>0</v>
      </c>
      <c r="BS66" s="947">
        <v>0</v>
      </c>
      <c r="BT66" s="947">
        <v>0</v>
      </c>
      <c r="BU66" s="947">
        <v>0</v>
      </c>
      <c r="BV66" s="947">
        <v>0</v>
      </c>
    </row>
    <row r="67" spans="1:74" ht="11.1" customHeight="1" x14ac:dyDescent="0.2">
      <c r="A67" s="267" t="s">
        <v>1276</v>
      </c>
      <c r="B67" s="554" t="s">
        <v>1543</v>
      </c>
      <c r="C67" s="452">
        <v>-60.424102130000001</v>
      </c>
      <c r="D67" s="452">
        <v>-64.261979515999997</v>
      </c>
      <c r="E67" s="452">
        <v>-67.100316845999998</v>
      </c>
      <c r="F67" s="452">
        <v>-68.137022591000004</v>
      </c>
      <c r="G67" s="452">
        <v>-68.402566808000003</v>
      </c>
      <c r="H67" s="452">
        <v>-70.435124876000003</v>
      </c>
      <c r="I67" s="452">
        <v>-75.657720464999997</v>
      </c>
      <c r="J67" s="452">
        <v>-82.014261821000005</v>
      </c>
      <c r="K67" s="452">
        <v>-83.691964190999997</v>
      </c>
      <c r="L67" s="452">
        <v>-81.794059661000006</v>
      </c>
      <c r="M67" s="452">
        <v>-78.297440038999994</v>
      </c>
      <c r="N67" s="452">
        <v>-74.695076663999998</v>
      </c>
      <c r="O67" s="452">
        <v>-71.737026205000006</v>
      </c>
      <c r="P67" s="452">
        <v>-69.322234550999994</v>
      </c>
      <c r="Q67" s="452">
        <v>-67.737004693000003</v>
      </c>
      <c r="R67" s="452">
        <v>-66.553031206</v>
      </c>
      <c r="S67" s="452">
        <v>-67.637231689999993</v>
      </c>
      <c r="T67" s="452">
        <v>-72.129262754999999</v>
      </c>
      <c r="U67" s="452">
        <v>-76.002367753000001</v>
      </c>
      <c r="V67" s="452">
        <v>-79.920369257999994</v>
      </c>
      <c r="W67" s="452">
        <v>-84.906733118999995</v>
      </c>
      <c r="X67" s="452">
        <v>-87.553679637000002</v>
      </c>
      <c r="Y67" s="452">
        <v>-85.507241898999993</v>
      </c>
      <c r="Z67" s="452">
        <v>-85.385237755999995</v>
      </c>
      <c r="AA67" s="452">
        <v>-84.477994749999993</v>
      </c>
      <c r="AB67" s="452">
        <v>-86.335096304000004</v>
      </c>
      <c r="AC67" s="452">
        <v>-86.624408970999994</v>
      </c>
      <c r="AD67" s="452">
        <v>-82.597679755000001</v>
      </c>
      <c r="AE67" s="452">
        <v>-81.153739092999999</v>
      </c>
      <c r="AF67" s="452">
        <v>-82.747483693000007</v>
      </c>
      <c r="AG67" s="452">
        <v>-82.011332038000006</v>
      </c>
      <c r="AH67" s="452">
        <v>-83.214599093999993</v>
      </c>
      <c r="AI67" s="452">
        <v>-85.639040464999994</v>
      </c>
      <c r="AJ67" s="452">
        <v>-87.998460856999998</v>
      </c>
      <c r="AK67" s="452">
        <v>-88.239515816999997</v>
      </c>
      <c r="AL67" s="452">
        <v>-87.437516676000001</v>
      </c>
      <c r="AM67" s="452">
        <v>-86.768467212999994</v>
      </c>
      <c r="AN67" s="452">
        <v>-87.078850392999996</v>
      </c>
      <c r="AO67" s="452">
        <v>-87.827214703999999</v>
      </c>
      <c r="AP67" s="452">
        <v>-87.198941054000002</v>
      </c>
      <c r="AQ67" s="452">
        <v>-85.334155859000006</v>
      </c>
      <c r="AR67" s="452">
        <v>-85.513049545000001</v>
      </c>
      <c r="AS67" s="452">
        <v>-89.141177576999993</v>
      </c>
      <c r="AT67" s="452">
        <v>-93.292883028999995</v>
      </c>
      <c r="AU67" s="452">
        <v>-94.776129882999996</v>
      </c>
      <c r="AV67" s="452">
        <v>-94.273537662999999</v>
      </c>
      <c r="AW67" s="452">
        <v>-92.74357517</v>
      </c>
      <c r="AX67" s="452">
        <v>-91.854217886000001</v>
      </c>
      <c r="AY67" s="452">
        <v>-91.876879541999998</v>
      </c>
      <c r="AZ67" s="452">
        <v>-91.768161687000003</v>
      </c>
      <c r="BA67" s="452">
        <v>-91.263809723999998</v>
      </c>
      <c r="BB67" s="452">
        <v>-91.518826669999996</v>
      </c>
      <c r="BC67" s="452">
        <v>-91.851826837999994</v>
      </c>
      <c r="BD67" s="452">
        <v>-92.324515371999993</v>
      </c>
      <c r="BE67" s="452">
        <v>-92.890669646000006</v>
      </c>
      <c r="BF67" s="452">
        <v>-93.556741778000003</v>
      </c>
      <c r="BG67" s="947">
        <v>0</v>
      </c>
      <c r="BH67" s="947">
        <v>0</v>
      </c>
      <c r="BI67" s="947">
        <v>0</v>
      </c>
      <c r="BJ67" s="947">
        <v>0</v>
      </c>
      <c r="BK67" s="947">
        <v>0</v>
      </c>
      <c r="BL67" s="947">
        <v>0</v>
      </c>
      <c r="BM67" s="947">
        <v>0</v>
      </c>
      <c r="BN67" s="947">
        <v>0</v>
      </c>
      <c r="BO67" s="947">
        <v>0</v>
      </c>
      <c r="BP67" s="947">
        <v>0</v>
      </c>
      <c r="BQ67" s="947">
        <v>0</v>
      </c>
      <c r="BR67" s="947">
        <v>0</v>
      </c>
      <c r="BS67" s="947">
        <v>0</v>
      </c>
      <c r="BT67" s="947">
        <v>0</v>
      </c>
      <c r="BU67" s="947">
        <v>0</v>
      </c>
      <c r="BV67" s="947">
        <v>0</v>
      </c>
    </row>
    <row r="68" spans="1:74" ht="11.1" customHeight="1" x14ac:dyDescent="0.2">
      <c r="A68" s="267"/>
      <c r="B68" s="620"/>
      <c r="C68" s="627"/>
      <c r="D68" s="627"/>
      <c r="E68" s="627"/>
      <c r="F68" s="627"/>
      <c r="G68" s="627"/>
      <c r="H68" s="627"/>
      <c r="I68" s="627"/>
      <c r="J68" s="627"/>
      <c r="K68" s="627"/>
      <c r="L68" s="627"/>
      <c r="M68" s="627"/>
      <c r="N68" s="627"/>
      <c r="O68" s="627"/>
      <c r="P68" s="627"/>
      <c r="Q68" s="627"/>
      <c r="R68" s="627"/>
      <c r="S68" s="627"/>
      <c r="T68" s="627"/>
      <c r="U68" s="627"/>
      <c r="V68" s="627"/>
      <c r="W68" s="627"/>
      <c r="X68" s="627"/>
      <c r="Y68" s="627"/>
      <c r="Z68" s="627"/>
      <c r="AA68" s="627"/>
      <c r="AB68" s="627"/>
      <c r="AC68" s="627"/>
      <c r="AD68" s="627"/>
      <c r="AE68" s="627"/>
      <c r="AF68" s="627"/>
      <c r="AG68" s="627"/>
      <c r="AH68" s="627"/>
      <c r="AI68" s="627"/>
      <c r="AJ68" s="627"/>
      <c r="AK68" s="627"/>
      <c r="AL68" s="627"/>
      <c r="AM68" s="627"/>
      <c r="AN68" s="627"/>
      <c r="AO68" s="627"/>
      <c r="AP68" s="627"/>
      <c r="AQ68" s="627"/>
      <c r="AR68" s="627"/>
      <c r="AS68" s="627"/>
      <c r="AT68" s="627"/>
      <c r="AU68" s="627"/>
      <c r="AV68" s="627"/>
      <c r="AW68" s="627"/>
      <c r="AX68" s="627"/>
      <c r="AY68" s="627"/>
      <c r="AZ68" s="627"/>
      <c r="BA68" s="873"/>
      <c r="BB68" s="873"/>
      <c r="BC68" s="873"/>
      <c r="BD68" s="873"/>
      <c r="BE68" s="873"/>
      <c r="BF68" s="873"/>
      <c r="BG68" s="354"/>
      <c r="BH68" s="354"/>
      <c r="BI68" s="354"/>
      <c r="BJ68" s="354"/>
      <c r="BK68" s="354"/>
      <c r="BL68" s="354"/>
      <c r="BM68" s="354"/>
      <c r="BN68" s="354"/>
      <c r="BO68" s="354"/>
      <c r="BP68" s="354"/>
      <c r="BQ68" s="354"/>
      <c r="BR68" s="354"/>
      <c r="BS68" s="354"/>
      <c r="BT68" s="354"/>
      <c r="BU68" s="354"/>
      <c r="BV68" s="354"/>
    </row>
    <row r="69" spans="1:74" ht="11.1" customHeight="1" x14ac:dyDescent="0.2">
      <c r="A69" s="267"/>
      <c r="B69" s="37" t="s">
        <v>1336</v>
      </c>
      <c r="C69" s="627"/>
      <c r="D69" s="627"/>
      <c r="E69" s="627"/>
      <c r="F69" s="627"/>
      <c r="G69" s="627"/>
      <c r="H69" s="627"/>
      <c r="I69" s="627"/>
      <c r="J69" s="627"/>
      <c r="K69" s="627"/>
      <c r="L69" s="627"/>
      <c r="M69" s="627"/>
      <c r="N69" s="627"/>
      <c r="O69" s="627"/>
      <c r="P69" s="627"/>
      <c r="Q69" s="627"/>
      <c r="R69" s="627"/>
      <c r="S69" s="627"/>
      <c r="T69" s="627"/>
      <c r="U69" s="627"/>
      <c r="V69" s="627"/>
      <c r="W69" s="627"/>
      <c r="X69" s="627"/>
      <c r="Y69" s="627"/>
      <c r="Z69" s="627"/>
      <c r="AA69" s="627"/>
      <c r="AB69" s="627"/>
      <c r="AC69" s="627"/>
      <c r="AD69" s="627"/>
      <c r="AE69" s="627"/>
      <c r="AF69" s="627"/>
      <c r="AG69" s="627"/>
      <c r="AH69" s="627"/>
      <c r="AI69" s="627"/>
      <c r="AJ69" s="627"/>
      <c r="AK69" s="627"/>
      <c r="AL69" s="627"/>
      <c r="AM69" s="627"/>
      <c r="AN69" s="627"/>
      <c r="AO69" s="627"/>
      <c r="AP69" s="627"/>
      <c r="AQ69" s="627"/>
      <c r="AR69" s="627"/>
      <c r="AS69" s="627"/>
      <c r="AT69" s="627"/>
      <c r="AU69" s="627"/>
      <c r="AV69" s="627"/>
      <c r="AW69" s="627"/>
      <c r="AX69" s="627"/>
      <c r="AY69" s="627"/>
      <c r="AZ69" s="627"/>
      <c r="BA69" s="873"/>
      <c r="BB69" s="873"/>
      <c r="BC69" s="873"/>
      <c r="BD69" s="873"/>
      <c r="BE69" s="873"/>
      <c r="BF69" s="873"/>
      <c r="BG69" s="354"/>
      <c r="BH69" s="354"/>
      <c r="BI69" s="354"/>
      <c r="BJ69" s="354"/>
      <c r="BK69" s="354"/>
      <c r="BL69" s="354"/>
      <c r="BM69" s="354"/>
      <c r="BN69" s="354"/>
      <c r="BO69" s="354"/>
      <c r="BP69" s="354"/>
      <c r="BQ69" s="354"/>
      <c r="BR69" s="354"/>
      <c r="BS69" s="354"/>
      <c r="BT69" s="354"/>
      <c r="BU69" s="354"/>
      <c r="BV69" s="354"/>
    </row>
    <row r="70" spans="1:74" ht="11.1" customHeight="1" x14ac:dyDescent="0.2">
      <c r="A70" s="267" t="s">
        <v>1277</v>
      </c>
      <c r="B70" s="554" t="s">
        <v>1073</v>
      </c>
      <c r="C70" s="452">
        <v>1110.7068515999999</v>
      </c>
      <c r="D70" s="452">
        <v>1092.0190110999999</v>
      </c>
      <c r="E70" s="452">
        <v>1080.6023849000001</v>
      </c>
      <c r="F70" s="452">
        <v>1086.4593460000001</v>
      </c>
      <c r="G70" s="452">
        <v>1120.7716344</v>
      </c>
      <c r="H70" s="452">
        <v>1190.3632743000001</v>
      </c>
      <c r="I70" s="452">
        <v>1263.4348917</v>
      </c>
      <c r="J70" s="452">
        <v>1314.6426535999999</v>
      </c>
      <c r="K70" s="452">
        <v>1338.8495051</v>
      </c>
      <c r="L70" s="452">
        <v>1332.1839253000001</v>
      </c>
      <c r="M70" s="452">
        <v>1312.3223134</v>
      </c>
      <c r="N70" s="452">
        <v>1288.6014224999999</v>
      </c>
      <c r="O70" s="452">
        <v>1278.4745909999999</v>
      </c>
      <c r="P70" s="452">
        <v>1277.5197232999999</v>
      </c>
      <c r="Q70" s="452">
        <v>1274.6267588999999</v>
      </c>
      <c r="R70" s="452">
        <v>1261.4341975</v>
      </c>
      <c r="S70" s="452">
        <v>1235.7723407000001</v>
      </c>
      <c r="T70" s="452">
        <v>1212.2458267</v>
      </c>
      <c r="U70" s="452">
        <v>1206.8295728000001</v>
      </c>
      <c r="V70" s="452">
        <v>1207.1675700999999</v>
      </c>
      <c r="W70" s="452">
        <v>1205.2172459999999</v>
      </c>
      <c r="X70" s="452">
        <v>1167.8777958999999</v>
      </c>
      <c r="Y70" s="452">
        <v>1145.5354689000001</v>
      </c>
      <c r="Z70" s="452">
        <v>1138.1965726999999</v>
      </c>
      <c r="AA70" s="452">
        <v>1071.7127888</v>
      </c>
      <c r="AB70" s="452">
        <v>1051.7706605000001</v>
      </c>
      <c r="AC70" s="452">
        <v>1017.223227</v>
      </c>
      <c r="AD70" s="452">
        <v>933.78242718000001</v>
      </c>
      <c r="AE70" s="452">
        <v>938.36309358000005</v>
      </c>
      <c r="AF70" s="452">
        <v>922.91555141000003</v>
      </c>
      <c r="AG70" s="452">
        <v>919.07570449000002</v>
      </c>
      <c r="AH70" s="452">
        <v>939.51402632999998</v>
      </c>
      <c r="AI70" s="452">
        <v>958.66774860999999</v>
      </c>
      <c r="AJ70" s="452">
        <v>972.10402755999996</v>
      </c>
      <c r="AK70" s="452">
        <v>982.70644274000006</v>
      </c>
      <c r="AL70" s="452">
        <v>1012.0638145</v>
      </c>
      <c r="AM70" s="452">
        <v>1059.3192772</v>
      </c>
      <c r="AN70" s="452">
        <v>1131.2315283</v>
      </c>
      <c r="AO70" s="452">
        <v>1177.3083999</v>
      </c>
      <c r="AP70" s="452">
        <v>1197.9961419000001</v>
      </c>
      <c r="AQ70" s="452">
        <v>1211.4478601000001</v>
      </c>
      <c r="AR70" s="452">
        <v>1207.520211</v>
      </c>
      <c r="AS70" s="452">
        <v>1191.9812456</v>
      </c>
      <c r="AT70" s="452">
        <v>1189.7594614</v>
      </c>
      <c r="AU70" s="452">
        <v>1179.0717729</v>
      </c>
      <c r="AV70" s="452">
        <v>1164.9897552</v>
      </c>
      <c r="AW70" s="452">
        <v>1149.187095</v>
      </c>
      <c r="AX70" s="452">
        <v>1148.6686377999999</v>
      </c>
      <c r="AY70" s="452">
        <v>1156.8637080999999</v>
      </c>
      <c r="AZ70" s="452">
        <v>1165.1917415999999</v>
      </c>
      <c r="BA70" s="452">
        <v>1166.558225</v>
      </c>
      <c r="BB70" s="452">
        <v>1158.1291208</v>
      </c>
      <c r="BC70" s="452">
        <v>1151.9889714000001</v>
      </c>
      <c r="BD70" s="452">
        <v>1148.2299571999999</v>
      </c>
      <c r="BE70" s="452">
        <v>1146.5351702999999</v>
      </c>
      <c r="BF70" s="452">
        <v>1146.0173835999999</v>
      </c>
      <c r="BG70" s="947">
        <v>0</v>
      </c>
      <c r="BH70" s="947">
        <v>0</v>
      </c>
      <c r="BI70" s="947">
        <v>0</v>
      </c>
      <c r="BJ70" s="947">
        <v>0</v>
      </c>
      <c r="BK70" s="947">
        <v>0</v>
      </c>
      <c r="BL70" s="947">
        <v>0</v>
      </c>
      <c r="BM70" s="947">
        <v>0</v>
      </c>
      <c r="BN70" s="947">
        <v>0</v>
      </c>
      <c r="BO70" s="947">
        <v>0</v>
      </c>
      <c r="BP70" s="947">
        <v>0</v>
      </c>
      <c r="BQ70" s="947">
        <v>0</v>
      </c>
      <c r="BR70" s="947">
        <v>0</v>
      </c>
      <c r="BS70" s="947">
        <v>0</v>
      </c>
      <c r="BT70" s="947">
        <v>0</v>
      </c>
      <c r="BU70" s="947">
        <v>0</v>
      </c>
      <c r="BV70" s="947">
        <v>0</v>
      </c>
    </row>
    <row r="71" spans="1:74" ht="11.1" customHeight="1" x14ac:dyDescent="0.2">
      <c r="A71" s="267" t="s">
        <v>1278</v>
      </c>
      <c r="B71" s="554" t="s">
        <v>1075</v>
      </c>
      <c r="C71" s="452">
        <v>49.116265630999997</v>
      </c>
      <c r="D71" s="452">
        <v>48.015274431000002</v>
      </c>
      <c r="E71" s="452">
        <v>45.655987523999997</v>
      </c>
      <c r="F71" s="452">
        <v>43.409904947999998</v>
      </c>
      <c r="G71" s="452">
        <v>45.067807811999998</v>
      </c>
      <c r="H71" s="452">
        <v>48.441352854000002</v>
      </c>
      <c r="I71" s="452">
        <v>51.176760451</v>
      </c>
      <c r="J71" s="452">
        <v>52.870977107999998</v>
      </c>
      <c r="K71" s="452">
        <v>54.899988790000002</v>
      </c>
      <c r="L71" s="452">
        <v>56.309161054999997</v>
      </c>
      <c r="M71" s="452">
        <v>56.446989649000002</v>
      </c>
      <c r="N71" s="452">
        <v>57.235475164</v>
      </c>
      <c r="O71" s="452">
        <v>58.424912941999999</v>
      </c>
      <c r="P71" s="452">
        <v>59.353277351999999</v>
      </c>
      <c r="Q71" s="452">
        <v>61.386095830999999</v>
      </c>
      <c r="R71" s="452">
        <v>64.762630811999998</v>
      </c>
      <c r="S71" s="452">
        <v>68.935664587000005</v>
      </c>
      <c r="T71" s="452">
        <v>72.865864907000002</v>
      </c>
      <c r="U71" s="452">
        <v>75.004264143</v>
      </c>
      <c r="V71" s="452">
        <v>75.375648552000001</v>
      </c>
      <c r="W71" s="452">
        <v>73.824346657999996</v>
      </c>
      <c r="X71" s="452">
        <v>73.276269026999998</v>
      </c>
      <c r="Y71" s="452">
        <v>68.576478277999996</v>
      </c>
      <c r="Z71" s="452">
        <v>64.256137299000002</v>
      </c>
      <c r="AA71" s="452">
        <v>61.339177046000003</v>
      </c>
      <c r="AB71" s="452">
        <v>58.065858468000002</v>
      </c>
      <c r="AC71" s="452">
        <v>57.395650093</v>
      </c>
      <c r="AD71" s="452">
        <v>57.599189056</v>
      </c>
      <c r="AE71" s="452">
        <v>62.681394289000004</v>
      </c>
      <c r="AF71" s="452">
        <v>66.441580540000004</v>
      </c>
      <c r="AG71" s="452">
        <v>69.202713724999995</v>
      </c>
      <c r="AH71" s="452">
        <v>70.363509117999996</v>
      </c>
      <c r="AI71" s="452">
        <v>70.207794903999996</v>
      </c>
      <c r="AJ71" s="452">
        <v>67.884828929999998</v>
      </c>
      <c r="AK71" s="452">
        <v>63.998122160000001</v>
      </c>
      <c r="AL71" s="452">
        <v>60.048098867</v>
      </c>
      <c r="AM71" s="452">
        <v>57.143467528999999</v>
      </c>
      <c r="AN71" s="452">
        <v>56.463003868999998</v>
      </c>
      <c r="AO71" s="452">
        <v>58.579817085000002</v>
      </c>
      <c r="AP71" s="452">
        <v>63.981601382000001</v>
      </c>
      <c r="AQ71" s="452">
        <v>70.398803315999999</v>
      </c>
      <c r="AR71" s="452">
        <v>75.910997713</v>
      </c>
      <c r="AS71" s="452">
        <v>79.282833562999997</v>
      </c>
      <c r="AT71" s="452">
        <v>80.662579233000002</v>
      </c>
      <c r="AU71" s="452">
        <v>80.342486827000002</v>
      </c>
      <c r="AV71" s="452">
        <v>78.722292245999995</v>
      </c>
      <c r="AW71" s="452">
        <v>75.994296071999997</v>
      </c>
      <c r="AX71" s="452">
        <v>73.334787874</v>
      </c>
      <c r="AY71" s="452">
        <v>71.973515742999993</v>
      </c>
      <c r="AZ71" s="452">
        <v>72.088639959000005</v>
      </c>
      <c r="BA71" s="452">
        <v>72.742440114000004</v>
      </c>
      <c r="BB71" s="452">
        <v>73.085112159999994</v>
      </c>
      <c r="BC71" s="452">
        <v>73.490341078</v>
      </c>
      <c r="BD71" s="452">
        <v>73.890173739000005</v>
      </c>
      <c r="BE71" s="452">
        <v>74.191355137000002</v>
      </c>
      <c r="BF71" s="452">
        <v>74.374563566999996</v>
      </c>
      <c r="BG71" s="947">
        <v>0</v>
      </c>
      <c r="BH71" s="947">
        <v>0</v>
      </c>
      <c r="BI71" s="947">
        <v>0</v>
      </c>
      <c r="BJ71" s="947">
        <v>0</v>
      </c>
      <c r="BK71" s="947">
        <v>0</v>
      </c>
      <c r="BL71" s="947">
        <v>0</v>
      </c>
      <c r="BM71" s="947">
        <v>0</v>
      </c>
      <c r="BN71" s="947">
        <v>0</v>
      </c>
      <c r="BO71" s="947">
        <v>0</v>
      </c>
      <c r="BP71" s="947">
        <v>0</v>
      </c>
      <c r="BQ71" s="947">
        <v>0</v>
      </c>
      <c r="BR71" s="947">
        <v>0</v>
      </c>
      <c r="BS71" s="947">
        <v>0</v>
      </c>
      <c r="BT71" s="947">
        <v>0</v>
      </c>
      <c r="BU71" s="947">
        <v>0</v>
      </c>
      <c r="BV71" s="947">
        <v>0</v>
      </c>
    </row>
    <row r="72" spans="1:74" ht="11.1" customHeight="1" x14ac:dyDescent="0.2">
      <c r="A72" s="267" t="s">
        <v>1279</v>
      </c>
      <c r="B72" s="554" t="s">
        <v>1077</v>
      </c>
      <c r="C72" s="452">
        <v>294.99633167000002</v>
      </c>
      <c r="D72" s="452">
        <v>313.89603749999998</v>
      </c>
      <c r="E72" s="452">
        <v>322.31683822000002</v>
      </c>
      <c r="F72" s="452">
        <v>324.69438640999999</v>
      </c>
      <c r="G72" s="452">
        <v>336.82066409999999</v>
      </c>
      <c r="H72" s="452">
        <v>341.15682178999998</v>
      </c>
      <c r="I72" s="452">
        <v>343.23903825999997</v>
      </c>
      <c r="J72" s="452">
        <v>360.68388291000002</v>
      </c>
      <c r="K72" s="452">
        <v>375.37736453999997</v>
      </c>
      <c r="L72" s="452">
        <v>371.33518616999999</v>
      </c>
      <c r="M72" s="452">
        <v>382.02038254000001</v>
      </c>
      <c r="N72" s="452">
        <v>402.44423438000001</v>
      </c>
      <c r="O72" s="452">
        <v>397.90261743000002</v>
      </c>
      <c r="P72" s="452">
        <v>392.54745960000002</v>
      </c>
      <c r="Q72" s="452">
        <v>373.01167951999997</v>
      </c>
      <c r="R72" s="452">
        <v>344.83706197999999</v>
      </c>
      <c r="S72" s="452">
        <v>330.75712599000002</v>
      </c>
      <c r="T72" s="452">
        <v>327.03839333000002</v>
      </c>
      <c r="U72" s="452">
        <v>322.66408570999999</v>
      </c>
      <c r="V72" s="452">
        <v>319.62586391000002</v>
      </c>
      <c r="W72" s="452">
        <v>319.00708556000001</v>
      </c>
      <c r="X72" s="452">
        <v>324.62839401000002</v>
      </c>
      <c r="Y72" s="452">
        <v>328.16242196000002</v>
      </c>
      <c r="Z72" s="452">
        <v>338.92467349999998</v>
      </c>
      <c r="AA72" s="452">
        <v>344.53882897</v>
      </c>
      <c r="AB72" s="452">
        <v>343.26282828000001</v>
      </c>
      <c r="AC72" s="452">
        <v>333.36584848000001</v>
      </c>
      <c r="AD72" s="452">
        <v>328.58756528999999</v>
      </c>
      <c r="AE72" s="452">
        <v>306.24299489999999</v>
      </c>
      <c r="AF72" s="452">
        <v>292.96955704999999</v>
      </c>
      <c r="AG72" s="452">
        <v>295.57796360999998</v>
      </c>
      <c r="AH72" s="452">
        <v>287.46451360999998</v>
      </c>
      <c r="AI72" s="452">
        <v>278.41496540999998</v>
      </c>
      <c r="AJ72" s="452">
        <v>279.51089535</v>
      </c>
      <c r="AK72" s="452">
        <v>294.89913908</v>
      </c>
      <c r="AL72" s="452">
        <v>312.9123778</v>
      </c>
      <c r="AM72" s="452">
        <v>327.28802882999997</v>
      </c>
      <c r="AN72" s="452">
        <v>338.54405211</v>
      </c>
      <c r="AO72" s="452">
        <v>348.68931524999999</v>
      </c>
      <c r="AP72" s="452">
        <v>365.06851121</v>
      </c>
      <c r="AQ72" s="452">
        <v>380.85042386999999</v>
      </c>
      <c r="AR72" s="452">
        <v>387.54630997999999</v>
      </c>
      <c r="AS72" s="452">
        <v>385.22462525999998</v>
      </c>
      <c r="AT72" s="452">
        <v>381.63338784000001</v>
      </c>
      <c r="AU72" s="452">
        <v>374.93589429000002</v>
      </c>
      <c r="AV72" s="452">
        <v>366.56509527999998</v>
      </c>
      <c r="AW72" s="452">
        <v>360.41229427000002</v>
      </c>
      <c r="AX72" s="452">
        <v>356.85103629000002</v>
      </c>
      <c r="AY72" s="452">
        <v>355.61991984000002</v>
      </c>
      <c r="AZ72" s="452">
        <v>357.87707626000002</v>
      </c>
      <c r="BA72" s="452">
        <v>361.31316286999999</v>
      </c>
      <c r="BB72" s="452">
        <v>363.76069703000002</v>
      </c>
      <c r="BC72" s="452">
        <v>366.31047887</v>
      </c>
      <c r="BD72" s="452">
        <v>369.00155337000001</v>
      </c>
      <c r="BE72" s="452">
        <v>371.49318997</v>
      </c>
      <c r="BF72" s="452">
        <v>373.81599483000002</v>
      </c>
      <c r="BG72" s="947">
        <v>0</v>
      </c>
      <c r="BH72" s="947">
        <v>0</v>
      </c>
      <c r="BI72" s="947">
        <v>0</v>
      </c>
      <c r="BJ72" s="947">
        <v>0</v>
      </c>
      <c r="BK72" s="947">
        <v>0</v>
      </c>
      <c r="BL72" s="947">
        <v>0</v>
      </c>
      <c r="BM72" s="947">
        <v>0</v>
      </c>
      <c r="BN72" s="947">
        <v>0</v>
      </c>
      <c r="BO72" s="947">
        <v>0</v>
      </c>
      <c r="BP72" s="947">
        <v>0</v>
      </c>
      <c r="BQ72" s="947">
        <v>0</v>
      </c>
      <c r="BR72" s="947">
        <v>0</v>
      </c>
      <c r="BS72" s="947">
        <v>0</v>
      </c>
      <c r="BT72" s="947">
        <v>0</v>
      </c>
      <c r="BU72" s="947">
        <v>0</v>
      </c>
      <c r="BV72" s="947">
        <v>0</v>
      </c>
    </row>
    <row r="73" spans="1:74" ht="11.1" customHeight="1" x14ac:dyDescent="0.2">
      <c r="A73" s="267" t="s">
        <v>1280</v>
      </c>
      <c r="B73" s="554" t="s">
        <v>1079</v>
      </c>
      <c r="C73" s="452">
        <v>824.61342943</v>
      </c>
      <c r="D73" s="452">
        <v>840.46663217000003</v>
      </c>
      <c r="E73" s="452">
        <v>849.11725822000005</v>
      </c>
      <c r="F73" s="452">
        <v>855.82585572999994</v>
      </c>
      <c r="G73" s="452">
        <v>877.37506472999996</v>
      </c>
      <c r="H73" s="452">
        <v>914.97029511999995</v>
      </c>
      <c r="I73" s="452">
        <v>953.21375597999997</v>
      </c>
      <c r="J73" s="452">
        <v>971.04482800999995</v>
      </c>
      <c r="K73" s="452">
        <v>964.23820074000002</v>
      </c>
      <c r="L73" s="452">
        <v>970.19820603000005</v>
      </c>
      <c r="M73" s="452">
        <v>995.26239568999995</v>
      </c>
      <c r="N73" s="452">
        <v>1010.0598787</v>
      </c>
      <c r="O73" s="452">
        <v>1010.818715</v>
      </c>
      <c r="P73" s="452">
        <v>997.47176601000001</v>
      </c>
      <c r="Q73" s="452">
        <v>980.60181470999999</v>
      </c>
      <c r="R73" s="452">
        <v>956.90924853000001</v>
      </c>
      <c r="S73" s="452">
        <v>935.20539366000003</v>
      </c>
      <c r="T73" s="452">
        <v>902.85349038000004</v>
      </c>
      <c r="U73" s="452">
        <v>859.11854313000003</v>
      </c>
      <c r="V73" s="452">
        <v>818.39098009999998</v>
      </c>
      <c r="W73" s="452">
        <v>788.72918503999995</v>
      </c>
      <c r="X73" s="452">
        <v>762.23840456999994</v>
      </c>
      <c r="Y73" s="452">
        <v>772.36446796999996</v>
      </c>
      <c r="Z73" s="452">
        <v>775.070063</v>
      </c>
      <c r="AA73" s="452">
        <v>728.98934599999995</v>
      </c>
      <c r="AB73" s="452">
        <v>680.99568982000005</v>
      </c>
      <c r="AC73" s="452">
        <v>645.37337488000003</v>
      </c>
      <c r="AD73" s="452">
        <v>608.87476577999996</v>
      </c>
      <c r="AE73" s="452">
        <v>597.23231113999998</v>
      </c>
      <c r="AF73" s="452">
        <v>545.82553152000003</v>
      </c>
      <c r="AG73" s="452">
        <v>538.87885179</v>
      </c>
      <c r="AH73" s="452">
        <v>537.36646593</v>
      </c>
      <c r="AI73" s="452">
        <v>552.20587724999996</v>
      </c>
      <c r="AJ73" s="452">
        <v>562.68913391000001</v>
      </c>
      <c r="AK73" s="452">
        <v>574.45297030999996</v>
      </c>
      <c r="AL73" s="452">
        <v>594.19993447000002</v>
      </c>
      <c r="AM73" s="452">
        <v>622.99232561999997</v>
      </c>
      <c r="AN73" s="452">
        <v>655.41187506999995</v>
      </c>
      <c r="AO73" s="452">
        <v>683.93449516999999</v>
      </c>
      <c r="AP73" s="452">
        <v>718.69963738000001</v>
      </c>
      <c r="AQ73" s="452">
        <v>762.80725518999998</v>
      </c>
      <c r="AR73" s="452">
        <v>807.28667370000005</v>
      </c>
      <c r="AS73" s="452">
        <v>827.90060745000005</v>
      </c>
      <c r="AT73" s="452">
        <v>833.83541934000004</v>
      </c>
      <c r="AU73" s="452">
        <v>846.48906595999995</v>
      </c>
      <c r="AV73" s="452">
        <v>859.89681775999998</v>
      </c>
      <c r="AW73" s="452">
        <v>866.43934836000005</v>
      </c>
      <c r="AX73" s="452">
        <v>854.75157764999994</v>
      </c>
      <c r="AY73" s="452">
        <v>836.19611315999998</v>
      </c>
      <c r="AZ73" s="452">
        <v>824.15076036999994</v>
      </c>
      <c r="BA73" s="452">
        <v>827.38314013000002</v>
      </c>
      <c r="BB73" s="452">
        <v>849.25319525999998</v>
      </c>
      <c r="BC73" s="452">
        <v>870.77723054000001</v>
      </c>
      <c r="BD73" s="452">
        <v>893.42259363999995</v>
      </c>
      <c r="BE73" s="452">
        <v>916.89606760000004</v>
      </c>
      <c r="BF73" s="452">
        <v>943.86330137000004</v>
      </c>
      <c r="BG73" s="947">
        <v>0</v>
      </c>
      <c r="BH73" s="947">
        <v>0</v>
      </c>
      <c r="BI73" s="947">
        <v>0</v>
      </c>
      <c r="BJ73" s="947">
        <v>0</v>
      </c>
      <c r="BK73" s="947">
        <v>0</v>
      </c>
      <c r="BL73" s="947">
        <v>0</v>
      </c>
      <c r="BM73" s="947">
        <v>0</v>
      </c>
      <c r="BN73" s="947">
        <v>0</v>
      </c>
      <c r="BO73" s="947">
        <v>0</v>
      </c>
      <c r="BP73" s="947">
        <v>0</v>
      </c>
      <c r="BQ73" s="947">
        <v>0</v>
      </c>
      <c r="BR73" s="947">
        <v>0</v>
      </c>
      <c r="BS73" s="947">
        <v>0</v>
      </c>
      <c r="BT73" s="947">
        <v>0</v>
      </c>
      <c r="BU73" s="947">
        <v>0</v>
      </c>
      <c r="BV73" s="947">
        <v>0</v>
      </c>
    </row>
    <row r="74" spans="1:74" ht="11.1" customHeight="1" x14ac:dyDescent="0.2">
      <c r="A74" s="267" t="s">
        <v>1281</v>
      </c>
      <c r="B74" s="554" t="s">
        <v>1081</v>
      </c>
      <c r="C74" s="452">
        <v>759.60543995</v>
      </c>
      <c r="D74" s="452">
        <v>777.97222395999995</v>
      </c>
      <c r="E74" s="452">
        <v>786.62118604</v>
      </c>
      <c r="F74" s="452">
        <v>794.26280123000004</v>
      </c>
      <c r="G74" s="452">
        <v>818.96593345999997</v>
      </c>
      <c r="H74" s="452">
        <v>831.68851334999999</v>
      </c>
      <c r="I74" s="452">
        <v>836.08160529999998</v>
      </c>
      <c r="J74" s="452">
        <v>847.00425614999995</v>
      </c>
      <c r="K74" s="452">
        <v>854.96179498000004</v>
      </c>
      <c r="L74" s="452">
        <v>840.40928921</v>
      </c>
      <c r="M74" s="452">
        <v>839.93921504000002</v>
      </c>
      <c r="N74" s="452">
        <v>849.60580289999996</v>
      </c>
      <c r="O74" s="452">
        <v>839.16615796999997</v>
      </c>
      <c r="P74" s="452">
        <v>836.62684145000003</v>
      </c>
      <c r="Q74" s="452">
        <v>832.92269266000005</v>
      </c>
      <c r="R74" s="452">
        <v>830.07313034000003</v>
      </c>
      <c r="S74" s="452">
        <v>834.75724639999999</v>
      </c>
      <c r="T74" s="452">
        <v>840.88775400999998</v>
      </c>
      <c r="U74" s="452">
        <v>845.54322023999998</v>
      </c>
      <c r="V74" s="452">
        <v>843.47867882000003</v>
      </c>
      <c r="W74" s="452">
        <v>839.37135022999996</v>
      </c>
      <c r="X74" s="452">
        <v>843.53249458000005</v>
      </c>
      <c r="Y74" s="452">
        <v>836.90298522000001</v>
      </c>
      <c r="Z74" s="452">
        <v>829.38633535999998</v>
      </c>
      <c r="AA74" s="452">
        <v>852.53768576000004</v>
      </c>
      <c r="AB74" s="452">
        <v>879.73237002999997</v>
      </c>
      <c r="AC74" s="452">
        <v>911.68067341000005</v>
      </c>
      <c r="AD74" s="452">
        <v>947.20511135000004</v>
      </c>
      <c r="AE74" s="452">
        <v>961.61490927</v>
      </c>
      <c r="AF74" s="452">
        <v>996.48628737000001</v>
      </c>
      <c r="AG74" s="452">
        <v>974.88068804</v>
      </c>
      <c r="AH74" s="452">
        <v>953.70948246</v>
      </c>
      <c r="AI74" s="452">
        <v>917.07878974000005</v>
      </c>
      <c r="AJ74" s="452">
        <v>882.92276246999995</v>
      </c>
      <c r="AK74" s="452">
        <v>863.57104849999996</v>
      </c>
      <c r="AL74" s="452">
        <v>866.33323531999997</v>
      </c>
      <c r="AM74" s="452">
        <v>880.93745874000001</v>
      </c>
      <c r="AN74" s="452">
        <v>903.02611354999999</v>
      </c>
      <c r="AO74" s="452">
        <v>925.54472299999998</v>
      </c>
      <c r="AP74" s="452">
        <v>951.14569692999999</v>
      </c>
      <c r="AQ74" s="452">
        <v>972.71236157999999</v>
      </c>
      <c r="AR74" s="452">
        <v>982.84344597999996</v>
      </c>
      <c r="AS74" s="452">
        <v>984.07253049999997</v>
      </c>
      <c r="AT74" s="452">
        <v>980.88587844999995</v>
      </c>
      <c r="AU74" s="452">
        <v>969.39739322000003</v>
      </c>
      <c r="AV74" s="452">
        <v>951.33267718000002</v>
      </c>
      <c r="AW74" s="452">
        <v>933.03315583999995</v>
      </c>
      <c r="AX74" s="452">
        <v>921.17206275000001</v>
      </c>
      <c r="AY74" s="452">
        <v>912.54984146000004</v>
      </c>
      <c r="AZ74" s="452">
        <v>904.42691503000003</v>
      </c>
      <c r="BA74" s="452">
        <v>898.31217257000003</v>
      </c>
      <c r="BB74" s="452">
        <v>904.96086014000002</v>
      </c>
      <c r="BC74" s="452">
        <v>912.81599122</v>
      </c>
      <c r="BD74" s="452">
        <v>922.67491339000003</v>
      </c>
      <c r="BE74" s="452">
        <v>933.24404914000002</v>
      </c>
      <c r="BF74" s="452">
        <v>944.54812001000005</v>
      </c>
      <c r="BG74" s="947">
        <v>0</v>
      </c>
      <c r="BH74" s="947">
        <v>0</v>
      </c>
      <c r="BI74" s="947">
        <v>0</v>
      </c>
      <c r="BJ74" s="947">
        <v>0</v>
      </c>
      <c r="BK74" s="947">
        <v>0</v>
      </c>
      <c r="BL74" s="947">
        <v>0</v>
      </c>
      <c r="BM74" s="947">
        <v>0</v>
      </c>
      <c r="BN74" s="947">
        <v>0</v>
      </c>
      <c r="BO74" s="947">
        <v>0</v>
      </c>
      <c r="BP74" s="947">
        <v>0</v>
      </c>
      <c r="BQ74" s="947">
        <v>0</v>
      </c>
      <c r="BR74" s="947">
        <v>0</v>
      </c>
      <c r="BS74" s="947">
        <v>0</v>
      </c>
      <c r="BT74" s="947">
        <v>0</v>
      </c>
      <c r="BU74" s="947">
        <v>0</v>
      </c>
      <c r="BV74" s="947">
        <v>0</v>
      </c>
    </row>
    <row r="75" spans="1:74" ht="11.1" customHeight="1" x14ac:dyDescent="0.2">
      <c r="A75" s="267" t="s">
        <v>1282</v>
      </c>
      <c r="B75" s="554" t="s">
        <v>1543</v>
      </c>
      <c r="C75" s="452">
        <v>327.73635522000001</v>
      </c>
      <c r="D75" s="452">
        <v>348.34564612000003</v>
      </c>
      <c r="E75" s="452">
        <v>368.05812871000001</v>
      </c>
      <c r="F75" s="452">
        <v>386.31003942000001</v>
      </c>
      <c r="G75" s="452">
        <v>403.63051629</v>
      </c>
      <c r="H75" s="452">
        <v>422.54337932999999</v>
      </c>
      <c r="I75" s="452">
        <v>436.03231712000002</v>
      </c>
      <c r="J75" s="452">
        <v>448.02287904999997</v>
      </c>
      <c r="K75" s="452">
        <v>447.98677307000003</v>
      </c>
      <c r="L75" s="452">
        <v>439.86288580000002</v>
      </c>
      <c r="M75" s="452">
        <v>428.88051695000001</v>
      </c>
      <c r="N75" s="452">
        <v>416.26647912999999</v>
      </c>
      <c r="O75" s="452">
        <v>401.64578863000003</v>
      </c>
      <c r="P75" s="452">
        <v>384.32113378000003</v>
      </c>
      <c r="Q75" s="452">
        <v>368.82895855999999</v>
      </c>
      <c r="R75" s="452">
        <v>356.31717316999999</v>
      </c>
      <c r="S75" s="452">
        <v>353.45184902</v>
      </c>
      <c r="T75" s="452">
        <v>364.82461841999998</v>
      </c>
      <c r="U75" s="452">
        <v>383.36889423000002</v>
      </c>
      <c r="V75" s="452">
        <v>395.00240515000002</v>
      </c>
      <c r="W75" s="452">
        <v>393.19363865000003</v>
      </c>
      <c r="X75" s="452">
        <v>394.08819560000001</v>
      </c>
      <c r="Y75" s="452">
        <v>375.18104190999998</v>
      </c>
      <c r="Z75" s="452">
        <v>369.26329327000002</v>
      </c>
      <c r="AA75" s="452">
        <v>351.33509982999999</v>
      </c>
      <c r="AB75" s="452">
        <v>332.17261802000002</v>
      </c>
      <c r="AC75" s="452">
        <v>311.29872822999999</v>
      </c>
      <c r="AD75" s="452">
        <v>294.61794476</v>
      </c>
      <c r="AE75" s="452">
        <v>283.48000488000002</v>
      </c>
      <c r="AF75" s="452">
        <v>277.84760361000002</v>
      </c>
      <c r="AG75" s="452">
        <v>292.01476180999998</v>
      </c>
      <c r="AH75" s="452">
        <v>307.69957075999997</v>
      </c>
      <c r="AI75" s="452">
        <v>333.58869621000002</v>
      </c>
      <c r="AJ75" s="452">
        <v>361.97185772</v>
      </c>
      <c r="AK75" s="452">
        <v>387.68215734</v>
      </c>
      <c r="AL75" s="452">
        <v>406.25900995000001</v>
      </c>
      <c r="AM75" s="452">
        <v>419.72217348999999</v>
      </c>
      <c r="AN75" s="452">
        <v>423.37978687999998</v>
      </c>
      <c r="AO75" s="452">
        <v>418.09103189000001</v>
      </c>
      <c r="AP75" s="452">
        <v>408.80902085999998</v>
      </c>
      <c r="AQ75" s="452">
        <v>405.92111046999997</v>
      </c>
      <c r="AR75" s="452">
        <v>418.63641957999999</v>
      </c>
      <c r="AS75" s="452">
        <v>441.41949219999998</v>
      </c>
      <c r="AT75" s="452">
        <v>467.25474947999999</v>
      </c>
      <c r="AU75" s="452">
        <v>486.01750977</v>
      </c>
      <c r="AV75" s="452">
        <v>498.05995282999999</v>
      </c>
      <c r="AW75" s="452">
        <v>507.80241157</v>
      </c>
      <c r="AX75" s="452">
        <v>506.53494482000002</v>
      </c>
      <c r="AY75" s="452">
        <v>495.66019915999999</v>
      </c>
      <c r="AZ75" s="452">
        <v>478.12338112999998</v>
      </c>
      <c r="BA75" s="452">
        <v>461.57519102999998</v>
      </c>
      <c r="BB75" s="452">
        <v>448.40591172000001</v>
      </c>
      <c r="BC75" s="452">
        <v>436.40639436999999</v>
      </c>
      <c r="BD75" s="452">
        <v>424.49766622999999</v>
      </c>
      <c r="BE75" s="452">
        <v>413.42921217000003</v>
      </c>
      <c r="BF75" s="452">
        <v>402.49349513999999</v>
      </c>
      <c r="BG75" s="947">
        <v>0</v>
      </c>
      <c r="BH75" s="947">
        <v>0</v>
      </c>
      <c r="BI75" s="947">
        <v>0</v>
      </c>
      <c r="BJ75" s="947">
        <v>0</v>
      </c>
      <c r="BK75" s="947">
        <v>0</v>
      </c>
      <c r="BL75" s="947">
        <v>0</v>
      </c>
      <c r="BM75" s="947">
        <v>0</v>
      </c>
      <c r="BN75" s="947">
        <v>0</v>
      </c>
      <c r="BO75" s="947">
        <v>0</v>
      </c>
      <c r="BP75" s="947">
        <v>0</v>
      </c>
      <c r="BQ75" s="947">
        <v>0</v>
      </c>
      <c r="BR75" s="947">
        <v>0</v>
      </c>
      <c r="BS75" s="947">
        <v>0</v>
      </c>
      <c r="BT75" s="947">
        <v>0</v>
      </c>
      <c r="BU75" s="947">
        <v>0</v>
      </c>
      <c r="BV75" s="947">
        <v>0</v>
      </c>
    </row>
    <row r="76" spans="1:74" ht="11.1" customHeight="1" x14ac:dyDescent="0.2">
      <c r="A76" s="267"/>
      <c r="B76" s="620"/>
      <c r="C76" s="628"/>
      <c r="D76" s="628"/>
      <c r="E76" s="628"/>
      <c r="F76" s="628"/>
      <c r="G76" s="628"/>
      <c r="H76" s="628"/>
      <c r="I76" s="628"/>
      <c r="J76" s="628"/>
      <c r="K76" s="628"/>
      <c r="L76" s="628"/>
      <c r="M76" s="628"/>
      <c r="N76" s="628"/>
      <c r="O76" s="628"/>
      <c r="P76" s="628"/>
      <c r="Q76" s="628"/>
      <c r="R76" s="628"/>
      <c r="S76" s="628"/>
      <c r="T76" s="628"/>
      <c r="U76" s="628"/>
      <c r="V76" s="628"/>
      <c r="W76" s="628"/>
      <c r="X76" s="628"/>
      <c r="Y76" s="628"/>
      <c r="Z76" s="628"/>
      <c r="AA76" s="628"/>
      <c r="AB76" s="628"/>
      <c r="AC76" s="628"/>
      <c r="AD76" s="628"/>
      <c r="AE76" s="628"/>
      <c r="AF76" s="628"/>
      <c r="AG76" s="628"/>
      <c r="AH76" s="628"/>
      <c r="AI76" s="628"/>
      <c r="AJ76" s="628"/>
      <c r="AK76" s="628"/>
      <c r="AL76" s="628"/>
      <c r="AM76" s="628"/>
      <c r="AN76" s="628"/>
      <c r="AO76" s="628"/>
      <c r="AP76" s="628"/>
      <c r="AQ76" s="628"/>
      <c r="AR76" s="628"/>
      <c r="AS76" s="628"/>
      <c r="AT76" s="628"/>
      <c r="AU76" s="628"/>
      <c r="AV76" s="628"/>
      <c r="AW76" s="628"/>
      <c r="AX76" s="628"/>
      <c r="AY76" s="628"/>
      <c r="AZ76" s="628"/>
      <c r="BA76" s="873"/>
      <c r="BB76" s="873"/>
      <c r="BC76" s="873"/>
      <c r="BD76" s="873"/>
      <c r="BE76" s="873"/>
      <c r="BF76" s="873"/>
      <c r="BG76" s="354"/>
      <c r="BH76" s="354"/>
      <c r="BI76" s="354"/>
      <c r="BJ76" s="354"/>
      <c r="BK76" s="354"/>
      <c r="BL76" s="354"/>
      <c r="BM76" s="354"/>
      <c r="BN76" s="354"/>
      <c r="BO76" s="354"/>
      <c r="BP76" s="354"/>
      <c r="BQ76" s="354"/>
      <c r="BR76" s="354"/>
      <c r="BS76" s="354"/>
      <c r="BT76" s="354"/>
      <c r="BU76" s="354"/>
      <c r="BV76" s="354"/>
    </row>
    <row r="77" spans="1:74" ht="11.1" customHeight="1" x14ac:dyDescent="0.2">
      <c r="A77" s="267"/>
      <c r="B77" s="37" t="s">
        <v>1337</v>
      </c>
      <c r="C77" s="628"/>
      <c r="D77" s="628"/>
      <c r="E77" s="628"/>
      <c r="F77" s="628"/>
      <c r="G77" s="628"/>
      <c r="H77" s="628"/>
      <c r="I77" s="628"/>
      <c r="J77" s="628"/>
      <c r="K77" s="628"/>
      <c r="L77" s="628"/>
      <c r="M77" s="628"/>
      <c r="N77" s="628"/>
      <c r="O77" s="628"/>
      <c r="P77" s="628"/>
      <c r="Q77" s="628"/>
      <c r="R77" s="628"/>
      <c r="S77" s="628"/>
      <c r="T77" s="628"/>
      <c r="U77" s="628"/>
      <c r="V77" s="628"/>
      <c r="W77" s="628"/>
      <c r="X77" s="628"/>
      <c r="Y77" s="628"/>
      <c r="Z77" s="628"/>
      <c r="AA77" s="628"/>
      <c r="AB77" s="628"/>
      <c r="AC77" s="628"/>
      <c r="AD77" s="628"/>
      <c r="AE77" s="628"/>
      <c r="AF77" s="628"/>
      <c r="AG77" s="628"/>
      <c r="AH77" s="628"/>
      <c r="AI77" s="628"/>
      <c r="AJ77" s="628"/>
      <c r="AK77" s="628"/>
      <c r="AL77" s="628"/>
      <c r="AM77" s="628"/>
      <c r="AN77" s="628"/>
      <c r="AO77" s="628"/>
      <c r="AP77" s="628"/>
      <c r="AQ77" s="628"/>
      <c r="AR77" s="628"/>
      <c r="AS77" s="628"/>
      <c r="AT77" s="628"/>
      <c r="AU77" s="628"/>
      <c r="AV77" s="628"/>
      <c r="AW77" s="628"/>
      <c r="AX77" s="628"/>
      <c r="AY77" s="628"/>
      <c r="AZ77" s="628"/>
      <c r="BA77" s="873"/>
      <c r="BB77" s="873"/>
      <c r="BC77" s="873"/>
      <c r="BD77" s="873"/>
      <c r="BE77" s="873"/>
      <c r="BF77" s="873"/>
      <c r="BG77" s="354"/>
      <c r="BH77" s="354"/>
      <c r="BI77" s="354"/>
      <c r="BJ77" s="354"/>
      <c r="BK77" s="354"/>
      <c r="BL77" s="354"/>
      <c r="BM77" s="354"/>
      <c r="BN77" s="354"/>
      <c r="BO77" s="354"/>
      <c r="BP77" s="354"/>
      <c r="BQ77" s="354"/>
      <c r="BR77" s="354"/>
      <c r="BS77" s="354"/>
      <c r="BT77" s="354"/>
      <c r="BU77" s="354"/>
      <c r="BV77" s="354"/>
    </row>
    <row r="78" spans="1:74" ht="11.1" customHeight="1" x14ac:dyDescent="0.2">
      <c r="A78" s="267" t="s">
        <v>1283</v>
      </c>
      <c r="B78" s="554" t="s">
        <v>1073</v>
      </c>
      <c r="C78" s="452">
        <v>28.1191608</v>
      </c>
      <c r="D78" s="452">
        <v>27.164652017000002</v>
      </c>
      <c r="E78" s="452">
        <v>25.277248769</v>
      </c>
      <c r="F78" s="452">
        <v>23.364717118000002</v>
      </c>
      <c r="G78" s="452">
        <v>23.595192303000001</v>
      </c>
      <c r="H78" s="452">
        <v>24.392690046999999</v>
      </c>
      <c r="I78" s="452">
        <v>24.773233171000001</v>
      </c>
      <c r="J78" s="452">
        <v>25.777306932999998</v>
      </c>
      <c r="K78" s="452">
        <v>27.435440676999999</v>
      </c>
      <c r="L78" s="452">
        <v>28.194368788999999</v>
      </c>
      <c r="M78" s="452">
        <v>27.686124756000002</v>
      </c>
      <c r="N78" s="452">
        <v>24.662228182</v>
      </c>
      <c r="O78" s="452">
        <v>24.468413224999999</v>
      </c>
      <c r="P78" s="452">
        <v>24.567686986999998</v>
      </c>
      <c r="Q78" s="452">
        <v>24.512053056999999</v>
      </c>
      <c r="R78" s="452">
        <v>24.613350194999999</v>
      </c>
      <c r="S78" s="452">
        <v>24.326227178</v>
      </c>
      <c r="T78" s="452">
        <v>23.538753917000001</v>
      </c>
      <c r="U78" s="452">
        <v>24.136591456000001</v>
      </c>
      <c r="V78" s="452">
        <v>24.941478719999999</v>
      </c>
      <c r="W78" s="452">
        <v>25.372994651999999</v>
      </c>
      <c r="X78" s="452">
        <v>27.479477550999999</v>
      </c>
      <c r="Y78" s="452">
        <v>28.638386724</v>
      </c>
      <c r="Z78" s="452">
        <v>29.184527505999998</v>
      </c>
      <c r="AA78" s="452">
        <v>26.961328021</v>
      </c>
      <c r="AB78" s="452">
        <v>25.905681292000001</v>
      </c>
      <c r="AC78" s="452">
        <v>24.810322609</v>
      </c>
      <c r="AD78" s="452">
        <v>21.590345137</v>
      </c>
      <c r="AE78" s="452">
        <v>21.822397525</v>
      </c>
      <c r="AF78" s="452">
        <v>22.373710336999999</v>
      </c>
      <c r="AG78" s="452">
        <v>23.566043704999998</v>
      </c>
      <c r="AH78" s="452">
        <v>26.097611842999999</v>
      </c>
      <c r="AI78" s="452">
        <v>26.264869825000002</v>
      </c>
      <c r="AJ78" s="452">
        <v>27.774400787000001</v>
      </c>
      <c r="AK78" s="452">
        <v>29.778983112999999</v>
      </c>
      <c r="AL78" s="452">
        <v>31.140425060999998</v>
      </c>
      <c r="AM78" s="452">
        <v>30.794165033999999</v>
      </c>
      <c r="AN78" s="452">
        <v>33.028657758999998</v>
      </c>
      <c r="AO78" s="452">
        <v>34.626717642999999</v>
      </c>
      <c r="AP78" s="452">
        <v>34.724525851000003</v>
      </c>
      <c r="AQ78" s="452">
        <v>34.612796004000003</v>
      </c>
      <c r="AR78" s="452">
        <v>32.857692815</v>
      </c>
      <c r="AS78" s="452">
        <v>33.295565521</v>
      </c>
      <c r="AT78" s="452">
        <v>33.048873927999999</v>
      </c>
      <c r="AU78" s="452">
        <v>33.448844620999999</v>
      </c>
      <c r="AV78" s="452">
        <v>32.360826533999997</v>
      </c>
      <c r="AW78" s="452">
        <v>31.059110674999999</v>
      </c>
      <c r="AX78" s="452">
        <v>31.045098319000001</v>
      </c>
      <c r="AY78" s="452">
        <v>30.849698883999999</v>
      </c>
      <c r="AZ78" s="452">
        <v>30.069464298</v>
      </c>
      <c r="BA78" s="452">
        <v>29.911749358000002</v>
      </c>
      <c r="BB78" s="452">
        <v>29.135323793000001</v>
      </c>
      <c r="BC78" s="452">
        <v>29.921791463999998</v>
      </c>
      <c r="BD78" s="452">
        <v>31.033242087000001</v>
      </c>
      <c r="BE78" s="452">
        <v>31.498218965</v>
      </c>
      <c r="BF78" s="452">
        <v>31.833816211999999</v>
      </c>
      <c r="BG78" s="947">
        <v>0</v>
      </c>
      <c r="BH78" s="947">
        <v>0</v>
      </c>
      <c r="BI78" s="947">
        <v>0</v>
      </c>
      <c r="BJ78" s="947">
        <v>0</v>
      </c>
      <c r="BK78" s="947">
        <v>0</v>
      </c>
      <c r="BL78" s="947">
        <v>0</v>
      </c>
      <c r="BM78" s="947">
        <v>0</v>
      </c>
      <c r="BN78" s="947">
        <v>0</v>
      </c>
      <c r="BO78" s="947">
        <v>0</v>
      </c>
      <c r="BP78" s="947">
        <v>0</v>
      </c>
      <c r="BQ78" s="947">
        <v>0</v>
      </c>
      <c r="BR78" s="947">
        <v>0</v>
      </c>
      <c r="BS78" s="947">
        <v>0</v>
      </c>
      <c r="BT78" s="947">
        <v>0</v>
      </c>
      <c r="BU78" s="947">
        <v>0</v>
      </c>
      <c r="BV78" s="947">
        <v>0</v>
      </c>
    </row>
    <row r="79" spans="1:74" ht="11.1" customHeight="1" x14ac:dyDescent="0.2">
      <c r="A79" s="267" t="s">
        <v>1284</v>
      </c>
      <c r="B79" s="554" t="s">
        <v>1075</v>
      </c>
      <c r="C79" s="452">
        <v>1.9844955811</v>
      </c>
      <c r="D79" s="452">
        <v>1.7783434974000001</v>
      </c>
      <c r="E79" s="452">
        <v>1.6909625009</v>
      </c>
      <c r="F79" s="452">
        <v>1.3055610511</v>
      </c>
      <c r="G79" s="452">
        <v>1.3353424537</v>
      </c>
      <c r="H79" s="452">
        <v>1.3919928981</v>
      </c>
      <c r="I79" s="452">
        <v>1.3556757735</v>
      </c>
      <c r="J79" s="452">
        <v>1.3913415028</v>
      </c>
      <c r="K79" s="452">
        <v>1.4447365471</v>
      </c>
      <c r="L79" s="452">
        <v>1.4438246424000001</v>
      </c>
      <c r="M79" s="452">
        <v>1.4111747412</v>
      </c>
      <c r="N79" s="452">
        <v>1.4582286665999999</v>
      </c>
      <c r="O79" s="452">
        <v>1.4425904430000001</v>
      </c>
      <c r="P79" s="452">
        <v>1.4547371899999999</v>
      </c>
      <c r="Q79" s="452">
        <v>1.4972218495</v>
      </c>
      <c r="R79" s="452">
        <v>1.5795763613</v>
      </c>
      <c r="S79" s="452">
        <v>1.6813576727999999</v>
      </c>
      <c r="T79" s="452">
        <v>1.8331035197000001</v>
      </c>
      <c r="U79" s="452">
        <v>2.0135372924000001</v>
      </c>
      <c r="V79" s="452">
        <v>2.1292556087999999</v>
      </c>
      <c r="W79" s="452">
        <v>2.1244416303999998</v>
      </c>
      <c r="X79" s="452">
        <v>2.1551843830999999</v>
      </c>
      <c r="Y79" s="452">
        <v>2.1165579714999998</v>
      </c>
      <c r="Z79" s="452">
        <v>1.9620194595</v>
      </c>
      <c r="AA79" s="452">
        <v>1.8873592937000001</v>
      </c>
      <c r="AB79" s="452">
        <v>1.7921561256</v>
      </c>
      <c r="AC79" s="452">
        <v>1.7133029877999999</v>
      </c>
      <c r="AD79" s="452">
        <v>1.6940937958</v>
      </c>
      <c r="AE79" s="452">
        <v>1.8435704203000001</v>
      </c>
      <c r="AF79" s="452">
        <v>1.9541641335</v>
      </c>
      <c r="AG79" s="452">
        <v>2.0353739330999998</v>
      </c>
      <c r="AH79" s="452">
        <v>2.0395220034000001</v>
      </c>
      <c r="AI79" s="452">
        <v>1.9917104937000001</v>
      </c>
      <c r="AJ79" s="452">
        <v>1.9285462764000001</v>
      </c>
      <c r="AK79" s="452">
        <v>1.8822977106000001</v>
      </c>
      <c r="AL79" s="452">
        <v>1.7661205549000001</v>
      </c>
      <c r="AM79" s="452">
        <v>1.6326705008</v>
      </c>
      <c r="AN79" s="452">
        <v>1.5576001067</v>
      </c>
      <c r="AO79" s="452">
        <v>1.6833280772000001</v>
      </c>
      <c r="AP79" s="452">
        <v>1.9242586881999999</v>
      </c>
      <c r="AQ79" s="452">
        <v>2.1172572426</v>
      </c>
      <c r="AR79" s="452">
        <v>2.3003332639999998</v>
      </c>
      <c r="AS79" s="452">
        <v>2.4621998001000001</v>
      </c>
      <c r="AT79" s="452">
        <v>2.6020186849</v>
      </c>
      <c r="AU79" s="452">
        <v>2.5916931234999998</v>
      </c>
      <c r="AV79" s="452">
        <v>2.589549087</v>
      </c>
      <c r="AW79" s="452">
        <v>2.6204929680000002</v>
      </c>
      <c r="AX79" s="452">
        <v>2.4608989219000001</v>
      </c>
      <c r="AY79" s="452">
        <v>2.4606330169000001</v>
      </c>
      <c r="AZ79" s="452">
        <v>2.485815171</v>
      </c>
      <c r="BA79" s="452">
        <v>2.5613535250999999</v>
      </c>
      <c r="BB79" s="452">
        <v>2.5870836163000002</v>
      </c>
      <c r="BC79" s="452">
        <v>2.6246550384999998</v>
      </c>
      <c r="BD79" s="452">
        <v>2.6155813712999998</v>
      </c>
      <c r="BE79" s="452">
        <v>2.6496912549</v>
      </c>
      <c r="BF79" s="452">
        <v>2.6562344131</v>
      </c>
      <c r="BG79" s="947">
        <v>0</v>
      </c>
      <c r="BH79" s="947">
        <v>0</v>
      </c>
      <c r="BI79" s="947">
        <v>0</v>
      </c>
      <c r="BJ79" s="947">
        <v>0</v>
      </c>
      <c r="BK79" s="947">
        <v>0</v>
      </c>
      <c r="BL79" s="947">
        <v>0</v>
      </c>
      <c r="BM79" s="947">
        <v>0</v>
      </c>
      <c r="BN79" s="947">
        <v>0</v>
      </c>
      <c r="BO79" s="947">
        <v>0</v>
      </c>
      <c r="BP79" s="947">
        <v>0</v>
      </c>
      <c r="BQ79" s="947">
        <v>0</v>
      </c>
      <c r="BR79" s="947">
        <v>0</v>
      </c>
      <c r="BS79" s="947">
        <v>0</v>
      </c>
      <c r="BT79" s="947">
        <v>0</v>
      </c>
      <c r="BU79" s="947">
        <v>0</v>
      </c>
      <c r="BV79" s="947">
        <v>0</v>
      </c>
    </row>
    <row r="80" spans="1:74" ht="11.1" customHeight="1" x14ac:dyDescent="0.2">
      <c r="A80" s="267" t="s">
        <v>1285</v>
      </c>
      <c r="B80" s="554" t="s">
        <v>1077</v>
      </c>
      <c r="C80" s="452">
        <v>6.7044620835000002</v>
      </c>
      <c r="D80" s="452">
        <v>6.7071802885</v>
      </c>
      <c r="E80" s="452">
        <v>6.3510707037999996</v>
      </c>
      <c r="F80" s="452">
        <v>5.7214869851000003</v>
      </c>
      <c r="G80" s="452">
        <v>5.4991128832999996</v>
      </c>
      <c r="H80" s="452">
        <v>5.2005613078000001</v>
      </c>
      <c r="I80" s="452">
        <v>4.9386911978999999</v>
      </c>
      <c r="J80" s="452">
        <v>4.9240120534000003</v>
      </c>
      <c r="K80" s="452">
        <v>4.9784796358000003</v>
      </c>
      <c r="L80" s="452">
        <v>4.7914217570000002</v>
      </c>
      <c r="M80" s="452">
        <v>5.0265839806999999</v>
      </c>
      <c r="N80" s="452">
        <v>5.3127951733999996</v>
      </c>
      <c r="O80" s="452">
        <v>5.2528398340000004</v>
      </c>
      <c r="P80" s="452">
        <v>5.1515414646000002</v>
      </c>
      <c r="Q80" s="452">
        <v>4.7822010195000004</v>
      </c>
      <c r="R80" s="452">
        <v>4.4068634118999999</v>
      </c>
      <c r="S80" s="452">
        <v>4.2733478810000003</v>
      </c>
      <c r="T80" s="452">
        <v>4.4646879635000003</v>
      </c>
      <c r="U80" s="452">
        <v>4.9074385658999997</v>
      </c>
      <c r="V80" s="452">
        <v>5.2743541900000004</v>
      </c>
      <c r="W80" s="452">
        <v>5.4765164902999999</v>
      </c>
      <c r="X80" s="452">
        <v>5.9292857352999997</v>
      </c>
      <c r="Y80" s="452">
        <v>6.1684665782000003</v>
      </c>
      <c r="Z80" s="452">
        <v>6.1343832308000001</v>
      </c>
      <c r="AA80" s="452">
        <v>6.2643423449000002</v>
      </c>
      <c r="AB80" s="452">
        <v>6.2185294976999996</v>
      </c>
      <c r="AC80" s="452">
        <v>5.8485236576000004</v>
      </c>
      <c r="AD80" s="452">
        <v>5.8415567163000004</v>
      </c>
      <c r="AE80" s="452">
        <v>5.2619071287999999</v>
      </c>
      <c r="AF80" s="452">
        <v>4.9446338743</v>
      </c>
      <c r="AG80" s="452">
        <v>5.3546732537999997</v>
      </c>
      <c r="AH80" s="452">
        <v>5.3481769974000004</v>
      </c>
      <c r="AI80" s="452">
        <v>5.3541339502999996</v>
      </c>
      <c r="AJ80" s="452">
        <v>5.3546148535000002</v>
      </c>
      <c r="AK80" s="452">
        <v>5.6985340885999998</v>
      </c>
      <c r="AL80" s="452">
        <v>6.0466159961999999</v>
      </c>
      <c r="AM80" s="452">
        <v>6.3427912563</v>
      </c>
      <c r="AN80" s="452">
        <v>6.6057376020999996</v>
      </c>
      <c r="AO80" s="452">
        <v>7.0584881628999998</v>
      </c>
      <c r="AP80" s="452">
        <v>6.9536859277999996</v>
      </c>
      <c r="AQ80" s="452">
        <v>7.1858570542000004</v>
      </c>
      <c r="AR80" s="452">
        <v>7.3468494784000002</v>
      </c>
      <c r="AS80" s="452">
        <v>7.4946425146999998</v>
      </c>
      <c r="AT80" s="452">
        <v>7.7884364865000002</v>
      </c>
      <c r="AU80" s="452">
        <v>7.5744625110000001</v>
      </c>
      <c r="AV80" s="452">
        <v>7.5115798212999998</v>
      </c>
      <c r="AW80" s="452">
        <v>6.9982969760999998</v>
      </c>
      <c r="AX80" s="452">
        <v>6.5597616964999999</v>
      </c>
      <c r="AY80" s="452">
        <v>6.9729396047999996</v>
      </c>
      <c r="AZ80" s="452">
        <v>7.3036138012</v>
      </c>
      <c r="BA80" s="452">
        <v>7.6226405668000004</v>
      </c>
      <c r="BB80" s="452">
        <v>7.6742763086999997</v>
      </c>
      <c r="BC80" s="452">
        <v>7.6314683096999998</v>
      </c>
      <c r="BD80" s="452">
        <v>7.4171166505999997</v>
      </c>
      <c r="BE80" s="452">
        <v>7.5049129286999996</v>
      </c>
      <c r="BF80" s="452">
        <v>7.3297253888</v>
      </c>
      <c r="BG80" s="947">
        <v>0</v>
      </c>
      <c r="BH80" s="947">
        <v>0</v>
      </c>
      <c r="BI80" s="947">
        <v>0</v>
      </c>
      <c r="BJ80" s="947">
        <v>0</v>
      </c>
      <c r="BK80" s="947">
        <v>0</v>
      </c>
      <c r="BL80" s="947">
        <v>0</v>
      </c>
      <c r="BM80" s="947">
        <v>0</v>
      </c>
      <c r="BN80" s="947">
        <v>0</v>
      </c>
      <c r="BO80" s="947">
        <v>0</v>
      </c>
      <c r="BP80" s="947">
        <v>0</v>
      </c>
      <c r="BQ80" s="947">
        <v>0</v>
      </c>
      <c r="BR80" s="947">
        <v>0</v>
      </c>
      <c r="BS80" s="947">
        <v>0</v>
      </c>
      <c r="BT80" s="947">
        <v>0</v>
      </c>
      <c r="BU80" s="947">
        <v>0</v>
      </c>
      <c r="BV80" s="947">
        <v>0</v>
      </c>
    </row>
    <row r="81" spans="1:74" ht="11.1" customHeight="1" x14ac:dyDescent="0.2">
      <c r="A81" s="267" t="s">
        <v>1286</v>
      </c>
      <c r="B81" s="554" t="s">
        <v>1079</v>
      </c>
      <c r="C81" s="452">
        <v>16.828845499</v>
      </c>
      <c r="D81" s="452">
        <v>16.610012492999999</v>
      </c>
      <c r="E81" s="452">
        <v>15.162808181999999</v>
      </c>
      <c r="F81" s="452">
        <v>14.323445284</v>
      </c>
      <c r="G81" s="452">
        <v>12.902574481</v>
      </c>
      <c r="H81" s="452">
        <v>13.146124929999999</v>
      </c>
      <c r="I81" s="452">
        <v>13.47298595</v>
      </c>
      <c r="J81" s="452">
        <v>13.581046546</v>
      </c>
      <c r="K81" s="452">
        <v>13.355099732999999</v>
      </c>
      <c r="L81" s="452">
        <v>13.245026703000001</v>
      </c>
      <c r="M81" s="452">
        <v>13.270165276</v>
      </c>
      <c r="N81" s="452">
        <v>13.64945782</v>
      </c>
      <c r="O81" s="452">
        <v>13.894415327000001</v>
      </c>
      <c r="P81" s="452">
        <v>13.62666347</v>
      </c>
      <c r="Q81" s="452">
        <v>13.666924247000001</v>
      </c>
      <c r="R81" s="452">
        <v>13.198748256</v>
      </c>
      <c r="S81" s="452">
        <v>12.91720157</v>
      </c>
      <c r="T81" s="452">
        <v>12.852006981000001</v>
      </c>
      <c r="U81" s="452">
        <v>13.371494835</v>
      </c>
      <c r="V81" s="452">
        <v>14.719262232</v>
      </c>
      <c r="W81" s="452">
        <v>15.541461774</v>
      </c>
      <c r="X81" s="452">
        <v>15.244768090999999</v>
      </c>
      <c r="Y81" s="452">
        <v>16.363653981999999</v>
      </c>
      <c r="Z81" s="452">
        <v>17.128620176999998</v>
      </c>
      <c r="AA81" s="452">
        <v>16.567939681999999</v>
      </c>
      <c r="AB81" s="452">
        <v>14.306632139</v>
      </c>
      <c r="AC81" s="452">
        <v>14.029855976</v>
      </c>
      <c r="AD81" s="452">
        <v>13.682579005999999</v>
      </c>
      <c r="AE81" s="452">
        <v>15.081624018999999</v>
      </c>
      <c r="AF81" s="452">
        <v>15.595015185999999</v>
      </c>
      <c r="AG81" s="452">
        <v>14.968856993999999</v>
      </c>
      <c r="AH81" s="452">
        <v>14.622216760000001</v>
      </c>
      <c r="AI81" s="452">
        <v>15.128928144</v>
      </c>
      <c r="AJ81" s="452">
        <v>16.549680409</v>
      </c>
      <c r="AK81" s="452">
        <v>17.407665767000001</v>
      </c>
      <c r="AL81" s="452">
        <v>17.737311476999999</v>
      </c>
      <c r="AM81" s="452">
        <v>19.228158197999999</v>
      </c>
      <c r="AN81" s="452">
        <v>20.642893702999999</v>
      </c>
      <c r="AO81" s="452">
        <v>22.205665428</v>
      </c>
      <c r="AP81" s="452">
        <v>22.285260074</v>
      </c>
      <c r="AQ81" s="452">
        <v>24.409832166000001</v>
      </c>
      <c r="AR81" s="452">
        <v>23.919605146999999</v>
      </c>
      <c r="AS81" s="452">
        <v>22.997239096000001</v>
      </c>
      <c r="AT81" s="452">
        <v>21.658062839999999</v>
      </c>
      <c r="AU81" s="452">
        <v>20.397326889999999</v>
      </c>
      <c r="AV81" s="452">
        <v>19.194125396</v>
      </c>
      <c r="AW81" s="452">
        <v>18.938564992</v>
      </c>
      <c r="AX81" s="452">
        <v>18.994479503000001</v>
      </c>
      <c r="AY81" s="452">
        <v>18.582135848</v>
      </c>
      <c r="AZ81" s="452">
        <v>17.169807508000002</v>
      </c>
      <c r="BA81" s="452">
        <v>17.455340508999999</v>
      </c>
      <c r="BB81" s="452">
        <v>15.511473885999999</v>
      </c>
      <c r="BC81" s="452">
        <v>15.549593401999999</v>
      </c>
      <c r="BD81" s="452">
        <v>15.470521101999999</v>
      </c>
      <c r="BE81" s="452">
        <v>15.540611315</v>
      </c>
      <c r="BF81" s="452">
        <v>15.930182302</v>
      </c>
      <c r="BG81" s="947">
        <v>0</v>
      </c>
      <c r="BH81" s="947">
        <v>0</v>
      </c>
      <c r="BI81" s="947">
        <v>0</v>
      </c>
      <c r="BJ81" s="947">
        <v>0</v>
      </c>
      <c r="BK81" s="947">
        <v>0</v>
      </c>
      <c r="BL81" s="947">
        <v>0</v>
      </c>
      <c r="BM81" s="947">
        <v>0</v>
      </c>
      <c r="BN81" s="947">
        <v>0</v>
      </c>
      <c r="BO81" s="947">
        <v>0</v>
      </c>
      <c r="BP81" s="947">
        <v>0</v>
      </c>
      <c r="BQ81" s="947">
        <v>0</v>
      </c>
      <c r="BR81" s="947">
        <v>0</v>
      </c>
      <c r="BS81" s="947">
        <v>0</v>
      </c>
      <c r="BT81" s="947">
        <v>0</v>
      </c>
      <c r="BU81" s="947">
        <v>0</v>
      </c>
      <c r="BV81" s="947">
        <v>0</v>
      </c>
    </row>
    <row r="82" spans="1:74" ht="11.1" customHeight="1" x14ac:dyDescent="0.2">
      <c r="A82" s="267" t="s">
        <v>1287</v>
      </c>
      <c r="B82" s="554" t="s">
        <v>1081</v>
      </c>
      <c r="C82" s="452">
        <v>2.7849878642000001</v>
      </c>
      <c r="D82" s="452">
        <v>2.7069318857</v>
      </c>
      <c r="E82" s="452">
        <v>2.6939081713999999</v>
      </c>
      <c r="F82" s="452">
        <v>2.6321882394</v>
      </c>
      <c r="G82" s="452">
        <v>2.6144163877</v>
      </c>
      <c r="H82" s="452">
        <v>2.5233268002</v>
      </c>
      <c r="I82" s="452">
        <v>2.4827961553</v>
      </c>
      <c r="J82" s="452">
        <v>2.4622216748999999</v>
      </c>
      <c r="K82" s="452">
        <v>2.4511519352</v>
      </c>
      <c r="L82" s="452">
        <v>2.4271748424999999</v>
      </c>
      <c r="M82" s="452">
        <v>2.4516614566000001</v>
      </c>
      <c r="N82" s="452">
        <v>2.4572835947999998</v>
      </c>
      <c r="O82" s="452">
        <v>2.4044875587000001</v>
      </c>
      <c r="P82" s="452">
        <v>2.3903624040999998</v>
      </c>
      <c r="Q82" s="452">
        <v>2.3495703601</v>
      </c>
      <c r="R82" s="452">
        <v>2.3531484913999998</v>
      </c>
      <c r="S82" s="452">
        <v>2.389116332</v>
      </c>
      <c r="T82" s="452">
        <v>2.3653663966999998</v>
      </c>
      <c r="U82" s="452">
        <v>2.4210256843</v>
      </c>
      <c r="V82" s="452">
        <v>2.4691998794000001</v>
      </c>
      <c r="W82" s="452">
        <v>2.5093313907999999</v>
      </c>
      <c r="X82" s="452">
        <v>2.6014880325999998</v>
      </c>
      <c r="Y82" s="452">
        <v>2.6317703938000001</v>
      </c>
      <c r="Z82" s="452">
        <v>2.6646950534</v>
      </c>
      <c r="AA82" s="452">
        <v>2.7456930298</v>
      </c>
      <c r="AB82" s="452">
        <v>2.8323643594000001</v>
      </c>
      <c r="AC82" s="452">
        <v>2.9480377474999999</v>
      </c>
      <c r="AD82" s="452">
        <v>3.0310563563000001</v>
      </c>
      <c r="AE82" s="452">
        <v>3.0527457437000001</v>
      </c>
      <c r="AF82" s="452">
        <v>3.1434898654999999</v>
      </c>
      <c r="AG82" s="452">
        <v>3.1166262406</v>
      </c>
      <c r="AH82" s="452">
        <v>3.0964593586000002</v>
      </c>
      <c r="AI82" s="452">
        <v>3.0092823288999999</v>
      </c>
      <c r="AJ82" s="452">
        <v>2.9024416912</v>
      </c>
      <c r="AK82" s="452">
        <v>2.8198238318</v>
      </c>
      <c r="AL82" s="452">
        <v>2.8497803793999998</v>
      </c>
      <c r="AM82" s="452">
        <v>2.9073843522999998</v>
      </c>
      <c r="AN82" s="452">
        <v>2.9704806367000001</v>
      </c>
      <c r="AO82" s="452">
        <v>3.0586408558999998</v>
      </c>
      <c r="AP82" s="452">
        <v>3.1287687398999999</v>
      </c>
      <c r="AQ82" s="452">
        <v>3.2369795726000001</v>
      </c>
      <c r="AR82" s="452">
        <v>3.3861961962999998</v>
      </c>
      <c r="AS82" s="452">
        <v>3.4871457494999998</v>
      </c>
      <c r="AT82" s="452">
        <v>3.6028866059000002</v>
      </c>
      <c r="AU82" s="452">
        <v>3.6824212468000002</v>
      </c>
      <c r="AV82" s="452">
        <v>3.7161432701999999</v>
      </c>
      <c r="AW82" s="452">
        <v>3.6769779539999998</v>
      </c>
      <c r="AX82" s="452">
        <v>3.6758661722000001</v>
      </c>
      <c r="AY82" s="452">
        <v>3.6176406004000001</v>
      </c>
      <c r="AZ82" s="452">
        <v>3.643210131</v>
      </c>
      <c r="BA82" s="452">
        <v>3.6785920251999999</v>
      </c>
      <c r="BB82" s="452">
        <v>3.7058184281000002</v>
      </c>
      <c r="BC82" s="452">
        <v>3.8113402555999998</v>
      </c>
      <c r="BD82" s="452">
        <v>3.8206000553999999</v>
      </c>
      <c r="BE82" s="452">
        <v>3.8563803684</v>
      </c>
      <c r="BF82" s="452">
        <v>3.827180389</v>
      </c>
      <c r="BG82" s="947">
        <v>0</v>
      </c>
      <c r="BH82" s="947">
        <v>0</v>
      </c>
      <c r="BI82" s="947">
        <v>0</v>
      </c>
      <c r="BJ82" s="947">
        <v>0</v>
      </c>
      <c r="BK82" s="947">
        <v>0</v>
      </c>
      <c r="BL82" s="947">
        <v>0</v>
      </c>
      <c r="BM82" s="947">
        <v>0</v>
      </c>
      <c r="BN82" s="947">
        <v>0</v>
      </c>
      <c r="BO82" s="947">
        <v>0</v>
      </c>
      <c r="BP82" s="947">
        <v>0</v>
      </c>
      <c r="BQ82" s="947">
        <v>0</v>
      </c>
      <c r="BR82" s="947">
        <v>0</v>
      </c>
      <c r="BS82" s="947">
        <v>0</v>
      </c>
      <c r="BT82" s="947">
        <v>0</v>
      </c>
      <c r="BU82" s="947">
        <v>0</v>
      </c>
      <c r="BV82" s="947">
        <v>0</v>
      </c>
    </row>
    <row r="83" spans="1:74" ht="11.1" customHeight="1" x14ac:dyDescent="0.2">
      <c r="A83" s="267" t="s">
        <v>1288</v>
      </c>
      <c r="B83" s="554" t="s">
        <v>1543</v>
      </c>
      <c r="C83" s="452">
        <v>3.0345958817000001</v>
      </c>
      <c r="D83" s="452">
        <v>3.2677827966000002</v>
      </c>
      <c r="E83" s="452">
        <v>3.3612614494000002</v>
      </c>
      <c r="F83" s="452">
        <v>3.3446756660000001</v>
      </c>
      <c r="G83" s="452">
        <v>3.4572206962999998</v>
      </c>
      <c r="H83" s="452">
        <v>3.5211948277</v>
      </c>
      <c r="I83" s="452">
        <v>3.3735575792999999</v>
      </c>
      <c r="J83" s="452">
        <v>3.2702399931000001</v>
      </c>
      <c r="K83" s="452">
        <v>3.0025923128000001</v>
      </c>
      <c r="L83" s="452">
        <v>2.8608968182000001</v>
      </c>
      <c r="M83" s="452">
        <v>2.7247809208999998</v>
      </c>
      <c r="N83" s="452">
        <v>2.6221510496999998</v>
      </c>
      <c r="O83" s="452">
        <v>2.4603111095000001</v>
      </c>
      <c r="P83" s="452">
        <v>2.3635986086999998</v>
      </c>
      <c r="Q83" s="452">
        <v>2.4345145778999999</v>
      </c>
      <c r="R83" s="452">
        <v>2.554244969</v>
      </c>
      <c r="S83" s="452">
        <v>2.5761796576</v>
      </c>
      <c r="T83" s="452">
        <v>2.7124506946000002</v>
      </c>
      <c r="U83" s="452">
        <v>2.8933501450999999</v>
      </c>
      <c r="V83" s="452">
        <v>3.3305430451000002</v>
      </c>
      <c r="W83" s="452">
        <v>3.3111043254000001</v>
      </c>
      <c r="X83" s="452">
        <v>3.4120190094999998</v>
      </c>
      <c r="Y83" s="452">
        <v>3.2738310813</v>
      </c>
      <c r="Z83" s="452">
        <v>3.3722675185000002</v>
      </c>
      <c r="AA83" s="452">
        <v>3.1795031658999999</v>
      </c>
      <c r="AB83" s="452">
        <v>3.0307720622000001</v>
      </c>
      <c r="AC83" s="452">
        <v>2.9437231983999999</v>
      </c>
      <c r="AD83" s="452">
        <v>2.7992203778000002</v>
      </c>
      <c r="AE83" s="452">
        <v>2.7792157341000001</v>
      </c>
      <c r="AF83" s="452">
        <v>2.7646527721999998</v>
      </c>
      <c r="AG83" s="452">
        <v>2.9797424673999999</v>
      </c>
      <c r="AH83" s="452">
        <v>3.3813139643999999</v>
      </c>
      <c r="AI83" s="452">
        <v>3.6457781005999998</v>
      </c>
      <c r="AJ83" s="452">
        <v>3.6785757898</v>
      </c>
      <c r="AK83" s="452">
        <v>3.8768215734</v>
      </c>
      <c r="AL83" s="452">
        <v>3.8876460281999998</v>
      </c>
      <c r="AM83" s="452">
        <v>4.0357901296999996</v>
      </c>
      <c r="AN83" s="452">
        <v>3.9111296709999999</v>
      </c>
      <c r="AO83" s="452">
        <v>3.8783954720999998</v>
      </c>
      <c r="AP83" s="452">
        <v>3.6996291480000001</v>
      </c>
      <c r="AQ83" s="452">
        <v>3.4917944986</v>
      </c>
      <c r="AR83" s="452">
        <v>3.5628631454000002</v>
      </c>
      <c r="AS83" s="452">
        <v>3.8119127132999999</v>
      </c>
      <c r="AT83" s="452">
        <v>4.3465558090999998</v>
      </c>
      <c r="AU83" s="452">
        <v>4.8601750977</v>
      </c>
      <c r="AV83" s="452">
        <v>4.7706892032999999</v>
      </c>
      <c r="AW83" s="452">
        <v>4.7905887884</v>
      </c>
      <c r="AX83" s="452">
        <v>4.4985341457999999</v>
      </c>
      <c r="AY83" s="452">
        <v>4.4058684369999996</v>
      </c>
      <c r="AZ83" s="452">
        <v>4.1848873621999996</v>
      </c>
      <c r="BA83" s="452">
        <v>3.7958486104000002</v>
      </c>
      <c r="BB83" s="452">
        <v>3.6875486161</v>
      </c>
      <c r="BC83" s="452">
        <v>3.6066644163000001</v>
      </c>
      <c r="BD83" s="452">
        <v>3.6993260672999999</v>
      </c>
      <c r="BE83" s="452">
        <v>3.8104074854999999</v>
      </c>
      <c r="BF83" s="452">
        <v>3.6195458195999999</v>
      </c>
      <c r="BG83" s="947">
        <v>0</v>
      </c>
      <c r="BH83" s="947">
        <v>0</v>
      </c>
      <c r="BI83" s="947">
        <v>0</v>
      </c>
      <c r="BJ83" s="947">
        <v>0</v>
      </c>
      <c r="BK83" s="947">
        <v>0</v>
      </c>
      <c r="BL83" s="947">
        <v>0</v>
      </c>
      <c r="BM83" s="947">
        <v>0</v>
      </c>
      <c r="BN83" s="947">
        <v>0</v>
      </c>
      <c r="BO83" s="947">
        <v>0</v>
      </c>
      <c r="BP83" s="947">
        <v>0</v>
      </c>
      <c r="BQ83" s="947">
        <v>0</v>
      </c>
      <c r="BR83" s="947">
        <v>0</v>
      </c>
      <c r="BS83" s="947">
        <v>0</v>
      </c>
      <c r="BT83" s="947">
        <v>0</v>
      </c>
      <c r="BU83" s="947">
        <v>0</v>
      </c>
      <c r="BV83" s="947">
        <v>0</v>
      </c>
    </row>
    <row r="84" spans="1:74" ht="11.1" customHeight="1" x14ac:dyDescent="0.2">
      <c r="A84" s="169"/>
      <c r="B84" s="620"/>
      <c r="C84" s="628"/>
      <c r="D84" s="628"/>
      <c r="E84" s="628"/>
      <c r="F84" s="628"/>
      <c r="G84" s="628"/>
      <c r="H84" s="628"/>
      <c r="I84" s="628"/>
      <c r="J84" s="628"/>
      <c r="K84" s="628"/>
      <c r="L84" s="628"/>
      <c r="M84" s="628"/>
      <c r="N84" s="628"/>
      <c r="O84" s="628"/>
      <c r="P84" s="628"/>
      <c r="Q84" s="628"/>
      <c r="R84" s="628"/>
      <c r="S84" s="628"/>
      <c r="T84" s="628"/>
      <c r="U84" s="628"/>
      <c r="V84" s="628"/>
      <c r="W84" s="628"/>
      <c r="X84" s="628"/>
      <c r="Y84" s="628"/>
      <c r="Z84" s="628"/>
      <c r="AA84" s="628"/>
      <c r="AB84" s="628"/>
      <c r="AC84" s="628"/>
      <c r="AD84" s="628"/>
      <c r="AE84" s="628"/>
      <c r="AF84" s="628"/>
      <c r="AG84" s="628"/>
      <c r="AH84" s="628"/>
      <c r="AI84" s="628"/>
      <c r="AJ84" s="628"/>
      <c r="AK84" s="628"/>
      <c r="AL84" s="628"/>
      <c r="AM84" s="628"/>
      <c r="AN84" s="628"/>
      <c r="AO84" s="628"/>
      <c r="AP84" s="628"/>
      <c r="AQ84" s="628"/>
      <c r="AR84" s="628"/>
      <c r="AS84" s="628"/>
      <c r="AT84" s="628"/>
      <c r="AU84" s="628"/>
      <c r="AV84" s="628"/>
      <c r="AW84" s="628"/>
      <c r="AX84" s="628"/>
      <c r="AY84" s="628"/>
      <c r="AZ84" s="628"/>
      <c r="BA84" s="873"/>
      <c r="BB84" s="873"/>
      <c r="BC84" s="873"/>
      <c r="BD84" s="873"/>
      <c r="BE84" s="873"/>
      <c r="BF84" s="873"/>
      <c r="BG84" s="354"/>
      <c r="BH84" s="354"/>
      <c r="BI84" s="354"/>
      <c r="BJ84" s="354"/>
      <c r="BK84" s="354"/>
      <c r="BL84" s="354"/>
      <c r="BM84" s="354"/>
      <c r="BN84" s="354"/>
      <c r="BO84" s="354"/>
      <c r="BP84" s="354"/>
      <c r="BQ84" s="354"/>
      <c r="BR84" s="354"/>
      <c r="BS84" s="354"/>
      <c r="BT84" s="354"/>
      <c r="BU84" s="354"/>
      <c r="BV84" s="354"/>
    </row>
    <row r="85" spans="1:74" ht="11.1" customHeight="1" x14ac:dyDescent="0.2">
      <c r="A85" s="169"/>
      <c r="B85" s="37" t="s">
        <v>1289</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628"/>
      <c r="AM85" s="628"/>
      <c r="AN85" s="628"/>
      <c r="AO85" s="628"/>
      <c r="AP85" s="628"/>
      <c r="AQ85" s="628"/>
      <c r="AR85" s="628"/>
      <c r="AS85" s="628"/>
      <c r="AT85" s="628"/>
      <c r="AU85" s="628"/>
      <c r="AV85" s="628"/>
      <c r="AW85" s="628"/>
      <c r="AX85" s="628"/>
      <c r="AY85" s="628"/>
      <c r="AZ85" s="628"/>
      <c r="BA85" s="873"/>
      <c r="BB85" s="873"/>
      <c r="BC85" s="873"/>
      <c r="BD85" s="873"/>
      <c r="BE85" s="873"/>
      <c r="BF85" s="873"/>
      <c r="BG85" s="354"/>
      <c r="BH85" s="354"/>
      <c r="BI85" s="354"/>
      <c r="BJ85" s="354"/>
      <c r="BK85" s="354"/>
      <c r="BL85" s="354"/>
      <c r="BM85" s="354"/>
      <c r="BN85" s="354"/>
      <c r="BO85" s="354"/>
      <c r="BP85" s="354"/>
      <c r="BQ85" s="354"/>
      <c r="BR85" s="354"/>
      <c r="BS85" s="354"/>
      <c r="BT85" s="354"/>
      <c r="BU85" s="354"/>
      <c r="BV85" s="354"/>
    </row>
    <row r="86" spans="1:74" ht="11.1" customHeight="1" x14ac:dyDescent="0.2">
      <c r="A86" s="267" t="s">
        <v>1290</v>
      </c>
      <c r="B86" s="554" t="s">
        <v>1073</v>
      </c>
      <c r="C86" s="452">
        <v>-1166.5901593000001</v>
      </c>
      <c r="D86" s="452">
        <v>-1167.0487988</v>
      </c>
      <c r="E86" s="452">
        <v>-1165.4309413999999</v>
      </c>
      <c r="F86" s="452">
        <v>-1154.3314935999999</v>
      </c>
      <c r="G86" s="452">
        <v>-1131.6216879000001</v>
      </c>
      <c r="H86" s="452">
        <v>-1140.2011531999999</v>
      </c>
      <c r="I86" s="452">
        <v>-1186.6728337</v>
      </c>
      <c r="J86" s="452">
        <v>-1239.0351016</v>
      </c>
      <c r="K86" s="452">
        <v>-1264.2908233000001</v>
      </c>
      <c r="L86" s="452">
        <v>-1264.2780797999999</v>
      </c>
      <c r="M86" s="452">
        <v>-1253.5038783</v>
      </c>
      <c r="N86" s="452">
        <v>-1246.8152319000001</v>
      </c>
      <c r="O86" s="452">
        <v>-1236.3949155</v>
      </c>
      <c r="P86" s="452">
        <v>-1212.3736689</v>
      </c>
      <c r="Q86" s="452">
        <v>-1195.8483828999999</v>
      </c>
      <c r="R86" s="452">
        <v>-1195.4115575999999</v>
      </c>
      <c r="S86" s="452">
        <v>-1199.5851027000001</v>
      </c>
      <c r="T86" s="452">
        <v>-1190.5788246</v>
      </c>
      <c r="U86" s="452">
        <v>-1137.3785813</v>
      </c>
      <c r="V86" s="452">
        <v>-1063.3714379999999</v>
      </c>
      <c r="W86" s="452">
        <v>-1023.5474429</v>
      </c>
      <c r="X86" s="452">
        <v>-979.09794915999998</v>
      </c>
      <c r="Y86" s="452">
        <v>-1088.3456406</v>
      </c>
      <c r="Z86" s="452">
        <v>-1106.0923149</v>
      </c>
      <c r="AA86" s="452">
        <v>-1177.6020665000001</v>
      </c>
      <c r="AB86" s="452">
        <v>-1184.5841895000001</v>
      </c>
      <c r="AC86" s="452">
        <v>-1170.5558576999999</v>
      </c>
      <c r="AD86" s="452">
        <v>-1169.4706799999999</v>
      </c>
      <c r="AE86" s="452">
        <v>-1121.9589105</v>
      </c>
      <c r="AF86" s="452">
        <v>-998.77100332999998</v>
      </c>
      <c r="AG86" s="452">
        <v>-928.71142709000003</v>
      </c>
      <c r="AH86" s="452">
        <v>-804.42157956000005</v>
      </c>
      <c r="AI86" s="452">
        <v>-760.63774522000006</v>
      </c>
      <c r="AJ86" s="452">
        <v>-767.90452515000004</v>
      </c>
      <c r="AK86" s="452">
        <v>-786.64193347000003</v>
      </c>
      <c r="AL86" s="452">
        <v>-800.45182831</v>
      </c>
      <c r="AM86" s="452">
        <v>-813.48893095999995</v>
      </c>
      <c r="AN86" s="452">
        <v>-896.28341250999995</v>
      </c>
      <c r="AO86" s="452">
        <v>-996.86131143</v>
      </c>
      <c r="AP86" s="452">
        <v>-1097.7740776999999</v>
      </c>
      <c r="AQ86" s="452">
        <v>-1182.3564973</v>
      </c>
      <c r="AR86" s="452">
        <v>-1218.6844311</v>
      </c>
      <c r="AS86" s="452">
        <v>-1196.553934</v>
      </c>
      <c r="AT86" s="452">
        <v>-1159.6298339</v>
      </c>
      <c r="AU86" s="452">
        <v>-1162.3818237</v>
      </c>
      <c r="AV86" s="452">
        <v>-1172.9881680000001</v>
      </c>
      <c r="AW86" s="452">
        <v>-1153.7709508999999</v>
      </c>
      <c r="AX86" s="452">
        <v>-1126.7540810999999</v>
      </c>
      <c r="AY86" s="452">
        <v>-1112.3873345</v>
      </c>
      <c r="AZ86" s="452">
        <v>-1124.0533822</v>
      </c>
      <c r="BA86" s="452">
        <v>-1153.3075934999999</v>
      </c>
      <c r="BB86" s="452">
        <v>-1164.530285</v>
      </c>
      <c r="BC86" s="452">
        <v>-1174.3602776</v>
      </c>
      <c r="BD86" s="452">
        <v>-1185.1380968000001</v>
      </c>
      <c r="BE86" s="452">
        <v>-1197.7560748000001</v>
      </c>
      <c r="BF86" s="452">
        <v>-1213.9639142000001</v>
      </c>
      <c r="BG86" s="947">
        <v>0</v>
      </c>
      <c r="BH86" s="947">
        <v>0</v>
      </c>
      <c r="BI86" s="947">
        <v>0</v>
      </c>
      <c r="BJ86" s="947">
        <v>0</v>
      </c>
      <c r="BK86" s="947">
        <v>0</v>
      </c>
      <c r="BL86" s="947">
        <v>0</v>
      </c>
      <c r="BM86" s="947">
        <v>0</v>
      </c>
      <c r="BN86" s="947">
        <v>0</v>
      </c>
      <c r="BO86" s="947">
        <v>0</v>
      </c>
      <c r="BP86" s="947">
        <v>0</v>
      </c>
      <c r="BQ86" s="947">
        <v>0</v>
      </c>
      <c r="BR86" s="947">
        <v>0</v>
      </c>
      <c r="BS86" s="947">
        <v>0</v>
      </c>
      <c r="BT86" s="947">
        <v>0</v>
      </c>
      <c r="BU86" s="947">
        <v>0</v>
      </c>
      <c r="BV86" s="947">
        <v>0</v>
      </c>
    </row>
    <row r="87" spans="1:74" ht="11.1" customHeight="1" x14ac:dyDescent="0.2">
      <c r="A87" s="267" t="s">
        <v>1291</v>
      </c>
      <c r="B87" s="554" t="s">
        <v>1075</v>
      </c>
      <c r="C87" s="452">
        <v>-80.964068544</v>
      </c>
      <c r="D87" s="452">
        <v>-73.353276111</v>
      </c>
      <c r="E87" s="452">
        <v>-54.466680101999998</v>
      </c>
      <c r="F87" s="452">
        <v>-32.918591884000001</v>
      </c>
      <c r="G87" s="452">
        <v>-18.821661639999999</v>
      </c>
      <c r="H87" s="452">
        <v>-11.325679695</v>
      </c>
      <c r="I87" s="452">
        <v>-12.844297842</v>
      </c>
      <c r="J87" s="452">
        <v>-26.572653329000001</v>
      </c>
      <c r="K87" s="452">
        <v>-45.498964254000001</v>
      </c>
      <c r="L87" s="452">
        <v>-63.701949704</v>
      </c>
      <c r="M87" s="452">
        <v>-69.127114097000003</v>
      </c>
      <c r="N87" s="452">
        <v>-63.949216073999999</v>
      </c>
      <c r="O87" s="452">
        <v>-57.520109224999999</v>
      </c>
      <c r="P87" s="452">
        <v>-43.661954797999996</v>
      </c>
      <c r="Q87" s="452">
        <v>-24.810581166999999</v>
      </c>
      <c r="R87" s="452">
        <v>-7.1676508310999996</v>
      </c>
      <c r="S87" s="452">
        <v>-2.3616820381000001</v>
      </c>
      <c r="T87" s="452">
        <v>-14.037754511999999</v>
      </c>
      <c r="U87" s="452">
        <v>-23.659283225999999</v>
      </c>
      <c r="V87" s="452">
        <v>-30.952696746000001</v>
      </c>
      <c r="W87" s="452">
        <v>-50.135052016000003</v>
      </c>
      <c r="X87" s="452">
        <v>-67.884180893000007</v>
      </c>
      <c r="Y87" s="452">
        <v>-66.435700457999999</v>
      </c>
      <c r="Z87" s="452">
        <v>-72.162530871000001</v>
      </c>
      <c r="AA87" s="452">
        <v>-54.766514962999999</v>
      </c>
      <c r="AB87" s="452">
        <v>-51.744618670000001</v>
      </c>
      <c r="AC87" s="452">
        <v>-47.935457444000001</v>
      </c>
      <c r="AD87" s="452">
        <v>-28.978585727999999</v>
      </c>
      <c r="AE87" s="452">
        <v>-33.577075725999997</v>
      </c>
      <c r="AF87" s="452">
        <v>-38.325460290000002</v>
      </c>
      <c r="AG87" s="452">
        <v>-55.862052874</v>
      </c>
      <c r="AH87" s="452">
        <v>-71.171733388000007</v>
      </c>
      <c r="AI87" s="452">
        <v>-81.551909452999993</v>
      </c>
      <c r="AJ87" s="452">
        <v>-85.484462768</v>
      </c>
      <c r="AK87" s="452">
        <v>-81.106461491999994</v>
      </c>
      <c r="AL87" s="452">
        <v>-73.197573964</v>
      </c>
      <c r="AM87" s="452">
        <v>-67.069799146999998</v>
      </c>
      <c r="AN87" s="452">
        <v>-58.616084585999999</v>
      </c>
      <c r="AO87" s="452">
        <v>-49.957610451000001</v>
      </c>
      <c r="AP87" s="452">
        <v>-43.475914791000001</v>
      </c>
      <c r="AQ87" s="452">
        <v>-40.149841533999997</v>
      </c>
      <c r="AR87" s="452">
        <v>-43.800787859000003</v>
      </c>
      <c r="AS87" s="452">
        <v>-51.636648221000002</v>
      </c>
      <c r="AT87" s="452">
        <v>-58.926875363000001</v>
      </c>
      <c r="AU87" s="452">
        <v>-60.945239591000004</v>
      </c>
      <c r="AV87" s="452">
        <v>-61.867771501</v>
      </c>
      <c r="AW87" s="452">
        <v>-64.374367347000003</v>
      </c>
      <c r="AX87" s="452">
        <v>-64.024210459000003</v>
      </c>
      <c r="AY87" s="452">
        <v>-61.775012832000002</v>
      </c>
      <c r="AZ87" s="452">
        <v>-59.812842467999999</v>
      </c>
      <c r="BA87" s="452">
        <v>-58.608034144000001</v>
      </c>
      <c r="BB87" s="452">
        <v>-59.469409345000003</v>
      </c>
      <c r="BC87" s="452">
        <v>-60.506706862000001</v>
      </c>
      <c r="BD87" s="452">
        <v>-61.844861829999999</v>
      </c>
      <c r="BE87" s="452">
        <v>-63.325589254</v>
      </c>
      <c r="BF87" s="452">
        <v>-64.964173735000003</v>
      </c>
      <c r="BG87" s="947">
        <v>0</v>
      </c>
      <c r="BH87" s="947">
        <v>0</v>
      </c>
      <c r="BI87" s="947">
        <v>0</v>
      </c>
      <c r="BJ87" s="947">
        <v>0</v>
      </c>
      <c r="BK87" s="947">
        <v>0</v>
      </c>
      <c r="BL87" s="947">
        <v>0</v>
      </c>
      <c r="BM87" s="947">
        <v>0</v>
      </c>
      <c r="BN87" s="947">
        <v>0</v>
      </c>
      <c r="BO87" s="947">
        <v>0</v>
      </c>
      <c r="BP87" s="947">
        <v>0</v>
      </c>
      <c r="BQ87" s="947">
        <v>0</v>
      </c>
      <c r="BR87" s="947">
        <v>0</v>
      </c>
      <c r="BS87" s="947">
        <v>0</v>
      </c>
      <c r="BT87" s="947">
        <v>0</v>
      </c>
      <c r="BU87" s="947">
        <v>0</v>
      </c>
      <c r="BV87" s="947">
        <v>0</v>
      </c>
    </row>
    <row r="88" spans="1:74" ht="11.1" customHeight="1" x14ac:dyDescent="0.2">
      <c r="A88" s="267" t="s">
        <v>1292</v>
      </c>
      <c r="B88" s="554" t="s">
        <v>1077</v>
      </c>
      <c r="C88" s="452">
        <v>-219.58557343000001</v>
      </c>
      <c r="D88" s="452">
        <v>-230.09586117000001</v>
      </c>
      <c r="E88" s="452">
        <v>-236.87814931</v>
      </c>
      <c r="F88" s="452">
        <v>-239.37643736999999</v>
      </c>
      <c r="G88" s="452">
        <v>-250.23981294999999</v>
      </c>
      <c r="H88" s="452">
        <v>-259.80752541999999</v>
      </c>
      <c r="I88" s="452">
        <v>-275.17915414999999</v>
      </c>
      <c r="J88" s="452">
        <v>-306.86155897999998</v>
      </c>
      <c r="K88" s="452">
        <v>-330.87790481000002</v>
      </c>
      <c r="L88" s="452">
        <v>-325.56469043999999</v>
      </c>
      <c r="M88" s="452">
        <v>-322.32210808999997</v>
      </c>
      <c r="N88" s="452">
        <v>-326.98460297999998</v>
      </c>
      <c r="O88" s="452">
        <v>-318.32224441</v>
      </c>
      <c r="P88" s="452">
        <v>-316.16911003000001</v>
      </c>
      <c r="Q88" s="452">
        <v>-304.59532748999999</v>
      </c>
      <c r="R88" s="452">
        <v>-286.77312449999999</v>
      </c>
      <c r="S88" s="452">
        <v>-281.15299040999997</v>
      </c>
      <c r="T88" s="452">
        <v>-289.61114172999999</v>
      </c>
      <c r="U88" s="452">
        <v>-300.39493347000001</v>
      </c>
      <c r="V88" s="452">
        <v>-309.08532657000001</v>
      </c>
      <c r="W88" s="452">
        <v>-311.26722274999997</v>
      </c>
      <c r="X88" s="452">
        <v>-312.30183550999999</v>
      </c>
      <c r="Y88" s="452">
        <v>-313.28775318999999</v>
      </c>
      <c r="Z88" s="452">
        <v>-327.51866355999999</v>
      </c>
      <c r="AA88" s="452">
        <v>-337.03438220999999</v>
      </c>
      <c r="AB88" s="452">
        <v>-340.02710980000001</v>
      </c>
      <c r="AC88" s="452">
        <v>-332.73182114000002</v>
      </c>
      <c r="AD88" s="452">
        <v>-327.16051771999997</v>
      </c>
      <c r="AE88" s="452">
        <v>-312.52523127000001</v>
      </c>
      <c r="AF88" s="452">
        <v>-305.54167983999997</v>
      </c>
      <c r="AG88" s="452">
        <v>-293.49756080999998</v>
      </c>
      <c r="AH88" s="452">
        <v>-284.09696729000001</v>
      </c>
      <c r="AI88" s="452">
        <v>-280.21251675000002</v>
      </c>
      <c r="AJ88" s="452">
        <v>-279.31425049000001</v>
      </c>
      <c r="AK88" s="452">
        <v>-277.42876819999998</v>
      </c>
      <c r="AL88" s="452">
        <v>-277.33417744000002</v>
      </c>
      <c r="AM88" s="452">
        <v>-275.71120091</v>
      </c>
      <c r="AN88" s="452">
        <v>-274.89955456000001</v>
      </c>
      <c r="AO88" s="452">
        <v>-273.99448403999997</v>
      </c>
      <c r="AP88" s="452">
        <v>-275.77970200999999</v>
      </c>
      <c r="AQ88" s="452">
        <v>-284.15939085000002</v>
      </c>
      <c r="AR88" s="452">
        <v>-297.04470204</v>
      </c>
      <c r="AS88" s="452">
        <v>-307.77080725000002</v>
      </c>
      <c r="AT88" s="452">
        <v>-312.91063150000002</v>
      </c>
      <c r="AU88" s="452">
        <v>-315.70491810999999</v>
      </c>
      <c r="AV88" s="452">
        <v>-316.03556888000003</v>
      </c>
      <c r="AW88" s="452">
        <v>-315.43117717000001</v>
      </c>
      <c r="AX88" s="452">
        <v>-314.14408558000002</v>
      </c>
      <c r="AY88" s="452">
        <v>-311.83465606999999</v>
      </c>
      <c r="AZ88" s="452">
        <v>-312.38822499000003</v>
      </c>
      <c r="BA88" s="452">
        <v>-317.48134808999998</v>
      </c>
      <c r="BB88" s="452">
        <v>-321.43980213999998</v>
      </c>
      <c r="BC88" s="452">
        <v>-324.69308926000002</v>
      </c>
      <c r="BD88" s="452">
        <v>-327.30154786000003</v>
      </c>
      <c r="BE88" s="452">
        <v>-329.16294133000002</v>
      </c>
      <c r="BF88" s="452">
        <v>-330.53251741000003</v>
      </c>
      <c r="BG88" s="947">
        <v>0</v>
      </c>
      <c r="BH88" s="947">
        <v>0</v>
      </c>
      <c r="BI88" s="947">
        <v>0</v>
      </c>
      <c r="BJ88" s="947">
        <v>0</v>
      </c>
      <c r="BK88" s="947">
        <v>0</v>
      </c>
      <c r="BL88" s="947">
        <v>0</v>
      </c>
      <c r="BM88" s="947">
        <v>0</v>
      </c>
      <c r="BN88" s="947">
        <v>0</v>
      </c>
      <c r="BO88" s="947">
        <v>0</v>
      </c>
      <c r="BP88" s="947">
        <v>0</v>
      </c>
      <c r="BQ88" s="947">
        <v>0</v>
      </c>
      <c r="BR88" s="947">
        <v>0</v>
      </c>
      <c r="BS88" s="947">
        <v>0</v>
      </c>
      <c r="BT88" s="947">
        <v>0</v>
      </c>
      <c r="BU88" s="947">
        <v>0</v>
      </c>
      <c r="BV88" s="947">
        <v>0</v>
      </c>
    </row>
    <row r="89" spans="1:74" ht="11.1" customHeight="1" x14ac:dyDescent="0.2">
      <c r="A89" s="267" t="s">
        <v>1293</v>
      </c>
      <c r="B89" s="554" t="s">
        <v>1079</v>
      </c>
      <c r="C89" s="452">
        <v>-668.77454446000002</v>
      </c>
      <c r="D89" s="452">
        <v>-694.85431576999997</v>
      </c>
      <c r="E89" s="452">
        <v>-720.46944953000002</v>
      </c>
      <c r="F89" s="452">
        <v>-734.62367648999998</v>
      </c>
      <c r="G89" s="452">
        <v>-732.77173088999996</v>
      </c>
      <c r="H89" s="452">
        <v>-727.32863344999998</v>
      </c>
      <c r="I89" s="452">
        <v>-741.01557748000005</v>
      </c>
      <c r="J89" s="452">
        <v>-768.74373197</v>
      </c>
      <c r="K89" s="452">
        <v>-784.61813527000004</v>
      </c>
      <c r="L89" s="452">
        <v>-793.81586214000004</v>
      </c>
      <c r="M89" s="452">
        <v>-821.30524362999995</v>
      </c>
      <c r="N89" s="452">
        <v>-855.42976539000006</v>
      </c>
      <c r="O89" s="452">
        <v>-887.60938100999999</v>
      </c>
      <c r="P89" s="452">
        <v>-918.34406326999999</v>
      </c>
      <c r="Q89" s="452">
        <v>-933.19337713000004</v>
      </c>
      <c r="R89" s="452">
        <v>-928.78406271999995</v>
      </c>
      <c r="S89" s="452">
        <v>-922.91100888999995</v>
      </c>
      <c r="T89" s="452">
        <v>-914.09838706999994</v>
      </c>
      <c r="U89" s="452">
        <v>-895.08151481000004</v>
      </c>
      <c r="V89" s="452">
        <v>-880.90791004000005</v>
      </c>
      <c r="W89" s="452">
        <v>-875.84589109000001</v>
      </c>
      <c r="X89" s="452">
        <v>-852.93325560999995</v>
      </c>
      <c r="Y89" s="452">
        <v>-867.56835764000004</v>
      </c>
      <c r="Z89" s="452">
        <v>-895.91517818</v>
      </c>
      <c r="AA89" s="452">
        <v>-945.03552915</v>
      </c>
      <c r="AB89" s="452">
        <v>-939.77670770999998</v>
      </c>
      <c r="AC89" s="452">
        <v>-907.66547967999998</v>
      </c>
      <c r="AD89" s="452">
        <v>-889.50457286999995</v>
      </c>
      <c r="AE89" s="452">
        <v>-835.51249339000003</v>
      </c>
      <c r="AF89" s="452">
        <v>-793.82347958000003</v>
      </c>
      <c r="AG89" s="452">
        <v>-730.80503801999998</v>
      </c>
      <c r="AH89" s="452">
        <v>-653.44803107999996</v>
      </c>
      <c r="AI89" s="452">
        <v>-599.17216955000004</v>
      </c>
      <c r="AJ89" s="452">
        <v>-573.40393865999999</v>
      </c>
      <c r="AK89" s="452">
        <v>-560.95702740000002</v>
      </c>
      <c r="AL89" s="452">
        <v>-553.69265246999998</v>
      </c>
      <c r="AM89" s="452">
        <v>-557.59015827999997</v>
      </c>
      <c r="AN89" s="452">
        <v>-576.83653276999996</v>
      </c>
      <c r="AO89" s="452">
        <v>-593.26256588000001</v>
      </c>
      <c r="AP89" s="452">
        <v>-607.41000188999999</v>
      </c>
      <c r="AQ89" s="452">
        <v>-637.96207751999998</v>
      </c>
      <c r="AR89" s="452">
        <v>-681.71732324000004</v>
      </c>
      <c r="AS89" s="452">
        <v>-697.87590990000001</v>
      </c>
      <c r="AT89" s="452">
        <v>-686.46177275000002</v>
      </c>
      <c r="AU89" s="452">
        <v>-693.98170529000004</v>
      </c>
      <c r="AV89" s="452">
        <v>-715.60739308999996</v>
      </c>
      <c r="AW89" s="452">
        <v>-739.09758698999997</v>
      </c>
      <c r="AX89" s="452">
        <v>-746.11551497000005</v>
      </c>
      <c r="AY89" s="452">
        <v>-736.85612120999997</v>
      </c>
      <c r="AZ89" s="452">
        <v>-732.67860786999995</v>
      </c>
      <c r="BA89" s="452">
        <v>-743.1204444</v>
      </c>
      <c r="BB89" s="452">
        <v>-751.05760812000005</v>
      </c>
      <c r="BC89" s="452">
        <v>-759.29009226000005</v>
      </c>
      <c r="BD89" s="452">
        <v>-767.51184612999998</v>
      </c>
      <c r="BE89" s="452">
        <v>-776.25244043999999</v>
      </c>
      <c r="BF89" s="452">
        <v>-787.40564340000003</v>
      </c>
      <c r="BG89" s="947">
        <v>0</v>
      </c>
      <c r="BH89" s="947">
        <v>0</v>
      </c>
      <c r="BI89" s="947">
        <v>0</v>
      </c>
      <c r="BJ89" s="947">
        <v>0</v>
      </c>
      <c r="BK89" s="947">
        <v>0</v>
      </c>
      <c r="BL89" s="947">
        <v>0</v>
      </c>
      <c r="BM89" s="947">
        <v>0</v>
      </c>
      <c r="BN89" s="947">
        <v>0</v>
      </c>
      <c r="BO89" s="947">
        <v>0</v>
      </c>
      <c r="BP89" s="947">
        <v>0</v>
      </c>
      <c r="BQ89" s="947">
        <v>0</v>
      </c>
      <c r="BR89" s="947">
        <v>0</v>
      </c>
      <c r="BS89" s="947">
        <v>0</v>
      </c>
      <c r="BT89" s="947">
        <v>0</v>
      </c>
      <c r="BU89" s="947">
        <v>0</v>
      </c>
      <c r="BV89" s="947">
        <v>0</v>
      </c>
    </row>
    <row r="90" spans="1:74" ht="11.1" customHeight="1" x14ac:dyDescent="0.2">
      <c r="A90" s="267" t="s">
        <v>1294</v>
      </c>
      <c r="B90" s="554" t="s">
        <v>1081</v>
      </c>
      <c r="C90" s="452">
        <v>-567.55819694000002</v>
      </c>
      <c r="D90" s="452">
        <v>-588.03185059999998</v>
      </c>
      <c r="E90" s="452">
        <v>-594.29585942000006</v>
      </c>
      <c r="F90" s="452">
        <v>-576.24044556000001</v>
      </c>
      <c r="G90" s="452">
        <v>-558.22119593000002</v>
      </c>
      <c r="H90" s="452">
        <v>-558.18127901000003</v>
      </c>
      <c r="I90" s="452">
        <v>-603.63844126000004</v>
      </c>
      <c r="J90" s="452">
        <v>-669.88665702000003</v>
      </c>
      <c r="K90" s="452">
        <v>-695.50011495000001</v>
      </c>
      <c r="L90" s="452">
        <v>-673.21504630000004</v>
      </c>
      <c r="M90" s="452">
        <v>-649.63452993999999</v>
      </c>
      <c r="N90" s="452">
        <v>-644.30425309999998</v>
      </c>
      <c r="O90" s="452">
        <v>-638.77374012999996</v>
      </c>
      <c r="P90" s="452">
        <v>-647.20180965999998</v>
      </c>
      <c r="Q90" s="452">
        <v>-639.20048207000002</v>
      </c>
      <c r="R90" s="452">
        <v>-616.37139416000002</v>
      </c>
      <c r="S90" s="452">
        <v>-611.97252742000001</v>
      </c>
      <c r="T90" s="452">
        <v>-635.02133503000005</v>
      </c>
      <c r="U90" s="452">
        <v>-657.44391054000005</v>
      </c>
      <c r="V90" s="452">
        <v>-661.48008865999998</v>
      </c>
      <c r="W90" s="452">
        <v>-661.03776413000003</v>
      </c>
      <c r="X90" s="452">
        <v>-639.11828940999999</v>
      </c>
      <c r="Y90" s="452">
        <v>-640.44532603000005</v>
      </c>
      <c r="Z90" s="452">
        <v>-652.13033784000004</v>
      </c>
      <c r="AA90" s="452">
        <v>-669.53068668000003</v>
      </c>
      <c r="AB90" s="452">
        <v>-691.80370569000002</v>
      </c>
      <c r="AC90" s="452">
        <v>-700.81706817999998</v>
      </c>
      <c r="AD90" s="452">
        <v>-690.14182786000003</v>
      </c>
      <c r="AE90" s="452">
        <v>-666.25546682000004</v>
      </c>
      <c r="AF90" s="452">
        <v>-674.74978921000002</v>
      </c>
      <c r="AG90" s="452">
        <v>-666.88711827999998</v>
      </c>
      <c r="AH90" s="452">
        <v>-665.25023448000002</v>
      </c>
      <c r="AI90" s="452">
        <v>-667.69847733999995</v>
      </c>
      <c r="AJ90" s="452">
        <v>-685.68279002999998</v>
      </c>
      <c r="AK90" s="452">
        <v>-707.85167605000004</v>
      </c>
      <c r="AL90" s="452">
        <v>-721.18022728999995</v>
      </c>
      <c r="AM90" s="452">
        <v>-725.07227162000004</v>
      </c>
      <c r="AN90" s="452">
        <v>-724.00042545999997</v>
      </c>
      <c r="AO90" s="452">
        <v>-706.91182615000002</v>
      </c>
      <c r="AP90" s="452">
        <v>-672.39677389999997</v>
      </c>
      <c r="AQ90" s="452">
        <v>-656.92742315999999</v>
      </c>
      <c r="AR90" s="452">
        <v>-683.82423533999997</v>
      </c>
      <c r="AS90" s="452">
        <v>-722.16354180999997</v>
      </c>
      <c r="AT90" s="452">
        <v>-754.87180836000005</v>
      </c>
      <c r="AU90" s="452">
        <v>-796.02838125999995</v>
      </c>
      <c r="AV90" s="452">
        <v>-814.20483134999995</v>
      </c>
      <c r="AW90" s="452">
        <v>-818.92328212999996</v>
      </c>
      <c r="AX90" s="452">
        <v>-817.91060629000003</v>
      </c>
      <c r="AY90" s="452">
        <v>-800.93382385999996</v>
      </c>
      <c r="AZ90" s="452">
        <v>-779.77481620000003</v>
      </c>
      <c r="BA90" s="452">
        <v>-765.23081559000002</v>
      </c>
      <c r="BB90" s="452">
        <v>-769.95499613000004</v>
      </c>
      <c r="BC90" s="452">
        <v>-779.18990378000001</v>
      </c>
      <c r="BD90" s="452">
        <v>-791.67644346999998</v>
      </c>
      <c r="BE90" s="452">
        <v>-804.96909990999995</v>
      </c>
      <c r="BF90" s="452">
        <v>-818.91200076999996</v>
      </c>
      <c r="BG90" s="947">
        <v>0</v>
      </c>
      <c r="BH90" s="947">
        <v>0</v>
      </c>
      <c r="BI90" s="947">
        <v>0</v>
      </c>
      <c r="BJ90" s="947">
        <v>0</v>
      </c>
      <c r="BK90" s="947">
        <v>0</v>
      </c>
      <c r="BL90" s="947">
        <v>0</v>
      </c>
      <c r="BM90" s="947">
        <v>0</v>
      </c>
      <c r="BN90" s="947">
        <v>0</v>
      </c>
      <c r="BO90" s="947">
        <v>0</v>
      </c>
      <c r="BP90" s="947">
        <v>0</v>
      </c>
      <c r="BQ90" s="947">
        <v>0</v>
      </c>
      <c r="BR90" s="947">
        <v>0</v>
      </c>
      <c r="BS90" s="947">
        <v>0</v>
      </c>
      <c r="BT90" s="947">
        <v>0</v>
      </c>
      <c r="BU90" s="947">
        <v>0</v>
      </c>
      <c r="BV90" s="947">
        <v>0</v>
      </c>
    </row>
    <row r="91" spans="1:74" s="539" customFormat="1" ht="11.1" customHeight="1" x14ac:dyDescent="0.2">
      <c r="A91" s="108" t="s">
        <v>1295</v>
      </c>
      <c r="B91" s="540" t="s">
        <v>1543</v>
      </c>
      <c r="C91" s="557">
        <v>-333.99800019999998</v>
      </c>
      <c r="D91" s="557">
        <v>-341.88162539000001</v>
      </c>
      <c r="E91" s="557">
        <v>-341.98555467</v>
      </c>
      <c r="F91" s="557">
        <v>-323.38906102999999</v>
      </c>
      <c r="G91" s="557">
        <v>-296.27642601000002</v>
      </c>
      <c r="H91" s="557">
        <v>-296.68093442999998</v>
      </c>
      <c r="I91" s="557">
        <v>-339.22534760000002</v>
      </c>
      <c r="J91" s="557">
        <v>-417.19186674000002</v>
      </c>
      <c r="K91" s="557">
        <v>-468.44032222999999</v>
      </c>
      <c r="L91" s="557">
        <v>-502.18300504000001</v>
      </c>
      <c r="M91" s="557">
        <v>-529.67808045000004</v>
      </c>
      <c r="N91" s="557">
        <v>-543.60880814999996</v>
      </c>
      <c r="O91" s="557">
        <v>-543.78567433000001</v>
      </c>
      <c r="P91" s="557">
        <v>-527.27982680000002</v>
      </c>
      <c r="Q91" s="557">
        <v>-500.80024571000001</v>
      </c>
      <c r="R91" s="557">
        <v>-455.60112683</v>
      </c>
      <c r="S91" s="557">
        <v>-406.19919503</v>
      </c>
      <c r="T91" s="557">
        <v>-371.71313394999999</v>
      </c>
      <c r="U91" s="557">
        <v>-345.35884325000001</v>
      </c>
      <c r="V91" s="557">
        <v>-349.71698242000002</v>
      </c>
      <c r="W91" s="557">
        <v>-382.51004044000001</v>
      </c>
      <c r="X91" s="557">
        <v>-380.32408708999998</v>
      </c>
      <c r="Y91" s="557">
        <v>-397.69722221000001</v>
      </c>
      <c r="Z91" s="557">
        <v>-429.64514980000001</v>
      </c>
      <c r="AA91" s="557">
        <v>-433.17058293000002</v>
      </c>
      <c r="AB91" s="557">
        <v>-452.60575513999999</v>
      </c>
      <c r="AC91" s="557">
        <v>-446.24496783000001</v>
      </c>
      <c r="AD91" s="557">
        <v>-407.73629627000003</v>
      </c>
      <c r="AE91" s="557">
        <v>-393.65858825999999</v>
      </c>
      <c r="AF91" s="557">
        <v>-386.65199146999998</v>
      </c>
      <c r="AG91" s="557">
        <v>-379.32274260000003</v>
      </c>
      <c r="AH91" s="557">
        <v>-371.25010386000002</v>
      </c>
      <c r="AI91" s="557">
        <v>-386.79283350999998</v>
      </c>
      <c r="AJ91" s="557">
        <v>-407.24429873999998</v>
      </c>
      <c r="AK91" s="557">
        <v>-403.85347802000001</v>
      </c>
      <c r="AL91" s="557">
        <v>-386.58767633000002</v>
      </c>
      <c r="AM91" s="557">
        <v>-376.00354484000002</v>
      </c>
      <c r="AN91" s="557">
        <v>-384.01816550000001</v>
      </c>
      <c r="AO91" s="557">
        <v>-391.41908744</v>
      </c>
      <c r="AP91" s="557">
        <v>-391.36267545999999</v>
      </c>
      <c r="AQ91" s="557">
        <v>-376.42798685999998</v>
      </c>
      <c r="AR91" s="557">
        <v>-366.13841085000001</v>
      </c>
      <c r="AS91" s="557">
        <v>-398.01795139000001</v>
      </c>
      <c r="AT91" s="557">
        <v>-433.44742410999999</v>
      </c>
      <c r="AU91" s="557">
        <v>-444.97660961000003</v>
      </c>
      <c r="AV91" s="557">
        <v>-443.11944417000001</v>
      </c>
      <c r="AW91" s="557">
        <v>-441.42024659999998</v>
      </c>
      <c r="AX91" s="557">
        <v>-444.40284721</v>
      </c>
      <c r="AY91" s="557">
        <v>-447.51689958999998</v>
      </c>
      <c r="AZ91" s="557">
        <v>-451.59954931999999</v>
      </c>
      <c r="BA91" s="557">
        <v>-444.74624454999997</v>
      </c>
      <c r="BB91" s="557">
        <v>-438.10747902999998</v>
      </c>
      <c r="BC91" s="557">
        <v>-433.67738822000001</v>
      </c>
      <c r="BD91" s="557">
        <v>-431.13728379000003</v>
      </c>
      <c r="BE91" s="557">
        <v>-430.20323876999998</v>
      </c>
      <c r="BF91" s="557">
        <v>-430.39704394</v>
      </c>
      <c r="BG91" s="949">
        <v>0</v>
      </c>
      <c r="BH91" s="949">
        <v>0</v>
      </c>
      <c r="BI91" s="949">
        <v>0</v>
      </c>
      <c r="BJ91" s="949">
        <v>0</v>
      </c>
      <c r="BK91" s="949">
        <v>0</v>
      </c>
      <c r="BL91" s="949">
        <v>0</v>
      </c>
      <c r="BM91" s="949">
        <v>0</v>
      </c>
      <c r="BN91" s="949">
        <v>0</v>
      </c>
      <c r="BO91" s="949">
        <v>0</v>
      </c>
      <c r="BP91" s="949">
        <v>0</v>
      </c>
      <c r="BQ91" s="949">
        <v>0</v>
      </c>
      <c r="BR91" s="949">
        <v>0</v>
      </c>
      <c r="BS91" s="949">
        <v>0</v>
      </c>
      <c r="BT91" s="949">
        <v>0</v>
      </c>
      <c r="BU91" s="949">
        <v>0</v>
      </c>
      <c r="BV91" s="949">
        <v>0</v>
      </c>
    </row>
    <row r="92" spans="1:74" s="336" customFormat="1" ht="32.85" customHeight="1" x14ac:dyDescent="0.2">
      <c r="A92" s="335"/>
      <c r="B92" s="986" t="s">
        <v>1215</v>
      </c>
      <c r="C92" s="986"/>
      <c r="D92" s="986"/>
      <c r="E92" s="986"/>
      <c r="F92" s="986"/>
      <c r="G92" s="986"/>
      <c r="H92" s="986"/>
      <c r="I92" s="986"/>
      <c r="J92" s="986"/>
      <c r="K92" s="986"/>
      <c r="L92" s="986"/>
      <c r="M92" s="986"/>
      <c r="N92" s="986"/>
      <c r="O92" s="986"/>
      <c r="P92" s="986"/>
      <c r="Q92" s="986"/>
      <c r="R92" s="618"/>
      <c r="AY92" s="339"/>
      <c r="AZ92" s="339"/>
      <c r="BA92" s="339"/>
      <c r="BB92" s="339"/>
      <c r="BC92" s="339"/>
      <c r="BD92" s="339"/>
      <c r="BE92" s="339"/>
      <c r="BF92" s="339"/>
      <c r="BG92" s="339"/>
      <c r="BH92" s="339"/>
      <c r="BI92" s="339"/>
    </row>
    <row r="93" spans="1:74" s="186" customFormat="1" ht="12.6" customHeight="1" x14ac:dyDescent="0.25">
      <c r="A93" s="185"/>
      <c r="B93" s="986" t="s">
        <v>1216</v>
      </c>
      <c r="C93" s="979"/>
      <c r="D93" s="979"/>
      <c r="E93" s="979"/>
      <c r="F93" s="979"/>
      <c r="G93" s="979"/>
      <c r="H93" s="979"/>
      <c r="I93" s="979"/>
      <c r="J93" s="979"/>
      <c r="K93" s="979"/>
      <c r="L93" s="979"/>
      <c r="M93" s="979"/>
      <c r="N93" s="979"/>
      <c r="O93" s="979"/>
      <c r="P93" s="979"/>
      <c r="Q93" s="978"/>
      <c r="R93" s="618"/>
      <c r="AY93" s="832"/>
      <c r="AZ93" s="832"/>
      <c r="BA93" s="832"/>
      <c r="BB93" s="832"/>
      <c r="BC93" s="832"/>
      <c r="BD93" s="676"/>
      <c r="BE93" s="676"/>
      <c r="BF93" s="676"/>
      <c r="BG93" s="832"/>
      <c r="BH93" s="832"/>
      <c r="BI93" s="832"/>
      <c r="BJ93" s="204"/>
    </row>
    <row r="94" spans="1:74" s="186" customFormat="1" ht="24" customHeight="1" x14ac:dyDescent="0.25">
      <c r="A94" s="185"/>
      <c r="B94" s="986" t="s">
        <v>1217</v>
      </c>
      <c r="C94" s="986"/>
      <c r="D94" s="986"/>
      <c r="E94" s="986"/>
      <c r="F94" s="986"/>
      <c r="G94" s="986"/>
      <c r="H94" s="986"/>
      <c r="I94" s="986"/>
      <c r="J94" s="986"/>
      <c r="K94" s="986"/>
      <c r="L94" s="986"/>
      <c r="M94" s="986"/>
      <c r="N94" s="986"/>
      <c r="O94" s="986"/>
      <c r="P94" s="986"/>
      <c r="Q94" s="986"/>
      <c r="R94" s="618"/>
      <c r="AY94" s="832"/>
      <c r="AZ94" s="832"/>
      <c r="BA94" s="832"/>
      <c r="BB94" s="832"/>
      <c r="BC94" s="832"/>
      <c r="BD94" s="676"/>
      <c r="BE94" s="676"/>
      <c r="BF94" s="676"/>
      <c r="BG94" s="832"/>
      <c r="BH94" s="832"/>
      <c r="BI94" s="832"/>
      <c r="BJ94" s="204"/>
    </row>
    <row r="95" spans="1:74" s="186" customFormat="1" ht="10.5" customHeight="1" x14ac:dyDescent="0.25">
      <c r="A95" s="185"/>
      <c r="B95" s="986" t="s">
        <v>1218</v>
      </c>
      <c r="C95" s="986"/>
      <c r="D95" s="986"/>
      <c r="E95" s="986"/>
      <c r="F95" s="986"/>
      <c r="G95" s="986"/>
      <c r="H95" s="986"/>
      <c r="I95" s="986"/>
      <c r="J95" s="986"/>
      <c r="K95" s="986"/>
      <c r="L95" s="986"/>
      <c r="M95" s="986"/>
      <c r="N95" s="986"/>
      <c r="O95" s="986"/>
      <c r="P95" s="986"/>
      <c r="Q95" s="986"/>
      <c r="R95" s="618"/>
      <c r="AY95" s="832"/>
      <c r="AZ95" s="832"/>
      <c r="BA95" s="832"/>
      <c r="BB95" s="832"/>
      <c r="BC95" s="832"/>
      <c r="BD95" s="676"/>
      <c r="BE95" s="676"/>
      <c r="BF95" s="676"/>
      <c r="BG95" s="832"/>
      <c r="BH95" s="832"/>
      <c r="BI95" s="832"/>
      <c r="BJ95" s="204"/>
    </row>
    <row r="96" spans="1:74" s="186" customFormat="1" x14ac:dyDescent="0.2">
      <c r="A96" s="185"/>
      <c r="B96" s="326" t="s">
        <v>808</v>
      </c>
      <c r="C96" s="326"/>
      <c r="D96" s="326"/>
      <c r="E96" s="326"/>
      <c r="F96" s="326"/>
      <c r="G96" s="326"/>
      <c r="H96" s="572"/>
      <c r="I96" s="326"/>
      <c r="J96" s="326"/>
      <c r="K96" s="326"/>
      <c r="L96" s="326"/>
      <c r="M96" s="326"/>
      <c r="N96" s="326"/>
      <c r="O96" s="326"/>
      <c r="P96" s="326"/>
      <c r="Q96" s="326"/>
      <c r="R96" s="619"/>
      <c r="AY96" s="832"/>
      <c r="AZ96" s="832"/>
      <c r="BA96" s="832"/>
      <c r="BB96" s="832"/>
      <c r="BC96" s="832"/>
      <c r="BD96" s="676"/>
      <c r="BE96" s="676"/>
      <c r="BF96" s="676"/>
      <c r="BG96" s="832"/>
      <c r="BH96" s="832"/>
      <c r="BI96" s="832"/>
      <c r="BJ96" s="204"/>
    </row>
    <row r="97" spans="1:74" s="186" customFormat="1" ht="10.5" customHeight="1" x14ac:dyDescent="0.25">
      <c r="A97" s="185"/>
      <c r="B97" s="971" t="str">
        <f>Dates!$G$2</f>
        <v>EIA completed modeling and analysis for this report on Thursday, September 3, 2026.</v>
      </c>
      <c r="C97" s="972"/>
      <c r="D97" s="972"/>
      <c r="E97" s="972"/>
      <c r="F97" s="972"/>
      <c r="G97" s="972"/>
      <c r="H97" s="972"/>
      <c r="I97" s="972"/>
      <c r="J97" s="972"/>
      <c r="K97" s="972"/>
      <c r="L97" s="972"/>
      <c r="M97" s="972"/>
      <c r="N97" s="972"/>
      <c r="O97" s="972"/>
      <c r="P97" s="972"/>
      <c r="Q97" s="972"/>
      <c r="R97" s="618"/>
      <c r="AY97" s="832"/>
      <c r="AZ97" s="832"/>
      <c r="BA97" s="832"/>
      <c r="BB97" s="832"/>
      <c r="BC97" s="832"/>
      <c r="BD97" s="676"/>
      <c r="BE97" s="676"/>
      <c r="BF97" s="676"/>
      <c r="BG97" s="832"/>
      <c r="BH97" s="832"/>
      <c r="BI97" s="832"/>
      <c r="BJ97" s="204"/>
    </row>
    <row r="98" spans="1:74" s="186" customFormat="1" ht="10.5" customHeight="1" x14ac:dyDescent="0.25">
      <c r="A98" s="185"/>
      <c r="B98" s="973" t="s">
        <v>481</v>
      </c>
      <c r="C98" s="974"/>
      <c r="D98" s="974"/>
      <c r="E98" s="974"/>
      <c r="F98" s="974"/>
      <c r="G98" s="974"/>
      <c r="H98" s="974"/>
      <c r="I98" s="974"/>
      <c r="J98" s="974"/>
      <c r="K98" s="974"/>
      <c r="L98" s="974"/>
      <c r="M98" s="974"/>
      <c r="N98" s="974"/>
      <c r="O98" s="974"/>
      <c r="P98" s="974"/>
      <c r="Q98" s="974"/>
      <c r="R98" s="618"/>
      <c r="AY98" s="832"/>
      <c r="AZ98" s="832"/>
      <c r="BA98" s="832"/>
      <c r="BB98" s="832"/>
      <c r="BC98" s="832"/>
      <c r="BD98" s="676"/>
      <c r="BE98" s="676"/>
      <c r="BF98" s="676"/>
      <c r="BG98" s="832"/>
      <c r="BH98" s="832"/>
      <c r="BI98" s="832"/>
      <c r="BJ98" s="204"/>
    </row>
    <row r="99" spans="1:74" s="186" customFormat="1" ht="12.6" customHeight="1" x14ac:dyDescent="0.25">
      <c r="A99" s="185"/>
      <c r="B99" s="975" t="s">
        <v>1402</v>
      </c>
      <c r="C99" s="976"/>
      <c r="D99" s="976"/>
      <c r="E99" s="976"/>
      <c r="F99" s="976"/>
      <c r="G99" s="976"/>
      <c r="H99" s="976"/>
      <c r="I99" s="976"/>
      <c r="J99" s="976"/>
      <c r="K99" s="976"/>
      <c r="L99" s="976"/>
      <c r="M99" s="976"/>
      <c r="N99" s="976"/>
      <c r="O99" s="976"/>
      <c r="P99" s="976"/>
      <c r="Q99" s="976"/>
      <c r="R99" s="618"/>
      <c r="AY99" s="832"/>
      <c r="AZ99" s="832"/>
      <c r="BA99" s="832"/>
      <c r="BB99" s="832"/>
      <c r="BC99" s="832"/>
      <c r="BD99" s="676"/>
      <c r="BE99" s="676"/>
      <c r="BF99" s="676"/>
      <c r="BG99" s="832"/>
      <c r="BH99" s="832"/>
      <c r="BI99" s="832"/>
      <c r="BJ99" s="204"/>
    </row>
    <row r="100" spans="1:74" s="186" customFormat="1" ht="14.1" customHeight="1" x14ac:dyDescent="0.25">
      <c r="A100" s="185"/>
      <c r="B100" s="977" t="s">
        <v>489</v>
      </c>
      <c r="C100" s="978"/>
      <c r="D100" s="978"/>
      <c r="E100" s="978"/>
      <c r="F100" s="978"/>
      <c r="G100" s="978"/>
      <c r="H100" s="978"/>
      <c r="I100" s="978"/>
      <c r="J100" s="978"/>
      <c r="K100" s="978"/>
      <c r="L100" s="978"/>
      <c r="M100" s="978"/>
      <c r="N100" s="978"/>
      <c r="O100" s="978"/>
      <c r="P100" s="978"/>
      <c r="Q100" s="978"/>
      <c r="R100" s="618"/>
      <c r="AY100" s="832"/>
      <c r="AZ100" s="832"/>
      <c r="BA100" s="832"/>
      <c r="BB100" s="832"/>
      <c r="BC100" s="832"/>
      <c r="BD100" s="676"/>
      <c r="BE100" s="676"/>
      <c r="BF100" s="676"/>
      <c r="BG100" s="832"/>
      <c r="BH100" s="832"/>
      <c r="BI100" s="832"/>
      <c r="BJ100" s="204"/>
    </row>
    <row r="101" spans="1:74" s="186" customFormat="1" ht="12.6" customHeight="1" x14ac:dyDescent="0.25">
      <c r="A101" s="185"/>
      <c r="B101" s="980" t="s">
        <v>821</v>
      </c>
      <c r="C101" s="980"/>
      <c r="D101" s="980"/>
      <c r="E101" s="980"/>
      <c r="F101" s="980"/>
      <c r="G101" s="980"/>
      <c r="H101" s="980"/>
      <c r="I101" s="980"/>
      <c r="J101" s="980"/>
      <c r="K101" s="980"/>
      <c r="L101" s="980"/>
      <c r="M101" s="980"/>
      <c r="N101" s="980"/>
      <c r="O101" s="980"/>
      <c r="P101" s="980"/>
      <c r="Q101" s="980"/>
      <c r="R101" s="980"/>
      <c r="AY101" s="832"/>
      <c r="AZ101" s="832"/>
      <c r="BA101" s="832"/>
      <c r="BB101" s="832"/>
      <c r="BC101" s="832"/>
      <c r="BD101" s="676"/>
      <c r="BE101" s="676"/>
      <c r="BF101" s="676"/>
      <c r="BG101" s="832"/>
      <c r="BH101" s="832"/>
      <c r="BI101" s="832"/>
      <c r="BJ101" s="204"/>
    </row>
    <row r="102" spans="1:74" s="182" customFormat="1" ht="12" customHeight="1" x14ac:dyDescent="0.25">
      <c r="A102" s="185"/>
      <c r="B102" s="977" t="s">
        <v>1219</v>
      </c>
      <c r="C102" s="979"/>
      <c r="D102" s="979"/>
      <c r="E102" s="979"/>
      <c r="F102" s="979"/>
      <c r="G102" s="979"/>
      <c r="H102" s="979"/>
      <c r="I102" s="979"/>
      <c r="J102" s="979"/>
      <c r="K102" s="979"/>
      <c r="L102" s="979"/>
      <c r="M102" s="979"/>
      <c r="N102" s="979"/>
      <c r="O102" s="979"/>
      <c r="P102" s="979"/>
      <c r="Q102" s="978"/>
      <c r="R102" s="618"/>
      <c r="AY102" s="829"/>
      <c r="AZ102" s="829"/>
      <c r="BA102" s="829"/>
      <c r="BB102" s="829"/>
      <c r="BC102" s="829"/>
      <c r="BD102" s="671"/>
      <c r="BE102" s="671"/>
      <c r="BF102" s="671"/>
      <c r="BG102" s="829"/>
      <c r="BH102" s="829"/>
      <c r="BI102" s="829"/>
      <c r="BJ102" s="203"/>
    </row>
    <row r="103" spans="1:74" x14ac:dyDescent="0.2">
      <c r="A103" s="61"/>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833"/>
      <c r="AZ103" s="833"/>
      <c r="BA103" s="833"/>
      <c r="BB103" s="833"/>
      <c r="BC103" s="833"/>
      <c r="BD103" s="677"/>
      <c r="BE103" s="677"/>
      <c r="BF103" s="677"/>
      <c r="BG103" s="833"/>
      <c r="BH103" s="833"/>
      <c r="BI103" s="833"/>
      <c r="BJ103" s="136"/>
      <c r="BK103" s="136"/>
      <c r="BL103" s="136"/>
      <c r="BM103" s="136"/>
      <c r="BN103" s="136"/>
      <c r="BO103" s="136"/>
      <c r="BP103" s="136"/>
      <c r="BQ103" s="136"/>
      <c r="BR103" s="136"/>
      <c r="BS103" s="136"/>
      <c r="BT103" s="136"/>
      <c r="BU103" s="136"/>
      <c r="BV103" s="136"/>
    </row>
    <row r="104" spans="1:74" x14ac:dyDescent="0.2">
      <c r="A104" s="61"/>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833"/>
      <c r="AZ104" s="833"/>
      <c r="BA104" s="833"/>
      <c r="BB104" s="833"/>
      <c r="BC104" s="833"/>
      <c r="BD104" s="677"/>
      <c r="BE104" s="677"/>
      <c r="BF104" s="677"/>
      <c r="BG104" s="833"/>
      <c r="BH104" s="833"/>
      <c r="BI104" s="833"/>
      <c r="BJ104" s="136"/>
      <c r="BK104" s="136"/>
      <c r="BL104" s="136"/>
      <c r="BM104" s="136"/>
      <c r="BN104" s="136"/>
      <c r="BO104" s="136"/>
      <c r="BP104" s="136"/>
      <c r="BQ104" s="136"/>
      <c r="BR104" s="136"/>
      <c r="BS104" s="136"/>
      <c r="BT104" s="136"/>
      <c r="BU104" s="136"/>
      <c r="BV104" s="136"/>
    </row>
    <row r="105" spans="1:74" x14ac:dyDescent="0.2">
      <c r="A105" s="61"/>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833"/>
      <c r="AZ105" s="833"/>
      <c r="BA105" s="833"/>
      <c r="BB105" s="833"/>
      <c r="BC105" s="833"/>
      <c r="BD105" s="677"/>
      <c r="BE105" s="677"/>
      <c r="BF105" s="677"/>
      <c r="BG105" s="833"/>
      <c r="BH105" s="833"/>
      <c r="BI105" s="833"/>
      <c r="BJ105" s="136"/>
      <c r="BK105" s="136"/>
      <c r="BL105" s="136"/>
      <c r="BM105" s="136"/>
      <c r="BN105" s="136"/>
      <c r="BO105" s="136"/>
      <c r="BP105" s="136"/>
      <c r="BQ105" s="136"/>
      <c r="BR105" s="136"/>
      <c r="BS105" s="136"/>
      <c r="BT105" s="136"/>
      <c r="BU105" s="136"/>
      <c r="BV105" s="136"/>
    </row>
    <row r="106" spans="1:74" x14ac:dyDescent="0.2">
      <c r="A106" s="61"/>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833"/>
      <c r="AZ106" s="833"/>
      <c r="BA106" s="833"/>
      <c r="BB106" s="833"/>
      <c r="BC106" s="833"/>
      <c r="BD106" s="677"/>
      <c r="BE106" s="677"/>
      <c r="BF106" s="677"/>
      <c r="BG106" s="833"/>
      <c r="BH106" s="833"/>
      <c r="BI106" s="833"/>
      <c r="BJ106" s="136"/>
      <c r="BK106" s="136"/>
      <c r="BL106" s="136"/>
      <c r="BM106" s="136"/>
      <c r="BN106" s="136"/>
      <c r="BO106" s="136"/>
      <c r="BP106" s="136"/>
      <c r="BQ106" s="136"/>
      <c r="BR106" s="136"/>
      <c r="BS106" s="136"/>
      <c r="BT106" s="136"/>
      <c r="BU106" s="136"/>
      <c r="BV106" s="136"/>
    </row>
    <row r="107" spans="1:74" x14ac:dyDescent="0.2">
      <c r="A107" s="61"/>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833"/>
      <c r="AZ107" s="833"/>
      <c r="BA107" s="833"/>
      <c r="BB107" s="833"/>
      <c r="BC107" s="833"/>
      <c r="BD107" s="677"/>
      <c r="BE107" s="677"/>
      <c r="BF107" s="677"/>
      <c r="BG107" s="833"/>
      <c r="BH107" s="833"/>
      <c r="BI107" s="833"/>
      <c r="BJ107" s="136"/>
      <c r="BK107" s="136"/>
      <c r="BL107" s="136"/>
      <c r="BM107" s="136"/>
      <c r="BN107" s="136"/>
      <c r="BO107" s="136"/>
      <c r="BP107" s="136"/>
      <c r="BQ107" s="136"/>
      <c r="BR107" s="136"/>
      <c r="BS107" s="136"/>
      <c r="BT107" s="136"/>
      <c r="BU107" s="136"/>
      <c r="BV107" s="136"/>
    </row>
    <row r="108" spans="1:74" x14ac:dyDescent="0.2">
      <c r="A108" s="61"/>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833"/>
      <c r="AZ108" s="833"/>
      <c r="BA108" s="833"/>
      <c r="BB108" s="833"/>
      <c r="BC108" s="833"/>
      <c r="BD108" s="677"/>
      <c r="BE108" s="677"/>
      <c r="BF108" s="677"/>
      <c r="BG108" s="833"/>
      <c r="BH108" s="833"/>
      <c r="BI108" s="833"/>
      <c r="BJ108" s="136"/>
      <c r="BK108" s="136"/>
      <c r="BL108" s="136"/>
      <c r="BM108" s="136"/>
      <c r="BN108" s="136"/>
      <c r="BO108" s="136"/>
      <c r="BP108" s="136"/>
      <c r="BQ108" s="136"/>
      <c r="BR108" s="136"/>
      <c r="BS108" s="136"/>
      <c r="BT108" s="136"/>
      <c r="BU108" s="136"/>
      <c r="BV108" s="136"/>
    </row>
    <row r="109" spans="1:74" x14ac:dyDescent="0.2">
      <c r="A109" s="61"/>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833"/>
      <c r="AZ109" s="833"/>
      <c r="BA109" s="833"/>
      <c r="BB109" s="833"/>
      <c r="BC109" s="833"/>
      <c r="BD109" s="677"/>
      <c r="BE109" s="677"/>
      <c r="BF109" s="677"/>
      <c r="BG109" s="833"/>
      <c r="BH109" s="833"/>
      <c r="BI109" s="833"/>
      <c r="BJ109" s="136"/>
      <c r="BK109" s="136"/>
      <c r="BL109" s="136"/>
      <c r="BM109" s="136"/>
      <c r="BN109" s="136"/>
      <c r="BO109" s="136"/>
      <c r="BP109" s="136"/>
      <c r="BQ109" s="136"/>
      <c r="BR109" s="136"/>
      <c r="BS109" s="136"/>
      <c r="BT109" s="136"/>
      <c r="BU109" s="136"/>
      <c r="BV109" s="136"/>
    </row>
    <row r="110" spans="1:74" x14ac:dyDescent="0.2">
      <c r="A110" s="61"/>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833"/>
      <c r="AZ110" s="833"/>
      <c r="BA110" s="833"/>
      <c r="BB110" s="833"/>
      <c r="BC110" s="833"/>
      <c r="BD110" s="677"/>
      <c r="BE110" s="677"/>
      <c r="BF110" s="677"/>
      <c r="BG110" s="833"/>
      <c r="BH110" s="833"/>
      <c r="BI110" s="833"/>
      <c r="BJ110" s="136"/>
      <c r="BK110" s="136"/>
      <c r="BL110" s="136"/>
      <c r="BM110" s="136"/>
      <c r="BN110" s="136"/>
      <c r="BO110" s="136"/>
      <c r="BP110" s="136"/>
      <c r="BQ110" s="136"/>
      <c r="BR110" s="136"/>
      <c r="BS110" s="136"/>
      <c r="BT110" s="136"/>
      <c r="BU110" s="136"/>
      <c r="BV110" s="136"/>
    </row>
    <row r="111" spans="1:74" x14ac:dyDescent="0.2">
      <c r="A111" s="61"/>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833"/>
      <c r="AZ111" s="833"/>
      <c r="BA111" s="833"/>
      <c r="BB111" s="833"/>
      <c r="BC111" s="833"/>
      <c r="BD111" s="677"/>
      <c r="BE111" s="677"/>
      <c r="BF111" s="677"/>
      <c r="BG111" s="833"/>
      <c r="BH111" s="833"/>
      <c r="BI111" s="833"/>
      <c r="BJ111" s="136"/>
      <c r="BK111" s="136"/>
      <c r="BL111" s="136"/>
      <c r="BM111" s="136"/>
      <c r="BN111" s="136"/>
      <c r="BO111" s="136"/>
      <c r="BP111" s="136"/>
      <c r="BQ111" s="136"/>
      <c r="BR111" s="136"/>
      <c r="BS111" s="136"/>
      <c r="BT111" s="136"/>
      <c r="BU111" s="136"/>
      <c r="BV111" s="136"/>
    </row>
    <row r="112" spans="1:74" x14ac:dyDescent="0.2">
      <c r="BK112" s="137"/>
      <c r="BL112" s="137"/>
      <c r="BM112" s="137"/>
      <c r="BN112" s="137"/>
      <c r="BO112" s="137"/>
      <c r="BP112" s="137"/>
      <c r="BQ112" s="137"/>
      <c r="BR112" s="137"/>
      <c r="BS112" s="137"/>
      <c r="BT112" s="137"/>
      <c r="BU112" s="137"/>
      <c r="BV112" s="137"/>
    </row>
    <row r="113" spans="1:74" x14ac:dyDescent="0.2">
      <c r="A113" s="61"/>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833"/>
      <c r="AZ113" s="833"/>
      <c r="BA113" s="833"/>
      <c r="BB113" s="833"/>
      <c r="BC113" s="833"/>
      <c r="BD113" s="677"/>
      <c r="BE113" s="677"/>
      <c r="BF113" s="677"/>
      <c r="BG113" s="833"/>
      <c r="BH113" s="833"/>
      <c r="BI113" s="833"/>
      <c r="BJ113" s="136"/>
      <c r="BK113" s="136"/>
      <c r="BL113" s="136"/>
      <c r="BM113" s="136"/>
      <c r="BN113" s="136"/>
      <c r="BO113" s="136"/>
      <c r="BP113" s="136"/>
      <c r="BQ113" s="136"/>
      <c r="BR113" s="136"/>
      <c r="BS113" s="136"/>
      <c r="BT113" s="136"/>
      <c r="BU113" s="136"/>
      <c r="BV113" s="136"/>
    </row>
    <row r="114" spans="1:74" x14ac:dyDescent="0.2">
      <c r="A114" s="61"/>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833"/>
      <c r="AZ114" s="833"/>
      <c r="BA114" s="833"/>
      <c r="BB114" s="833"/>
      <c r="BC114" s="833"/>
      <c r="BD114" s="677"/>
      <c r="BE114" s="677"/>
      <c r="BF114" s="677"/>
      <c r="BG114" s="833"/>
      <c r="BH114" s="833"/>
      <c r="BI114" s="833"/>
      <c r="BJ114" s="136"/>
      <c r="BK114" s="136"/>
      <c r="BL114" s="136"/>
      <c r="BM114" s="136"/>
      <c r="BN114" s="136"/>
      <c r="BO114" s="136"/>
      <c r="BP114" s="136"/>
      <c r="BQ114" s="136"/>
      <c r="BR114" s="136"/>
      <c r="BS114" s="136"/>
      <c r="BT114" s="136"/>
      <c r="BU114" s="136"/>
      <c r="BV114" s="136"/>
    </row>
    <row r="115" spans="1:74" x14ac:dyDescent="0.2">
      <c r="A115" s="61"/>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833"/>
      <c r="AZ115" s="833"/>
      <c r="BA115" s="833"/>
      <c r="BB115" s="833"/>
      <c r="BC115" s="833"/>
      <c r="BD115" s="677"/>
      <c r="BE115" s="677"/>
      <c r="BF115" s="677"/>
      <c r="BG115" s="833"/>
      <c r="BH115" s="833"/>
      <c r="BI115" s="833"/>
      <c r="BJ115" s="136"/>
      <c r="BK115" s="136"/>
      <c r="BL115" s="136"/>
      <c r="BM115" s="136"/>
      <c r="BN115" s="136"/>
      <c r="BO115" s="136"/>
      <c r="BP115" s="136"/>
      <c r="BQ115" s="136"/>
      <c r="BR115" s="136"/>
      <c r="BS115" s="136"/>
      <c r="BT115" s="136"/>
      <c r="BU115" s="136"/>
      <c r="BV115" s="136"/>
    </row>
    <row r="116" spans="1:74" x14ac:dyDescent="0.2">
      <c r="A116" s="61"/>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833"/>
      <c r="AZ116" s="833"/>
      <c r="BA116" s="833"/>
      <c r="BB116" s="833"/>
      <c r="BC116" s="833"/>
      <c r="BD116" s="677"/>
      <c r="BE116" s="677"/>
      <c r="BF116" s="677"/>
      <c r="BG116" s="833"/>
      <c r="BH116" s="833"/>
      <c r="BI116" s="833"/>
      <c r="BJ116" s="136"/>
      <c r="BK116" s="136"/>
      <c r="BL116" s="136"/>
      <c r="BM116" s="136"/>
      <c r="BN116" s="136"/>
      <c r="BO116" s="136"/>
      <c r="BP116" s="136"/>
      <c r="BQ116" s="136"/>
      <c r="BR116" s="136"/>
      <c r="BS116" s="136"/>
      <c r="BT116" s="136"/>
      <c r="BU116" s="136"/>
      <c r="BV116" s="136"/>
    </row>
    <row r="117" spans="1:74" x14ac:dyDescent="0.2">
      <c r="A117" s="61"/>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833"/>
      <c r="AZ117" s="833"/>
      <c r="BA117" s="833"/>
      <c r="BB117" s="833"/>
      <c r="BC117" s="833"/>
      <c r="BD117" s="677"/>
      <c r="BE117" s="677"/>
      <c r="BF117" s="677"/>
      <c r="BG117" s="833"/>
      <c r="BH117" s="833"/>
      <c r="BI117" s="833"/>
      <c r="BJ117" s="136"/>
      <c r="BK117" s="136"/>
      <c r="BL117" s="136"/>
      <c r="BM117" s="136"/>
      <c r="BN117" s="136"/>
      <c r="BO117" s="136"/>
      <c r="BP117" s="136"/>
      <c r="BQ117" s="136"/>
      <c r="BR117" s="136"/>
      <c r="BS117" s="136"/>
      <c r="BT117" s="136"/>
      <c r="BU117" s="136"/>
      <c r="BV117" s="136"/>
    </row>
    <row r="118" spans="1:74" x14ac:dyDescent="0.2">
      <c r="A118" s="61"/>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833"/>
      <c r="AZ118" s="833"/>
      <c r="BA118" s="833"/>
      <c r="BB118" s="833"/>
      <c r="BC118" s="833"/>
      <c r="BD118" s="677"/>
      <c r="BE118" s="677"/>
      <c r="BF118" s="677"/>
      <c r="BG118" s="833"/>
      <c r="BH118" s="833"/>
      <c r="BI118" s="833"/>
      <c r="BJ118" s="136"/>
      <c r="BK118" s="136"/>
      <c r="BL118" s="136"/>
      <c r="BM118" s="136"/>
      <c r="BN118" s="136"/>
      <c r="BO118" s="136"/>
      <c r="BP118" s="136"/>
      <c r="BQ118" s="136"/>
      <c r="BR118" s="136"/>
      <c r="BS118" s="136"/>
      <c r="BT118" s="136"/>
      <c r="BU118" s="136"/>
      <c r="BV118" s="136"/>
    </row>
    <row r="119" spans="1:74" x14ac:dyDescent="0.2">
      <c r="A119" s="61"/>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833"/>
      <c r="AZ119" s="833"/>
      <c r="BA119" s="833"/>
      <c r="BB119" s="833"/>
      <c r="BC119" s="833"/>
      <c r="BD119" s="677"/>
      <c r="BE119" s="677"/>
      <c r="BF119" s="677"/>
      <c r="BG119" s="833"/>
      <c r="BH119" s="833"/>
      <c r="BI119" s="833"/>
      <c r="BJ119" s="136"/>
      <c r="BK119" s="136"/>
      <c r="BL119" s="136"/>
      <c r="BM119" s="136"/>
      <c r="BN119" s="136"/>
      <c r="BO119" s="136"/>
      <c r="BP119" s="136"/>
      <c r="BQ119" s="136"/>
      <c r="BR119" s="136"/>
      <c r="BS119" s="136"/>
      <c r="BT119" s="136"/>
      <c r="BU119" s="136"/>
      <c r="BV119" s="136"/>
    </row>
    <row r="120" spans="1:74" x14ac:dyDescent="0.2">
      <c r="A120" s="61"/>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833"/>
      <c r="AZ120" s="833"/>
      <c r="BA120" s="833"/>
      <c r="BB120" s="833"/>
      <c r="BC120" s="833"/>
      <c r="BD120" s="677"/>
      <c r="BE120" s="677"/>
      <c r="BF120" s="677"/>
      <c r="BG120" s="833"/>
      <c r="BH120" s="833"/>
      <c r="BI120" s="833"/>
      <c r="BJ120" s="136"/>
      <c r="BK120" s="136"/>
      <c r="BL120" s="136"/>
      <c r="BM120" s="136"/>
      <c r="BN120" s="136"/>
      <c r="BO120" s="136"/>
      <c r="BP120" s="136"/>
      <c r="BQ120" s="136"/>
      <c r="BR120" s="136"/>
      <c r="BS120" s="136"/>
      <c r="BT120" s="136"/>
      <c r="BU120" s="136"/>
      <c r="BV120" s="136"/>
    </row>
    <row r="121" spans="1:74" x14ac:dyDescent="0.2">
      <c r="A121" s="61"/>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833"/>
      <c r="AZ121" s="833"/>
      <c r="BA121" s="833"/>
      <c r="BB121" s="833"/>
      <c r="BC121" s="833"/>
      <c r="BD121" s="677"/>
      <c r="BE121" s="677"/>
      <c r="BF121" s="677"/>
      <c r="BG121" s="833"/>
      <c r="BH121" s="833"/>
      <c r="BI121" s="833"/>
      <c r="BJ121" s="136"/>
      <c r="BK121" s="136"/>
      <c r="BL121" s="136"/>
      <c r="BM121" s="136"/>
      <c r="BN121" s="136"/>
      <c r="BO121" s="136"/>
      <c r="BP121" s="136"/>
      <c r="BQ121" s="136"/>
      <c r="BR121" s="136"/>
      <c r="BS121" s="136"/>
      <c r="BT121" s="136"/>
      <c r="BU121" s="136"/>
      <c r="BV121" s="136"/>
    </row>
    <row r="122" spans="1:74" x14ac:dyDescent="0.2">
      <c r="BK122" s="137"/>
      <c r="BL122" s="137"/>
      <c r="BM122" s="137"/>
      <c r="BN122" s="137"/>
      <c r="BO122" s="137"/>
      <c r="BP122" s="137"/>
      <c r="BQ122" s="137"/>
      <c r="BR122" s="137"/>
      <c r="BS122" s="137"/>
      <c r="BT122" s="137"/>
      <c r="BU122" s="137"/>
      <c r="BV122" s="137"/>
    </row>
    <row r="123" spans="1:74" x14ac:dyDescent="0.2">
      <c r="BK123" s="137"/>
      <c r="BL123" s="137"/>
      <c r="BM123" s="137"/>
      <c r="BN123" s="137"/>
      <c r="BO123" s="137"/>
      <c r="BP123" s="137"/>
      <c r="BQ123" s="137"/>
      <c r="BR123" s="137"/>
      <c r="BS123" s="137"/>
      <c r="BT123" s="137"/>
      <c r="BU123" s="137"/>
      <c r="BV123" s="137"/>
    </row>
    <row r="124" spans="1:74" x14ac:dyDescent="0.2">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834"/>
      <c r="AZ124" s="834"/>
      <c r="BA124" s="834"/>
      <c r="BB124" s="834"/>
      <c r="BC124" s="834"/>
      <c r="BD124" s="678"/>
      <c r="BE124" s="678"/>
      <c r="BF124" s="678"/>
      <c r="BG124" s="834"/>
      <c r="BH124" s="834"/>
      <c r="BI124" s="834"/>
      <c r="BJ124" s="138"/>
      <c r="BK124" s="138"/>
      <c r="BL124" s="138"/>
      <c r="BM124" s="138"/>
      <c r="BN124" s="138"/>
      <c r="BO124" s="138"/>
      <c r="BP124" s="138"/>
      <c r="BQ124" s="138"/>
      <c r="BR124" s="138"/>
      <c r="BS124" s="138"/>
      <c r="BT124" s="138"/>
      <c r="BU124" s="138"/>
      <c r="BV124" s="138"/>
    </row>
    <row r="125" spans="1:74" x14ac:dyDescent="0.2">
      <c r="BK125" s="137"/>
      <c r="BL125" s="137"/>
      <c r="BM125" s="137"/>
      <c r="BN125" s="137"/>
      <c r="BO125" s="137"/>
      <c r="BP125" s="137"/>
      <c r="BQ125" s="137"/>
      <c r="BR125" s="137"/>
      <c r="BS125" s="137"/>
      <c r="BT125" s="137"/>
      <c r="BU125" s="137"/>
      <c r="BV125" s="137"/>
    </row>
    <row r="126" spans="1:74" x14ac:dyDescent="0.2">
      <c r="BK126" s="137"/>
      <c r="BL126" s="137"/>
      <c r="BM126" s="137"/>
      <c r="BN126" s="137"/>
      <c r="BO126" s="137"/>
      <c r="BP126" s="137"/>
      <c r="BQ126" s="137"/>
      <c r="BR126" s="137"/>
      <c r="BS126" s="137"/>
      <c r="BT126" s="137"/>
      <c r="BU126" s="137"/>
      <c r="BV126" s="137"/>
    </row>
    <row r="127" spans="1:74" x14ac:dyDescent="0.2">
      <c r="BK127" s="137"/>
      <c r="BL127" s="137"/>
      <c r="BM127" s="137"/>
      <c r="BN127" s="137"/>
      <c r="BO127" s="137"/>
      <c r="BP127" s="137"/>
      <c r="BQ127" s="137"/>
      <c r="BR127" s="137"/>
      <c r="BS127" s="137"/>
      <c r="BT127" s="137"/>
      <c r="BU127" s="137"/>
      <c r="BV127" s="137"/>
    </row>
    <row r="128" spans="1:74" x14ac:dyDescent="0.2">
      <c r="BK128" s="137"/>
      <c r="BL128" s="137"/>
      <c r="BM128" s="137"/>
      <c r="BN128" s="137"/>
      <c r="BO128" s="137"/>
      <c r="BP128" s="137"/>
      <c r="BQ128" s="137"/>
      <c r="BR128" s="137"/>
      <c r="BS128" s="137"/>
      <c r="BT128" s="137"/>
      <c r="BU128" s="137"/>
      <c r="BV128" s="137"/>
    </row>
    <row r="129" spans="3:74" x14ac:dyDescent="0.2">
      <c r="BK129" s="137"/>
      <c r="BL129" s="137"/>
      <c r="BM129" s="137"/>
      <c r="BN129" s="137"/>
      <c r="BO129" s="137"/>
      <c r="BP129" s="137"/>
      <c r="BQ129" s="137"/>
      <c r="BR129" s="137"/>
      <c r="BS129" s="137"/>
      <c r="BT129" s="137"/>
      <c r="BU129" s="137"/>
      <c r="BV129" s="137"/>
    </row>
    <row r="130" spans="3:74" x14ac:dyDescent="0.2">
      <c r="BK130" s="137"/>
      <c r="BL130" s="137"/>
      <c r="BM130" s="137"/>
      <c r="BN130" s="137"/>
      <c r="BO130" s="137"/>
      <c r="BP130" s="137"/>
      <c r="BQ130" s="137"/>
      <c r="BR130" s="137"/>
      <c r="BS130" s="137"/>
      <c r="BT130" s="137"/>
      <c r="BU130" s="137"/>
      <c r="BV130" s="137"/>
    </row>
    <row r="131" spans="3:74" x14ac:dyDescent="0.2">
      <c r="BK131" s="137"/>
      <c r="BL131" s="137"/>
      <c r="BM131" s="137"/>
      <c r="BN131" s="137"/>
      <c r="BO131" s="137"/>
      <c r="BP131" s="137"/>
      <c r="BQ131" s="137"/>
      <c r="BR131" s="137"/>
      <c r="BS131" s="137"/>
      <c r="BT131" s="137"/>
      <c r="BU131" s="137"/>
      <c r="BV131" s="137"/>
    </row>
    <row r="132" spans="3:74" x14ac:dyDescent="0.2">
      <c r="BK132" s="137"/>
      <c r="BL132" s="137"/>
      <c r="BM132" s="137"/>
      <c r="BN132" s="137"/>
      <c r="BO132" s="137"/>
      <c r="BP132" s="137"/>
      <c r="BQ132" s="137"/>
      <c r="BR132" s="137"/>
      <c r="BS132" s="137"/>
      <c r="BT132" s="137"/>
      <c r="BU132" s="137"/>
      <c r="BV132" s="137"/>
    </row>
    <row r="133" spans="3:74" x14ac:dyDescent="0.2">
      <c r="BK133" s="137"/>
      <c r="BL133" s="137"/>
      <c r="BM133" s="137"/>
      <c r="BN133" s="137"/>
      <c r="BO133" s="137"/>
      <c r="BP133" s="137"/>
      <c r="BQ133" s="137"/>
      <c r="BR133" s="137"/>
      <c r="BS133" s="137"/>
      <c r="BT133" s="137"/>
      <c r="BU133" s="137"/>
      <c r="BV133" s="137"/>
    </row>
    <row r="134" spans="3:74" x14ac:dyDescent="0.2">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835"/>
      <c r="AZ134" s="835"/>
      <c r="BA134" s="835"/>
      <c r="BB134" s="835"/>
      <c r="BC134" s="835"/>
      <c r="BD134" s="679"/>
      <c r="BE134" s="679"/>
      <c r="BF134" s="679"/>
      <c r="BG134" s="835"/>
      <c r="BH134" s="835"/>
      <c r="BI134" s="835"/>
      <c r="BJ134" s="139"/>
      <c r="BK134" s="139"/>
      <c r="BL134" s="139"/>
      <c r="BM134" s="139"/>
      <c r="BN134" s="139"/>
      <c r="BO134" s="139"/>
      <c r="BP134" s="139"/>
      <c r="BQ134" s="139"/>
      <c r="BR134" s="139"/>
      <c r="BS134" s="139"/>
      <c r="BT134" s="139"/>
      <c r="BU134" s="139"/>
      <c r="BV134" s="139"/>
    </row>
    <row r="135" spans="3:74" x14ac:dyDescent="0.2">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835"/>
      <c r="AZ135" s="835"/>
      <c r="BA135" s="835"/>
      <c r="BB135" s="835"/>
      <c r="BC135" s="835"/>
      <c r="BD135" s="679"/>
      <c r="BE135" s="679"/>
      <c r="BF135" s="679"/>
      <c r="BG135" s="835"/>
      <c r="BH135" s="835"/>
      <c r="BI135" s="835"/>
      <c r="BJ135" s="139"/>
      <c r="BK135" s="139"/>
      <c r="BL135" s="139"/>
      <c r="BM135" s="139"/>
      <c r="BN135" s="139"/>
      <c r="BO135" s="139"/>
      <c r="BP135" s="139"/>
      <c r="BQ135" s="139"/>
      <c r="BR135" s="139"/>
      <c r="BS135" s="139"/>
      <c r="BT135" s="139"/>
      <c r="BU135" s="139"/>
      <c r="BV135" s="139"/>
    </row>
    <row r="136" spans="3:74" x14ac:dyDescent="0.2">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835"/>
      <c r="AZ136" s="835"/>
      <c r="BA136" s="835"/>
      <c r="BB136" s="835"/>
      <c r="BC136" s="835"/>
      <c r="BD136" s="679"/>
      <c r="BE136" s="679"/>
      <c r="BF136" s="679"/>
      <c r="BG136" s="835"/>
      <c r="BH136" s="835"/>
      <c r="BI136" s="835"/>
      <c r="BJ136" s="139"/>
      <c r="BK136" s="139"/>
      <c r="BL136" s="139"/>
      <c r="BM136" s="139"/>
      <c r="BN136" s="139"/>
      <c r="BO136" s="139"/>
      <c r="BP136" s="139"/>
      <c r="BQ136" s="139"/>
      <c r="BR136" s="139"/>
      <c r="BS136" s="139"/>
      <c r="BT136" s="139"/>
      <c r="BU136" s="139"/>
      <c r="BV136" s="139"/>
    </row>
    <row r="137" spans="3:74" x14ac:dyDescent="0.2">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835"/>
      <c r="AZ137" s="835"/>
      <c r="BA137" s="835"/>
      <c r="BB137" s="835"/>
      <c r="BC137" s="835"/>
      <c r="BD137" s="679"/>
      <c r="BE137" s="679"/>
      <c r="BF137" s="679"/>
      <c r="BG137" s="835"/>
      <c r="BH137" s="835"/>
      <c r="BI137" s="835"/>
      <c r="BJ137" s="139"/>
      <c r="BK137" s="139"/>
      <c r="BL137" s="139"/>
      <c r="BM137" s="139"/>
      <c r="BN137" s="139"/>
      <c r="BO137" s="139"/>
      <c r="BP137" s="139"/>
      <c r="BQ137" s="139"/>
      <c r="BR137" s="139"/>
      <c r="BS137" s="139"/>
      <c r="BT137" s="139"/>
      <c r="BU137" s="139"/>
      <c r="BV137" s="139"/>
    </row>
    <row r="138" spans="3:74" x14ac:dyDescent="0.2">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835"/>
      <c r="AZ138" s="835"/>
      <c r="BA138" s="835"/>
      <c r="BB138" s="835"/>
      <c r="BC138" s="835"/>
      <c r="BD138" s="679"/>
      <c r="BE138" s="679"/>
      <c r="BF138" s="679"/>
      <c r="BG138" s="835"/>
      <c r="BH138" s="835"/>
      <c r="BI138" s="835"/>
      <c r="BJ138" s="139"/>
      <c r="BK138" s="139"/>
      <c r="BL138" s="139"/>
      <c r="BM138" s="139"/>
      <c r="BN138" s="139"/>
      <c r="BO138" s="139"/>
      <c r="BP138" s="139"/>
      <c r="BQ138" s="139"/>
      <c r="BR138" s="139"/>
      <c r="BS138" s="139"/>
      <c r="BT138" s="139"/>
      <c r="BU138" s="139"/>
      <c r="BV138" s="139"/>
    </row>
    <row r="139" spans="3:74" x14ac:dyDescent="0.2">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835"/>
      <c r="AZ139" s="835"/>
      <c r="BA139" s="835"/>
      <c r="BB139" s="835"/>
      <c r="BC139" s="835"/>
      <c r="BD139" s="679"/>
      <c r="BE139" s="679"/>
      <c r="BF139" s="679"/>
      <c r="BG139" s="835"/>
      <c r="BH139" s="835"/>
      <c r="BI139" s="835"/>
      <c r="BJ139" s="139"/>
      <c r="BK139" s="139"/>
      <c r="BL139" s="139"/>
      <c r="BM139" s="139"/>
      <c r="BN139" s="139"/>
      <c r="BO139" s="139"/>
      <c r="BP139" s="139"/>
      <c r="BQ139" s="139"/>
      <c r="BR139" s="139"/>
      <c r="BS139" s="139"/>
      <c r="BT139" s="139"/>
      <c r="BU139" s="139"/>
      <c r="BV139" s="139"/>
    </row>
    <row r="140" spans="3:74" x14ac:dyDescent="0.2">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835"/>
      <c r="AZ140" s="835"/>
      <c r="BA140" s="835"/>
      <c r="BB140" s="835"/>
      <c r="BC140" s="835"/>
      <c r="BD140" s="679"/>
      <c r="BE140" s="679"/>
      <c r="BF140" s="679"/>
      <c r="BG140" s="835"/>
      <c r="BH140" s="835"/>
      <c r="BI140" s="835"/>
      <c r="BJ140" s="139"/>
      <c r="BK140" s="139"/>
      <c r="BL140" s="139"/>
      <c r="BM140" s="139"/>
      <c r="BN140" s="139"/>
      <c r="BO140" s="139"/>
      <c r="BP140" s="139"/>
      <c r="BQ140" s="139"/>
      <c r="BR140" s="139"/>
      <c r="BS140" s="139"/>
      <c r="BT140" s="139"/>
      <c r="BU140" s="139"/>
      <c r="BV140" s="139"/>
    </row>
    <row r="141" spans="3:74" x14ac:dyDescent="0.2">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835"/>
      <c r="AZ141" s="835"/>
      <c r="BA141" s="835"/>
      <c r="BB141" s="835"/>
      <c r="BC141" s="835"/>
      <c r="BD141" s="679"/>
      <c r="BE141" s="679"/>
      <c r="BF141" s="679"/>
      <c r="BG141" s="835"/>
      <c r="BH141" s="835"/>
      <c r="BI141" s="835"/>
      <c r="BJ141" s="139"/>
      <c r="BK141" s="139"/>
      <c r="BL141" s="139"/>
      <c r="BM141" s="139"/>
      <c r="BN141" s="139"/>
      <c r="BO141" s="139"/>
      <c r="BP141" s="139"/>
      <c r="BQ141" s="139"/>
      <c r="BR141" s="139"/>
      <c r="BS141" s="139"/>
      <c r="BT141" s="139"/>
      <c r="BU141" s="139"/>
      <c r="BV141" s="139"/>
    </row>
    <row r="142" spans="3:74" x14ac:dyDescent="0.2">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835"/>
      <c r="AZ142" s="835"/>
      <c r="BA142" s="835"/>
      <c r="BB142" s="835"/>
      <c r="BC142" s="835"/>
      <c r="BD142" s="679"/>
      <c r="BE142" s="679"/>
      <c r="BF142" s="679"/>
      <c r="BG142" s="835"/>
      <c r="BH142" s="835"/>
      <c r="BI142" s="835"/>
      <c r="BJ142" s="139"/>
      <c r="BK142" s="139"/>
      <c r="BL142" s="139"/>
      <c r="BM142" s="139"/>
      <c r="BN142" s="139"/>
      <c r="BO142" s="139"/>
      <c r="BP142" s="139"/>
      <c r="BQ142" s="139"/>
      <c r="BR142" s="139"/>
      <c r="BS142" s="139"/>
      <c r="BT142" s="139"/>
      <c r="BU142" s="139"/>
      <c r="BV142" s="139"/>
    </row>
    <row r="143" spans="3:74" x14ac:dyDescent="0.2">
      <c r="BK143" s="137"/>
      <c r="BL143" s="137"/>
      <c r="BM143" s="137"/>
      <c r="BN143" s="137"/>
      <c r="BO143" s="137"/>
      <c r="BP143" s="137"/>
      <c r="BQ143" s="137"/>
      <c r="BR143" s="137"/>
      <c r="BS143" s="137"/>
      <c r="BT143" s="137"/>
      <c r="BU143" s="137"/>
      <c r="BV143" s="137"/>
    </row>
    <row r="144" spans="3:74" x14ac:dyDescent="0.2">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836"/>
      <c r="AZ144" s="836"/>
      <c r="BA144" s="836"/>
      <c r="BB144" s="836"/>
      <c r="BC144" s="836"/>
      <c r="BD144" s="680"/>
      <c r="BE144" s="680"/>
      <c r="BF144" s="680"/>
      <c r="BG144" s="836"/>
      <c r="BH144" s="836"/>
      <c r="BI144" s="836"/>
      <c r="BJ144" s="140"/>
      <c r="BK144" s="140"/>
      <c r="BL144" s="140"/>
      <c r="BM144" s="140"/>
      <c r="BN144" s="140"/>
      <c r="BO144" s="140"/>
      <c r="BP144" s="140"/>
      <c r="BQ144" s="140"/>
      <c r="BR144" s="140"/>
      <c r="BS144" s="140"/>
      <c r="BT144" s="140"/>
      <c r="BU144" s="140"/>
      <c r="BV144" s="140"/>
    </row>
    <row r="145" spans="63:74" x14ac:dyDescent="0.2">
      <c r="BK145" s="137"/>
      <c r="BL145" s="137"/>
      <c r="BM145" s="137"/>
      <c r="BN145" s="137"/>
      <c r="BO145" s="137"/>
      <c r="BP145" s="137"/>
      <c r="BQ145" s="137"/>
      <c r="BR145" s="137"/>
      <c r="BS145" s="137"/>
      <c r="BT145" s="137"/>
      <c r="BU145" s="137"/>
      <c r="BV145" s="137"/>
    </row>
    <row r="146" spans="63:74" x14ac:dyDescent="0.2">
      <c r="BK146" s="137"/>
      <c r="BL146" s="137"/>
      <c r="BM146" s="137"/>
      <c r="BN146" s="137"/>
      <c r="BO146" s="137"/>
      <c r="BP146" s="137"/>
      <c r="BQ146" s="137"/>
      <c r="BR146" s="137"/>
      <c r="BS146" s="137"/>
      <c r="BT146" s="137"/>
      <c r="BU146" s="137"/>
      <c r="BV146" s="137"/>
    </row>
    <row r="147" spans="63:74" x14ac:dyDescent="0.2">
      <c r="BK147" s="137"/>
      <c r="BL147" s="137"/>
      <c r="BM147" s="137"/>
      <c r="BN147" s="137"/>
      <c r="BO147" s="137"/>
      <c r="BP147" s="137"/>
      <c r="BQ147" s="137"/>
      <c r="BR147" s="137"/>
      <c r="BS147" s="137"/>
      <c r="BT147" s="137"/>
      <c r="BU147" s="137"/>
      <c r="BV147" s="137"/>
    </row>
    <row r="148" spans="63:74" x14ac:dyDescent="0.2">
      <c r="BK148" s="137"/>
      <c r="BL148" s="137"/>
      <c r="BM148" s="137"/>
      <c r="BN148" s="137"/>
      <c r="BO148" s="137"/>
      <c r="BP148" s="137"/>
      <c r="BQ148" s="137"/>
      <c r="BR148" s="137"/>
      <c r="BS148" s="137"/>
      <c r="BT148" s="137"/>
      <c r="BU148" s="137"/>
      <c r="BV148" s="137"/>
    </row>
    <row r="149" spans="63:74" x14ac:dyDescent="0.2">
      <c r="BK149" s="137"/>
      <c r="BL149" s="137"/>
      <c r="BM149" s="137"/>
      <c r="BN149" s="137"/>
      <c r="BO149" s="137"/>
      <c r="BP149" s="137"/>
      <c r="BQ149" s="137"/>
      <c r="BR149" s="137"/>
      <c r="BS149" s="137"/>
      <c r="BT149" s="137"/>
      <c r="BU149" s="137"/>
      <c r="BV149" s="137"/>
    </row>
    <row r="150" spans="63:74" x14ac:dyDescent="0.2">
      <c r="BK150" s="137"/>
      <c r="BL150" s="137"/>
      <c r="BM150" s="137"/>
      <c r="BN150" s="137"/>
      <c r="BO150" s="137"/>
      <c r="BP150" s="137"/>
      <c r="BQ150" s="137"/>
      <c r="BR150" s="137"/>
      <c r="BS150" s="137"/>
      <c r="BT150" s="137"/>
      <c r="BU150" s="137"/>
      <c r="BV150" s="137"/>
    </row>
    <row r="151" spans="63:74" x14ac:dyDescent="0.2">
      <c r="BK151" s="137"/>
      <c r="BL151" s="137"/>
      <c r="BM151" s="137"/>
      <c r="BN151" s="137"/>
      <c r="BO151" s="137"/>
      <c r="BP151" s="137"/>
      <c r="BQ151" s="137"/>
      <c r="BR151" s="137"/>
      <c r="BS151" s="137"/>
      <c r="BT151" s="137"/>
      <c r="BU151" s="137"/>
      <c r="BV151" s="137"/>
    </row>
    <row r="152" spans="63:74" x14ac:dyDescent="0.2">
      <c r="BK152" s="137"/>
      <c r="BL152" s="137"/>
      <c r="BM152" s="137"/>
      <c r="BN152" s="137"/>
      <c r="BO152" s="137"/>
      <c r="BP152" s="137"/>
      <c r="BQ152" s="137"/>
      <c r="BR152" s="137"/>
      <c r="BS152" s="137"/>
      <c r="BT152" s="137"/>
      <c r="BU152" s="137"/>
      <c r="BV152" s="137"/>
    </row>
    <row r="153" spans="63:74" x14ac:dyDescent="0.2">
      <c r="BK153" s="137"/>
      <c r="BL153" s="137"/>
      <c r="BM153" s="137"/>
      <c r="BN153" s="137"/>
      <c r="BO153" s="137"/>
      <c r="BP153" s="137"/>
      <c r="BQ153" s="137"/>
      <c r="BR153" s="137"/>
      <c r="BS153" s="137"/>
      <c r="BT153" s="137"/>
      <c r="BU153" s="137"/>
      <c r="BV153" s="137"/>
    </row>
    <row r="154" spans="63:74" x14ac:dyDescent="0.2">
      <c r="BK154" s="137"/>
      <c r="BL154" s="137"/>
      <c r="BM154" s="137"/>
      <c r="BN154" s="137"/>
      <c r="BO154" s="137"/>
      <c r="BP154" s="137"/>
      <c r="BQ154" s="137"/>
      <c r="BR154" s="137"/>
      <c r="BS154" s="137"/>
      <c r="BT154" s="137"/>
      <c r="BU154" s="137"/>
      <c r="BV154" s="137"/>
    </row>
    <row r="155" spans="63:74" x14ac:dyDescent="0.2">
      <c r="BK155" s="137"/>
      <c r="BL155" s="137"/>
      <c r="BM155" s="137"/>
      <c r="BN155" s="137"/>
      <c r="BO155" s="137"/>
      <c r="BP155" s="137"/>
      <c r="BQ155" s="137"/>
      <c r="BR155" s="137"/>
      <c r="BS155" s="137"/>
      <c r="BT155" s="137"/>
      <c r="BU155" s="137"/>
      <c r="BV155" s="137"/>
    </row>
    <row r="156" spans="63:74" x14ac:dyDescent="0.2">
      <c r="BK156" s="137"/>
      <c r="BL156" s="137"/>
      <c r="BM156" s="137"/>
      <c r="BN156" s="137"/>
      <c r="BO156" s="137"/>
      <c r="BP156" s="137"/>
      <c r="BQ156" s="137"/>
      <c r="BR156" s="137"/>
      <c r="BS156" s="137"/>
      <c r="BT156" s="137"/>
      <c r="BU156" s="137"/>
      <c r="BV156" s="137"/>
    </row>
    <row r="157" spans="63:74" x14ac:dyDescent="0.2">
      <c r="BK157" s="137"/>
      <c r="BL157" s="137"/>
      <c r="BM157" s="137"/>
      <c r="BN157" s="137"/>
      <c r="BO157" s="137"/>
      <c r="BP157" s="137"/>
      <c r="BQ157" s="137"/>
      <c r="BR157" s="137"/>
      <c r="BS157" s="137"/>
      <c r="BT157" s="137"/>
      <c r="BU157" s="137"/>
      <c r="BV157" s="137"/>
    </row>
    <row r="158" spans="63:74" x14ac:dyDescent="0.2">
      <c r="BK158" s="137"/>
      <c r="BL158" s="137"/>
      <c r="BM158" s="137"/>
      <c r="BN158" s="137"/>
      <c r="BO158" s="137"/>
      <c r="BP158" s="137"/>
      <c r="BQ158" s="137"/>
      <c r="BR158" s="137"/>
      <c r="BS158" s="137"/>
      <c r="BT158" s="137"/>
      <c r="BU158" s="137"/>
      <c r="BV158" s="137"/>
    </row>
    <row r="159" spans="63:74" x14ac:dyDescent="0.2">
      <c r="BK159" s="137"/>
      <c r="BL159" s="137"/>
      <c r="BM159" s="137"/>
      <c r="BN159" s="137"/>
      <c r="BO159" s="137"/>
      <c r="BP159" s="137"/>
      <c r="BQ159" s="137"/>
      <c r="BR159" s="137"/>
      <c r="BS159" s="137"/>
      <c r="BT159" s="137"/>
      <c r="BU159" s="137"/>
      <c r="BV159" s="137"/>
    </row>
    <row r="160" spans="63:74" x14ac:dyDescent="0.2">
      <c r="BK160" s="137"/>
      <c r="BL160" s="137"/>
      <c r="BM160" s="137"/>
      <c r="BN160" s="137"/>
      <c r="BO160" s="137"/>
      <c r="BP160" s="137"/>
      <c r="BQ160" s="137"/>
      <c r="BR160" s="137"/>
      <c r="BS160" s="137"/>
      <c r="BT160" s="137"/>
      <c r="BU160" s="137"/>
      <c r="BV160" s="137"/>
    </row>
    <row r="161" spans="63:74" x14ac:dyDescent="0.2">
      <c r="BK161" s="137"/>
      <c r="BL161" s="137"/>
      <c r="BM161" s="137"/>
      <c r="BN161" s="137"/>
      <c r="BO161" s="137"/>
      <c r="BP161" s="137"/>
      <c r="BQ161" s="137"/>
      <c r="BR161" s="137"/>
      <c r="BS161" s="137"/>
      <c r="BT161" s="137"/>
      <c r="BU161" s="137"/>
      <c r="BV161" s="137"/>
    </row>
    <row r="162" spans="63:74" x14ac:dyDescent="0.2">
      <c r="BK162" s="137"/>
      <c r="BL162" s="137"/>
      <c r="BM162" s="137"/>
      <c r="BN162" s="137"/>
      <c r="BO162" s="137"/>
      <c r="BP162" s="137"/>
      <c r="BQ162" s="137"/>
      <c r="BR162" s="137"/>
      <c r="BS162" s="137"/>
      <c r="BT162" s="137"/>
      <c r="BU162" s="137"/>
      <c r="BV162" s="137"/>
    </row>
    <row r="163" spans="63:74" x14ac:dyDescent="0.2">
      <c r="BK163" s="137"/>
      <c r="BL163" s="137"/>
      <c r="BM163" s="137"/>
      <c r="BN163" s="137"/>
      <c r="BO163" s="137"/>
      <c r="BP163" s="137"/>
      <c r="BQ163" s="137"/>
      <c r="BR163" s="137"/>
      <c r="BS163" s="137"/>
      <c r="BT163" s="137"/>
      <c r="BU163" s="137"/>
      <c r="BV163" s="137"/>
    </row>
    <row r="164" spans="63:74" x14ac:dyDescent="0.2">
      <c r="BK164" s="137"/>
      <c r="BL164" s="137"/>
      <c r="BM164" s="137"/>
      <c r="BN164" s="137"/>
      <c r="BO164" s="137"/>
      <c r="BP164" s="137"/>
      <c r="BQ164" s="137"/>
      <c r="BR164" s="137"/>
      <c r="BS164" s="137"/>
      <c r="BT164" s="137"/>
      <c r="BU164" s="137"/>
      <c r="BV164" s="137"/>
    </row>
    <row r="165" spans="63:74" x14ac:dyDescent="0.2">
      <c r="BK165" s="137"/>
      <c r="BL165" s="137"/>
      <c r="BM165" s="137"/>
      <c r="BN165" s="137"/>
      <c r="BO165" s="137"/>
      <c r="BP165" s="137"/>
      <c r="BQ165" s="137"/>
      <c r="BR165" s="137"/>
      <c r="BS165" s="137"/>
      <c r="BT165" s="137"/>
      <c r="BU165" s="137"/>
      <c r="BV165" s="137"/>
    </row>
    <row r="166" spans="63:74" x14ac:dyDescent="0.2">
      <c r="BK166" s="137"/>
      <c r="BL166" s="137"/>
      <c r="BM166" s="137"/>
      <c r="BN166" s="137"/>
      <c r="BO166" s="137"/>
      <c r="BP166" s="137"/>
      <c r="BQ166" s="137"/>
      <c r="BR166" s="137"/>
      <c r="BS166" s="137"/>
      <c r="BT166" s="137"/>
      <c r="BU166" s="137"/>
      <c r="BV166" s="137"/>
    </row>
    <row r="167" spans="63:74" x14ac:dyDescent="0.2">
      <c r="BK167" s="137"/>
      <c r="BL167" s="137"/>
      <c r="BM167" s="137"/>
      <c r="BN167" s="137"/>
      <c r="BO167" s="137"/>
      <c r="BP167" s="137"/>
      <c r="BQ167" s="137"/>
      <c r="BR167" s="137"/>
      <c r="BS167" s="137"/>
      <c r="BT167" s="137"/>
      <c r="BU167" s="137"/>
      <c r="BV167" s="137"/>
    </row>
    <row r="168" spans="63:74" x14ac:dyDescent="0.2">
      <c r="BK168" s="137"/>
      <c r="BL168" s="137"/>
      <c r="BM168" s="137"/>
      <c r="BN168" s="137"/>
      <c r="BO168" s="137"/>
      <c r="BP168" s="137"/>
      <c r="BQ168" s="137"/>
      <c r="BR168" s="137"/>
      <c r="BS168" s="137"/>
      <c r="BT168" s="137"/>
      <c r="BU168" s="137"/>
      <c r="BV168" s="137"/>
    </row>
    <row r="169" spans="63:74" x14ac:dyDescent="0.2">
      <c r="BK169" s="137"/>
      <c r="BL169" s="137"/>
      <c r="BM169" s="137"/>
      <c r="BN169" s="137"/>
      <c r="BO169" s="137"/>
      <c r="BP169" s="137"/>
      <c r="BQ169" s="137"/>
      <c r="BR169" s="137"/>
      <c r="BS169" s="137"/>
      <c r="BT169" s="137"/>
      <c r="BU169" s="137"/>
      <c r="BV169" s="137"/>
    </row>
    <row r="170" spans="63:74" x14ac:dyDescent="0.2">
      <c r="BK170" s="137"/>
      <c r="BL170" s="137"/>
      <c r="BM170" s="137"/>
      <c r="BN170" s="137"/>
      <c r="BO170" s="137"/>
      <c r="BP170" s="137"/>
      <c r="BQ170" s="137"/>
      <c r="BR170" s="137"/>
      <c r="BS170" s="137"/>
      <c r="BT170" s="137"/>
      <c r="BU170" s="137"/>
      <c r="BV170" s="137"/>
    </row>
    <row r="171" spans="63:74" x14ac:dyDescent="0.2">
      <c r="BK171" s="137"/>
      <c r="BL171" s="137"/>
      <c r="BM171" s="137"/>
      <c r="BN171" s="137"/>
      <c r="BO171" s="137"/>
      <c r="BP171" s="137"/>
      <c r="BQ171" s="137"/>
      <c r="BR171" s="137"/>
      <c r="BS171" s="137"/>
      <c r="BT171" s="137"/>
      <c r="BU171" s="137"/>
      <c r="BV171" s="137"/>
    </row>
    <row r="172" spans="63:74" x14ac:dyDescent="0.2">
      <c r="BK172" s="137"/>
      <c r="BL172" s="137"/>
      <c r="BM172" s="137"/>
      <c r="BN172" s="137"/>
      <c r="BO172" s="137"/>
      <c r="BP172" s="137"/>
      <c r="BQ172" s="137"/>
      <c r="BR172" s="137"/>
      <c r="BS172" s="137"/>
      <c r="BT172" s="137"/>
      <c r="BU172" s="137"/>
      <c r="BV172" s="137"/>
    </row>
    <row r="173" spans="63:74" x14ac:dyDescent="0.2">
      <c r="BK173" s="137"/>
      <c r="BL173" s="137"/>
      <c r="BM173" s="137"/>
      <c r="BN173" s="137"/>
      <c r="BO173" s="137"/>
      <c r="BP173" s="137"/>
      <c r="BQ173" s="137"/>
      <c r="BR173" s="137"/>
      <c r="BS173" s="137"/>
      <c r="BT173" s="137"/>
      <c r="BU173" s="137"/>
      <c r="BV173" s="137"/>
    </row>
    <row r="174" spans="63:74" x14ac:dyDescent="0.2">
      <c r="BK174" s="137"/>
      <c r="BL174" s="137"/>
      <c r="BM174" s="137"/>
      <c r="BN174" s="137"/>
      <c r="BO174" s="137"/>
      <c r="BP174" s="137"/>
      <c r="BQ174" s="137"/>
      <c r="BR174" s="137"/>
      <c r="BS174" s="137"/>
      <c r="BT174" s="137"/>
      <c r="BU174" s="137"/>
      <c r="BV174" s="137"/>
    </row>
    <row r="175" spans="63:74" x14ac:dyDescent="0.2">
      <c r="BK175" s="137"/>
      <c r="BL175" s="137"/>
      <c r="BM175" s="137"/>
      <c r="BN175" s="137"/>
      <c r="BO175" s="137"/>
      <c r="BP175" s="137"/>
      <c r="BQ175" s="137"/>
      <c r="BR175" s="137"/>
      <c r="BS175" s="137"/>
      <c r="BT175" s="137"/>
      <c r="BU175" s="137"/>
      <c r="BV175" s="137"/>
    </row>
    <row r="176" spans="63:74" x14ac:dyDescent="0.2">
      <c r="BK176" s="137"/>
      <c r="BL176" s="137"/>
      <c r="BM176" s="137"/>
      <c r="BN176" s="137"/>
      <c r="BO176" s="137"/>
      <c r="BP176" s="137"/>
      <c r="BQ176" s="137"/>
      <c r="BR176" s="137"/>
      <c r="BS176" s="137"/>
      <c r="BT176" s="137"/>
      <c r="BU176" s="137"/>
      <c r="BV176" s="137"/>
    </row>
    <row r="177" spans="63:74" x14ac:dyDescent="0.2">
      <c r="BK177" s="137"/>
      <c r="BL177" s="137"/>
      <c r="BM177" s="137"/>
      <c r="BN177" s="137"/>
      <c r="BO177" s="137"/>
      <c r="BP177" s="137"/>
      <c r="BQ177" s="137"/>
      <c r="BR177" s="137"/>
      <c r="BS177" s="137"/>
      <c r="BT177" s="137"/>
      <c r="BU177" s="137"/>
      <c r="BV177" s="137"/>
    </row>
    <row r="178" spans="63:74" x14ac:dyDescent="0.2">
      <c r="BK178" s="137"/>
      <c r="BL178" s="137"/>
      <c r="BM178" s="137"/>
      <c r="BN178" s="137"/>
      <c r="BO178" s="137"/>
      <c r="BP178" s="137"/>
      <c r="BQ178" s="137"/>
      <c r="BR178" s="137"/>
      <c r="BS178" s="137"/>
      <c r="BT178" s="137"/>
      <c r="BU178" s="137"/>
      <c r="BV178" s="137"/>
    </row>
    <row r="179" spans="63:74" x14ac:dyDescent="0.2">
      <c r="BK179" s="137"/>
      <c r="BL179" s="137"/>
      <c r="BM179" s="137"/>
      <c r="BN179" s="137"/>
      <c r="BO179" s="137"/>
      <c r="BP179" s="137"/>
      <c r="BQ179" s="137"/>
      <c r="BR179" s="137"/>
      <c r="BS179" s="137"/>
      <c r="BT179" s="137"/>
      <c r="BU179" s="137"/>
      <c r="BV179" s="137"/>
    </row>
    <row r="180" spans="63:74" x14ac:dyDescent="0.2">
      <c r="BK180" s="137"/>
      <c r="BL180" s="137"/>
      <c r="BM180" s="137"/>
      <c r="BN180" s="137"/>
      <c r="BO180" s="137"/>
      <c r="BP180" s="137"/>
      <c r="BQ180" s="137"/>
      <c r="BR180" s="137"/>
      <c r="BS180" s="137"/>
      <c r="BT180" s="137"/>
      <c r="BU180" s="137"/>
      <c r="BV180" s="137"/>
    </row>
    <row r="181" spans="63:74" x14ac:dyDescent="0.2">
      <c r="BK181" s="137"/>
      <c r="BL181" s="137"/>
      <c r="BM181" s="137"/>
      <c r="BN181" s="137"/>
      <c r="BO181" s="137"/>
      <c r="BP181" s="137"/>
      <c r="BQ181" s="137"/>
      <c r="BR181" s="137"/>
      <c r="BS181" s="137"/>
      <c r="BT181" s="137"/>
      <c r="BU181" s="137"/>
      <c r="BV181" s="137"/>
    </row>
    <row r="182" spans="63:74" x14ac:dyDescent="0.2">
      <c r="BK182" s="137"/>
      <c r="BL182" s="137"/>
      <c r="BM182" s="137"/>
      <c r="BN182" s="137"/>
      <c r="BO182" s="137"/>
      <c r="BP182" s="137"/>
      <c r="BQ182" s="137"/>
      <c r="BR182" s="137"/>
      <c r="BS182" s="137"/>
      <c r="BT182" s="137"/>
      <c r="BU182" s="137"/>
      <c r="BV182" s="137"/>
    </row>
    <row r="183" spans="63:74" x14ac:dyDescent="0.2">
      <c r="BK183" s="137"/>
      <c r="BL183" s="137"/>
      <c r="BM183" s="137"/>
      <c r="BN183" s="137"/>
      <c r="BO183" s="137"/>
      <c r="BP183" s="137"/>
      <c r="BQ183" s="137"/>
      <c r="BR183" s="137"/>
      <c r="BS183" s="137"/>
      <c r="BT183" s="137"/>
      <c r="BU183" s="137"/>
      <c r="BV183" s="137"/>
    </row>
    <row r="184" spans="63:74" x14ac:dyDescent="0.2">
      <c r="BK184" s="137"/>
      <c r="BL184" s="137"/>
      <c r="BM184" s="137"/>
      <c r="BN184" s="137"/>
      <c r="BO184" s="137"/>
      <c r="BP184" s="137"/>
      <c r="BQ184" s="137"/>
      <c r="BR184" s="137"/>
      <c r="BS184" s="137"/>
      <c r="BT184" s="137"/>
      <c r="BU184" s="137"/>
      <c r="BV184" s="137"/>
    </row>
    <row r="185" spans="63:74" x14ac:dyDescent="0.2">
      <c r="BK185" s="137"/>
      <c r="BL185" s="137"/>
      <c r="BM185" s="137"/>
      <c r="BN185" s="137"/>
      <c r="BO185" s="137"/>
      <c r="BP185" s="137"/>
      <c r="BQ185" s="137"/>
      <c r="BR185" s="137"/>
      <c r="BS185" s="137"/>
      <c r="BT185" s="137"/>
      <c r="BU185" s="137"/>
      <c r="BV185" s="137"/>
    </row>
    <row r="186" spans="63:74" x14ac:dyDescent="0.2">
      <c r="BK186" s="137"/>
      <c r="BL186" s="137"/>
      <c r="BM186" s="137"/>
      <c r="BN186" s="137"/>
      <c r="BO186" s="137"/>
      <c r="BP186" s="137"/>
      <c r="BQ186" s="137"/>
      <c r="BR186" s="137"/>
      <c r="BS186" s="137"/>
      <c r="BT186" s="137"/>
      <c r="BU186" s="137"/>
      <c r="BV186" s="137"/>
    </row>
    <row r="187" spans="63:74" x14ac:dyDescent="0.2">
      <c r="BK187" s="137"/>
      <c r="BL187" s="137"/>
      <c r="BM187" s="137"/>
      <c r="BN187" s="137"/>
      <c r="BO187" s="137"/>
      <c r="BP187" s="137"/>
      <c r="BQ187" s="137"/>
      <c r="BR187" s="137"/>
      <c r="BS187" s="137"/>
      <c r="BT187" s="137"/>
      <c r="BU187" s="137"/>
      <c r="BV187" s="137"/>
    </row>
    <row r="188" spans="63:74" x14ac:dyDescent="0.2">
      <c r="BK188" s="137"/>
      <c r="BL188" s="137"/>
      <c r="BM188" s="137"/>
      <c r="BN188" s="137"/>
      <c r="BO188" s="137"/>
      <c r="BP188" s="137"/>
      <c r="BQ188" s="137"/>
      <c r="BR188" s="137"/>
      <c r="BS188" s="137"/>
      <c r="BT188" s="137"/>
      <c r="BU188" s="137"/>
      <c r="BV188" s="137"/>
    </row>
  </sheetData>
  <mergeCells count="18">
    <mergeCell ref="A1:A2"/>
    <mergeCell ref="B1:AL1"/>
    <mergeCell ref="C3:N3"/>
    <mergeCell ref="O3:Z3"/>
    <mergeCell ref="AA3:AL3"/>
    <mergeCell ref="AY3:BJ3"/>
    <mergeCell ref="BK3:BV3"/>
    <mergeCell ref="B93:Q93"/>
    <mergeCell ref="B94:Q94"/>
    <mergeCell ref="B95:Q95"/>
    <mergeCell ref="B92:Q92"/>
    <mergeCell ref="AM3:AX3"/>
    <mergeCell ref="B97:Q97"/>
    <mergeCell ref="B98:Q98"/>
    <mergeCell ref="B99:Q99"/>
    <mergeCell ref="B100:Q100"/>
    <mergeCell ref="B102:Q102"/>
    <mergeCell ref="B101:R101"/>
  </mergeCells>
  <conditionalFormatting sqref="C92:P92">
    <cfRule type="cellIs" dxfId="0" priority="1" stopIfTrue="1" operator="notEqual">
      <formula>0</formula>
    </cfRule>
  </conditionalFormatting>
  <hyperlinks>
    <hyperlink ref="A1:A2" location="Contents!A1" display="Table of Contents" xr:uid="{82D4B807-DECA-4BB5-ADE4-469E7B1E263B}"/>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826C6-2B00-469B-BAC1-E1B1527366B9}">
  <sheetPr transitionEvaluation="1" transitionEntry="1">
    <pageSetUpPr fitToPage="1"/>
  </sheetPr>
  <dimension ref="A1:BV128"/>
  <sheetViews>
    <sheetView showGridLines="0" zoomScaleNormal="100" workbookViewId="0">
      <pane xSplit="2" ySplit="4" topLeftCell="AU5" activePane="bottomRight" state="frozen"/>
      <selection activeCell="BF63" sqref="BF63"/>
      <selection pane="topRight" activeCell="BF63" sqref="BF63"/>
      <selection pane="bottomLeft" activeCell="BF63" sqref="BF63"/>
      <selection pane="bottomRight" activeCell="BD31" sqref="BD31"/>
    </sheetView>
  </sheetViews>
  <sheetFormatPr defaultColWidth="9.5546875" defaultRowHeight="9.6" x14ac:dyDescent="0.15"/>
  <cols>
    <col min="1" max="1" width="10.5546875" style="2" customWidth="1"/>
    <col min="2" max="2" width="58" style="2" customWidth="1"/>
    <col min="3" max="50" width="6.5546875" style="2" customWidth="1"/>
    <col min="51" max="55" width="6.5546875" style="648" customWidth="1"/>
    <col min="56" max="58" width="6.5546875" style="646" customWidth="1"/>
    <col min="59" max="61" width="6.5546875" style="648" customWidth="1"/>
    <col min="62" max="62" width="6.5546875" style="146" customWidth="1"/>
    <col min="63" max="64" width="6.5546875" style="2" customWidth="1"/>
    <col min="65" max="65" width="6.5546875" style="2" bestFit="1" customWidth="1"/>
    <col min="66" max="74" width="6.5546875" style="2" customWidth="1"/>
    <col min="75" max="16384" width="9.5546875" style="2"/>
  </cols>
  <sheetData>
    <row r="1" spans="1:74" ht="15.75" customHeight="1" x14ac:dyDescent="0.25">
      <c r="A1" s="987" t="s">
        <v>477</v>
      </c>
      <c r="B1" s="1059" t="s">
        <v>1296</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s="4" customFormat="1"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5"/>
      <c r="AZ2" s="825"/>
      <c r="BA2" s="825"/>
      <c r="BB2" s="825"/>
      <c r="BC2" s="825"/>
      <c r="BD2" s="647"/>
      <c r="BE2" s="647"/>
      <c r="BF2" s="647"/>
      <c r="BG2" s="825"/>
      <c r="BH2" s="825"/>
      <c r="BI2" s="825"/>
      <c r="BJ2" s="214"/>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ht="10.199999999999999"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s="275" customFormat="1" ht="11.1" customHeight="1" x14ac:dyDescent="0.2">
      <c r="A5" s="595" t="s">
        <v>1299</v>
      </c>
      <c r="B5" s="622" t="s">
        <v>1300</v>
      </c>
      <c r="C5" s="584">
        <v>7.4420000000000002</v>
      </c>
      <c r="D5" s="584">
        <v>7.5179999999999998</v>
      </c>
      <c r="E5" s="584">
        <v>7.7930000000000001</v>
      </c>
      <c r="F5" s="584">
        <v>7.6660000000000004</v>
      </c>
      <c r="G5" s="584">
        <v>7.7910000000000004</v>
      </c>
      <c r="H5" s="584">
        <v>7.8390000000000004</v>
      </c>
      <c r="I5" s="584">
        <v>7.891</v>
      </c>
      <c r="J5" s="584">
        <v>8.016</v>
      </c>
      <c r="K5" s="584">
        <v>8.2170000000000005</v>
      </c>
      <c r="L5" s="584">
        <v>8.2690000000000001</v>
      </c>
      <c r="M5" s="584">
        <v>8.2810000000000006</v>
      </c>
      <c r="N5" s="584">
        <v>8.048</v>
      </c>
      <c r="O5" s="584">
        <v>8.3119999999999994</v>
      </c>
      <c r="P5" s="584">
        <v>8.3689999999999998</v>
      </c>
      <c r="Q5" s="584">
        <v>8.5690000000000008</v>
      </c>
      <c r="R5" s="584">
        <v>8.5589999999999993</v>
      </c>
      <c r="S5" s="584">
        <v>8.5820000000000007</v>
      </c>
      <c r="T5" s="584">
        <v>8.56</v>
      </c>
      <c r="U5" s="584">
        <v>8.6240000000000006</v>
      </c>
      <c r="V5" s="584">
        <v>8.7370000000000001</v>
      </c>
      <c r="W5" s="584">
        <v>8.8030000000000008</v>
      </c>
      <c r="X5" s="584">
        <v>8.8209999999999997</v>
      </c>
      <c r="Y5" s="584">
        <v>9.0220000000000002</v>
      </c>
      <c r="Z5" s="584">
        <v>9.01</v>
      </c>
      <c r="AA5" s="584">
        <v>8.4350000000000005</v>
      </c>
      <c r="AB5" s="584">
        <v>8.8970000000000002</v>
      </c>
      <c r="AC5" s="584">
        <v>8.9629999999999992</v>
      </c>
      <c r="AD5" s="584">
        <v>9.032</v>
      </c>
      <c r="AE5" s="584">
        <v>9.0530000000000008</v>
      </c>
      <c r="AF5" s="584">
        <v>9.0660000000000007</v>
      </c>
      <c r="AG5" s="584">
        <v>9.0340000000000007</v>
      </c>
      <c r="AH5" s="584">
        <v>9.2249999999999996</v>
      </c>
      <c r="AI5" s="584">
        <v>9.2829999999999995</v>
      </c>
      <c r="AJ5" s="584">
        <v>9.3870000000000005</v>
      </c>
      <c r="AK5" s="584">
        <v>9.4269999999999996</v>
      </c>
      <c r="AL5" s="584">
        <v>9.2669999999999995</v>
      </c>
      <c r="AM5" s="584">
        <v>9.0020000000000007</v>
      </c>
      <c r="AN5" s="584">
        <v>9.1240000000000006</v>
      </c>
      <c r="AO5" s="584">
        <v>9.35</v>
      </c>
      <c r="AP5" s="584">
        <v>9.3190000000000008</v>
      </c>
      <c r="AQ5" s="584">
        <v>9.3089999999999993</v>
      </c>
      <c r="AR5" s="584">
        <v>9.3460000000000001</v>
      </c>
      <c r="AS5" s="584">
        <v>9.4749999999999996</v>
      </c>
      <c r="AT5" s="584">
        <v>9.452</v>
      </c>
      <c r="AU5" s="584">
        <v>9.452</v>
      </c>
      <c r="AV5" s="584">
        <v>9.4589999999999996</v>
      </c>
      <c r="AW5" s="584">
        <v>9.4920000000000009</v>
      </c>
      <c r="AX5" s="584">
        <v>9.3550000000000004</v>
      </c>
      <c r="AY5" s="584">
        <v>8.9749999999999996</v>
      </c>
      <c r="AZ5" s="584">
        <v>9.3870000000000005</v>
      </c>
      <c r="BA5" s="584">
        <v>9.4440000000000008</v>
      </c>
      <c r="BB5" s="584">
        <v>9.4640000000000004</v>
      </c>
      <c r="BC5" s="584">
        <v>9.4550000000000001</v>
      </c>
      <c r="BD5" s="584">
        <v>9.3800000000000008</v>
      </c>
      <c r="BE5" s="584">
        <v>9.4949999999999992</v>
      </c>
      <c r="BF5" s="584">
        <v>9.5</v>
      </c>
      <c r="BG5" s="947">
        <v>0</v>
      </c>
      <c r="BH5" s="947">
        <v>0</v>
      </c>
      <c r="BI5" s="947">
        <v>0</v>
      </c>
      <c r="BJ5" s="947">
        <v>0</v>
      </c>
      <c r="BK5" s="947">
        <v>0</v>
      </c>
      <c r="BL5" s="947">
        <v>0</v>
      </c>
      <c r="BM5" s="947">
        <v>0</v>
      </c>
      <c r="BN5" s="947">
        <v>0</v>
      </c>
      <c r="BO5" s="947">
        <v>0</v>
      </c>
      <c r="BP5" s="947">
        <v>0</v>
      </c>
      <c r="BQ5" s="947">
        <v>0</v>
      </c>
      <c r="BR5" s="947">
        <v>0</v>
      </c>
      <c r="BS5" s="947">
        <v>0</v>
      </c>
      <c r="BT5" s="947">
        <v>0</v>
      </c>
      <c r="BU5" s="947">
        <v>0</v>
      </c>
      <c r="BV5" s="947">
        <v>0</v>
      </c>
    </row>
    <row r="6" spans="1:74" ht="11.1" customHeight="1" x14ac:dyDescent="0.2">
      <c r="A6" s="267" t="s">
        <v>1301</v>
      </c>
      <c r="B6" s="554" t="s">
        <v>1302</v>
      </c>
      <c r="C6" s="585">
        <v>0.107</v>
      </c>
      <c r="D6" s="585">
        <v>0.122</v>
      </c>
      <c r="E6" s="585">
        <v>0.11899999999999999</v>
      </c>
      <c r="F6" s="585">
        <v>0.11799999999999999</v>
      </c>
      <c r="G6" s="585">
        <v>0.123</v>
      </c>
      <c r="H6" s="585">
        <v>0.122</v>
      </c>
      <c r="I6" s="585">
        <v>0.124</v>
      </c>
      <c r="J6" s="585">
        <v>0.12</v>
      </c>
      <c r="K6" s="585">
        <v>0.11600000000000001</v>
      </c>
      <c r="L6" s="585">
        <v>0.113</v>
      </c>
      <c r="M6" s="585">
        <v>0.113</v>
      </c>
      <c r="N6" s="585">
        <v>0.11899999999999999</v>
      </c>
      <c r="O6" s="585">
        <v>0.128</v>
      </c>
      <c r="P6" s="585">
        <v>0.128</v>
      </c>
      <c r="Q6" s="585">
        <v>0.125</v>
      </c>
      <c r="R6" s="585">
        <v>0.127</v>
      </c>
      <c r="S6" s="585">
        <v>0.125</v>
      </c>
      <c r="T6" s="585">
        <v>0.11899999999999999</v>
      </c>
      <c r="U6" s="585">
        <v>0.123</v>
      </c>
      <c r="V6" s="585">
        <v>0.126</v>
      </c>
      <c r="W6" s="585">
        <v>0.129</v>
      </c>
      <c r="X6" s="585">
        <v>0.13200000000000001</v>
      </c>
      <c r="Y6" s="585">
        <v>0.127</v>
      </c>
      <c r="Z6" s="585">
        <v>0.11600000000000001</v>
      </c>
      <c r="AA6" s="585">
        <v>0.111</v>
      </c>
      <c r="AB6" s="585">
        <v>0.123</v>
      </c>
      <c r="AC6" s="585">
        <v>0.125</v>
      </c>
      <c r="AD6" s="585">
        <v>0.128</v>
      </c>
      <c r="AE6" s="585">
        <v>0.129</v>
      </c>
      <c r="AF6" s="585">
        <v>0.128</v>
      </c>
      <c r="AG6" s="585">
        <v>0.127</v>
      </c>
      <c r="AH6" s="585">
        <v>0.128</v>
      </c>
      <c r="AI6" s="585">
        <v>0.126</v>
      </c>
      <c r="AJ6" s="585">
        <v>0.13</v>
      </c>
      <c r="AK6" s="585">
        <v>0.127</v>
      </c>
      <c r="AL6" s="585">
        <v>0.126</v>
      </c>
      <c r="AM6" s="585">
        <v>0.11899999999999999</v>
      </c>
      <c r="AN6" s="585">
        <v>0.11799999999999999</v>
      </c>
      <c r="AO6" s="585">
        <v>0.12</v>
      </c>
      <c r="AP6" s="585">
        <v>0.126</v>
      </c>
      <c r="AQ6" s="585">
        <v>0.11899999999999999</v>
      </c>
      <c r="AR6" s="585">
        <v>0.114</v>
      </c>
      <c r="AS6" s="585">
        <v>0.113</v>
      </c>
      <c r="AT6" s="585">
        <v>0.11600000000000001</v>
      </c>
      <c r="AU6" s="585">
        <v>0.125</v>
      </c>
      <c r="AV6" s="585">
        <v>0.128</v>
      </c>
      <c r="AW6" s="585">
        <v>0.127</v>
      </c>
      <c r="AX6" s="585">
        <v>0.125</v>
      </c>
      <c r="AY6" s="585">
        <v>0.123</v>
      </c>
      <c r="AZ6" s="585">
        <v>0.122</v>
      </c>
      <c r="BA6" s="585">
        <v>0.125</v>
      </c>
      <c r="BB6" s="585">
        <v>0.122</v>
      </c>
      <c r="BC6" s="585">
        <v>0.11700000000000001</v>
      </c>
      <c r="BD6" s="585">
        <v>0.11700000000000001</v>
      </c>
      <c r="BE6" s="585">
        <v>0.12</v>
      </c>
      <c r="BF6" s="585">
        <v>0.11799999999999999</v>
      </c>
      <c r="BG6" s="947">
        <v>0</v>
      </c>
      <c r="BH6" s="947">
        <v>0</v>
      </c>
      <c r="BI6" s="947">
        <v>0</v>
      </c>
      <c r="BJ6" s="947">
        <v>0</v>
      </c>
      <c r="BK6" s="947">
        <v>0</v>
      </c>
      <c r="BL6" s="947">
        <v>0</v>
      </c>
      <c r="BM6" s="947">
        <v>0</v>
      </c>
      <c r="BN6" s="947">
        <v>0</v>
      </c>
      <c r="BO6" s="947">
        <v>0</v>
      </c>
      <c r="BP6" s="947">
        <v>0</v>
      </c>
      <c r="BQ6" s="947">
        <v>0</v>
      </c>
      <c r="BR6" s="947">
        <v>0</v>
      </c>
      <c r="BS6" s="947">
        <v>0</v>
      </c>
      <c r="BT6" s="947">
        <v>0</v>
      </c>
      <c r="BU6" s="947">
        <v>0</v>
      </c>
      <c r="BV6" s="947">
        <v>0</v>
      </c>
    </row>
    <row r="7" spans="1:74" ht="11.1" customHeight="1" x14ac:dyDescent="0.2">
      <c r="A7" s="267" t="s">
        <v>1303</v>
      </c>
      <c r="B7" s="554" t="s">
        <v>1304</v>
      </c>
      <c r="C7" s="585">
        <v>1.079</v>
      </c>
      <c r="D7" s="585">
        <v>1.081</v>
      </c>
      <c r="E7" s="585">
        <v>1.117</v>
      </c>
      <c r="F7" s="585">
        <v>0.90400000000000003</v>
      </c>
      <c r="G7" s="585">
        <v>1.0489999999999999</v>
      </c>
      <c r="H7" s="585">
        <v>1.095</v>
      </c>
      <c r="I7" s="585">
        <v>1.0669999999999999</v>
      </c>
      <c r="J7" s="585">
        <v>1.0680000000000001</v>
      </c>
      <c r="K7" s="585">
        <v>1.117</v>
      </c>
      <c r="L7" s="585">
        <v>1.1100000000000001</v>
      </c>
      <c r="M7" s="585">
        <v>1.0940000000000001</v>
      </c>
      <c r="N7" s="585">
        <v>0.96099999999999997</v>
      </c>
      <c r="O7" s="585">
        <v>1.0640000000000001</v>
      </c>
      <c r="P7" s="585">
        <v>1.159</v>
      </c>
      <c r="Q7" s="585">
        <v>1.1259999999999999</v>
      </c>
      <c r="R7" s="585">
        <v>1.1339999999999999</v>
      </c>
      <c r="S7" s="585">
        <v>1.137</v>
      </c>
      <c r="T7" s="585">
        <v>1.17</v>
      </c>
      <c r="U7" s="585">
        <v>1.179</v>
      </c>
      <c r="V7" s="585">
        <v>1.2190000000000001</v>
      </c>
      <c r="W7" s="585">
        <v>1.3</v>
      </c>
      <c r="X7" s="585">
        <v>1.268</v>
      </c>
      <c r="Y7" s="585">
        <v>1.2929999999999999</v>
      </c>
      <c r="Z7" s="585">
        <v>1.288</v>
      </c>
      <c r="AA7" s="585">
        <v>1.1160000000000001</v>
      </c>
      <c r="AB7" s="585">
        <v>1.27</v>
      </c>
      <c r="AC7" s="585">
        <v>1.2490000000000001</v>
      </c>
      <c r="AD7" s="585">
        <v>1.262</v>
      </c>
      <c r="AE7" s="585">
        <v>1.2190000000000001</v>
      </c>
      <c r="AF7" s="585">
        <v>1.2070000000000001</v>
      </c>
      <c r="AG7" s="585">
        <v>1.1919999999999999</v>
      </c>
      <c r="AH7" s="585">
        <v>1.206</v>
      </c>
      <c r="AI7" s="585">
        <v>1.23</v>
      </c>
      <c r="AJ7" s="585">
        <v>1.212</v>
      </c>
      <c r="AK7" s="585">
        <v>1.26</v>
      </c>
      <c r="AL7" s="585">
        <v>1.2230000000000001</v>
      </c>
      <c r="AM7" s="585">
        <v>1.212</v>
      </c>
      <c r="AN7" s="585">
        <v>1.1910000000000001</v>
      </c>
      <c r="AO7" s="585">
        <v>1.2230000000000001</v>
      </c>
      <c r="AP7" s="585">
        <v>1.2010000000000001</v>
      </c>
      <c r="AQ7" s="585">
        <v>1.159</v>
      </c>
      <c r="AR7" s="585">
        <v>1.2030000000000001</v>
      </c>
      <c r="AS7" s="585">
        <v>1.2170000000000001</v>
      </c>
      <c r="AT7" s="585">
        <v>1.206</v>
      </c>
      <c r="AU7" s="585">
        <v>1.2070000000000001</v>
      </c>
      <c r="AV7" s="585">
        <v>1.2170000000000001</v>
      </c>
      <c r="AW7" s="585">
        <v>1.232</v>
      </c>
      <c r="AX7" s="585">
        <v>1.1619999999999999</v>
      </c>
      <c r="AY7" s="585">
        <v>1.161</v>
      </c>
      <c r="AZ7" s="585">
        <v>1.1659999999999999</v>
      </c>
      <c r="BA7" s="585">
        <v>1.173</v>
      </c>
      <c r="BB7" s="585">
        <v>1.175</v>
      </c>
      <c r="BC7" s="585">
        <v>1.1559999999999999</v>
      </c>
      <c r="BD7" s="585">
        <v>1.179</v>
      </c>
      <c r="BE7" s="585">
        <v>1.1830000000000001</v>
      </c>
      <c r="BF7" s="585">
        <v>1.1910000000000001</v>
      </c>
      <c r="BG7" s="947">
        <v>0</v>
      </c>
      <c r="BH7" s="947">
        <v>0</v>
      </c>
      <c r="BI7" s="947">
        <v>0</v>
      </c>
      <c r="BJ7" s="947">
        <v>0</v>
      </c>
      <c r="BK7" s="947">
        <v>0</v>
      </c>
      <c r="BL7" s="947">
        <v>0</v>
      </c>
      <c r="BM7" s="947">
        <v>0</v>
      </c>
      <c r="BN7" s="947">
        <v>0</v>
      </c>
      <c r="BO7" s="947">
        <v>0</v>
      </c>
      <c r="BP7" s="947">
        <v>0</v>
      </c>
      <c r="BQ7" s="947">
        <v>0</v>
      </c>
      <c r="BR7" s="947">
        <v>0</v>
      </c>
      <c r="BS7" s="947">
        <v>0</v>
      </c>
      <c r="BT7" s="947">
        <v>0</v>
      </c>
      <c r="BU7" s="947">
        <v>0</v>
      </c>
      <c r="BV7" s="947">
        <v>0</v>
      </c>
    </row>
    <row r="8" spans="1:74" ht="11.1" customHeight="1" x14ac:dyDescent="0.2">
      <c r="A8" s="267" t="s">
        <v>1305</v>
      </c>
      <c r="B8" s="554" t="s">
        <v>1306</v>
      </c>
      <c r="C8" s="585">
        <v>0.93899999999999995</v>
      </c>
      <c r="D8" s="585">
        <v>0.93700000000000006</v>
      </c>
      <c r="E8" s="585">
        <v>0.94199999999999995</v>
      </c>
      <c r="F8" s="585">
        <v>0.96799999999999997</v>
      </c>
      <c r="G8" s="585">
        <v>0.95899999999999996</v>
      </c>
      <c r="H8" s="585">
        <v>0.98899999999999999</v>
      </c>
      <c r="I8" s="585">
        <v>0.97799999999999998</v>
      </c>
      <c r="J8" s="585">
        <v>0.98899999999999999</v>
      </c>
      <c r="K8" s="585">
        <v>1.0109999999999999</v>
      </c>
      <c r="L8" s="585">
        <v>1.012</v>
      </c>
      <c r="M8" s="585">
        <v>0.98299999999999998</v>
      </c>
      <c r="N8" s="585">
        <v>0.95099999999999996</v>
      </c>
      <c r="O8" s="585">
        <v>0.98</v>
      </c>
      <c r="P8" s="585">
        <v>0.995</v>
      </c>
      <c r="Q8" s="585">
        <v>1.03</v>
      </c>
      <c r="R8" s="585">
        <v>1.01</v>
      </c>
      <c r="S8" s="585">
        <v>1.038</v>
      </c>
      <c r="T8" s="585">
        <v>1.052</v>
      </c>
      <c r="U8" s="585">
        <v>1.0409999999999999</v>
      </c>
      <c r="V8" s="585">
        <v>1.014</v>
      </c>
      <c r="W8" s="585">
        <v>1.0109999999999999</v>
      </c>
      <c r="X8" s="585">
        <v>0.97899999999999998</v>
      </c>
      <c r="Y8" s="585">
        <v>0.97199999999999998</v>
      </c>
      <c r="Z8" s="585">
        <v>0.94199999999999995</v>
      </c>
      <c r="AA8" s="585">
        <v>0.90900000000000003</v>
      </c>
      <c r="AB8" s="585">
        <v>0.95099999999999996</v>
      </c>
      <c r="AC8" s="585">
        <v>0.96699999999999997</v>
      </c>
      <c r="AD8" s="585">
        <v>1.008</v>
      </c>
      <c r="AE8" s="585">
        <v>1.0409999999999999</v>
      </c>
      <c r="AF8" s="585">
        <v>1.0389999999999999</v>
      </c>
      <c r="AG8" s="585">
        <v>1.0169999999999999</v>
      </c>
      <c r="AH8" s="585">
        <v>1.048</v>
      </c>
      <c r="AI8" s="585">
        <v>1.0649999999999999</v>
      </c>
      <c r="AJ8" s="585">
        <v>1.0780000000000001</v>
      </c>
      <c r="AK8" s="585">
        <v>1.0369999999999999</v>
      </c>
      <c r="AL8" s="585">
        <v>1.0069999999999999</v>
      </c>
      <c r="AM8" s="585">
        <v>0.98099999999999998</v>
      </c>
      <c r="AN8" s="585">
        <v>1.04</v>
      </c>
      <c r="AO8" s="585">
        <v>1.048</v>
      </c>
      <c r="AP8" s="585">
        <v>1.0549999999999999</v>
      </c>
      <c r="AQ8" s="585">
        <v>1.0589999999999999</v>
      </c>
      <c r="AR8" s="585">
        <v>1.0620000000000001</v>
      </c>
      <c r="AS8" s="585">
        <v>1.075</v>
      </c>
      <c r="AT8" s="585">
        <v>1.0509999999999999</v>
      </c>
      <c r="AU8" s="585">
        <v>1.0049999999999999</v>
      </c>
      <c r="AV8" s="585">
        <v>0.97</v>
      </c>
      <c r="AW8" s="585">
        <v>0.98399999999999999</v>
      </c>
      <c r="AX8" s="585">
        <v>0.98099999999999998</v>
      </c>
      <c r="AY8" s="585">
        <v>0.99099999999999999</v>
      </c>
      <c r="AZ8" s="585">
        <v>0.99</v>
      </c>
      <c r="BA8" s="585">
        <v>0.995</v>
      </c>
      <c r="BB8" s="585">
        <v>1.0109999999999999</v>
      </c>
      <c r="BC8" s="585">
        <v>1.012</v>
      </c>
      <c r="BD8" s="585">
        <v>0.999</v>
      </c>
      <c r="BE8" s="585">
        <v>1.0049999999999999</v>
      </c>
      <c r="BF8" s="585">
        <v>1.018</v>
      </c>
      <c r="BG8" s="947">
        <v>0</v>
      </c>
      <c r="BH8" s="947">
        <v>0</v>
      </c>
      <c r="BI8" s="947">
        <v>0</v>
      </c>
      <c r="BJ8" s="947">
        <v>0</v>
      </c>
      <c r="BK8" s="947">
        <v>0</v>
      </c>
      <c r="BL8" s="947">
        <v>0</v>
      </c>
      <c r="BM8" s="947">
        <v>0</v>
      </c>
      <c r="BN8" s="947">
        <v>0</v>
      </c>
      <c r="BO8" s="947">
        <v>0</v>
      </c>
      <c r="BP8" s="947">
        <v>0</v>
      </c>
      <c r="BQ8" s="947">
        <v>0</v>
      </c>
      <c r="BR8" s="947">
        <v>0</v>
      </c>
      <c r="BS8" s="947">
        <v>0</v>
      </c>
      <c r="BT8" s="947">
        <v>0</v>
      </c>
      <c r="BU8" s="947">
        <v>0</v>
      </c>
      <c r="BV8" s="947">
        <v>0</v>
      </c>
    </row>
    <row r="9" spans="1:74" s="275" customFormat="1" ht="11.1" customHeight="1" x14ac:dyDescent="0.2">
      <c r="A9" s="267" t="s">
        <v>1307</v>
      </c>
      <c r="B9" s="554" t="s">
        <v>1308</v>
      </c>
      <c r="C9" s="585">
        <v>0.15</v>
      </c>
      <c r="D9" s="585">
        <v>0.14499999999999999</v>
      </c>
      <c r="E9" s="585">
        <v>0.157</v>
      </c>
      <c r="F9" s="585">
        <v>0.157</v>
      </c>
      <c r="G9" s="585">
        <v>0.156</v>
      </c>
      <c r="H9" s="585">
        <v>0.151</v>
      </c>
      <c r="I9" s="585">
        <v>0.14599999999999999</v>
      </c>
      <c r="J9" s="585">
        <v>0.14899999999999999</v>
      </c>
      <c r="K9" s="585">
        <v>0.14199999999999999</v>
      </c>
      <c r="L9" s="585">
        <v>0.154</v>
      </c>
      <c r="M9" s="585">
        <v>0.16</v>
      </c>
      <c r="N9" s="585">
        <v>0.15</v>
      </c>
      <c r="O9" s="585">
        <v>0.157</v>
      </c>
      <c r="P9" s="585">
        <v>0.155</v>
      </c>
      <c r="Q9" s="585">
        <v>0.154</v>
      </c>
      <c r="R9" s="585">
        <v>0.14799999999999999</v>
      </c>
      <c r="S9" s="585">
        <v>0.14899999999999999</v>
      </c>
      <c r="T9" s="585">
        <v>0.14299999999999999</v>
      </c>
      <c r="U9" s="585">
        <v>0.14299999999999999</v>
      </c>
      <c r="V9" s="585">
        <v>0.13600000000000001</v>
      </c>
      <c r="W9" s="585">
        <v>0.13600000000000001</v>
      </c>
      <c r="X9" s="585">
        <v>0.13500000000000001</v>
      </c>
      <c r="Y9" s="585">
        <v>0.13700000000000001</v>
      </c>
      <c r="Z9" s="585">
        <v>0.13600000000000001</v>
      </c>
      <c r="AA9" s="585">
        <v>0.121</v>
      </c>
      <c r="AB9" s="585">
        <v>0.13200000000000001</v>
      </c>
      <c r="AC9" s="585">
        <v>0.127</v>
      </c>
      <c r="AD9" s="585">
        <v>0.126</v>
      </c>
      <c r="AE9" s="585">
        <v>0.11799999999999999</v>
      </c>
      <c r="AF9" s="585">
        <v>0.114</v>
      </c>
      <c r="AG9" s="585">
        <v>0.113</v>
      </c>
      <c r="AH9" s="585">
        <v>0.113</v>
      </c>
      <c r="AI9" s="585">
        <v>0.11899999999999999</v>
      </c>
      <c r="AJ9" s="585">
        <v>0.11899999999999999</v>
      </c>
      <c r="AK9" s="585">
        <v>0.11899999999999999</v>
      </c>
      <c r="AL9" s="585">
        <v>0.115</v>
      </c>
      <c r="AM9" s="585">
        <v>0.113</v>
      </c>
      <c r="AN9" s="585">
        <v>0.10299999999999999</v>
      </c>
      <c r="AO9" s="585">
        <v>0.12</v>
      </c>
      <c r="AP9" s="585">
        <v>0.11799999999999999</v>
      </c>
      <c r="AQ9" s="585">
        <v>0.11899999999999999</v>
      </c>
      <c r="AR9" s="585">
        <v>0.121</v>
      </c>
      <c r="AS9" s="585">
        <v>0.121</v>
      </c>
      <c r="AT9" s="585">
        <v>0.115</v>
      </c>
      <c r="AU9" s="585">
        <v>0.11799999999999999</v>
      </c>
      <c r="AV9" s="585">
        <v>0.121</v>
      </c>
      <c r="AW9" s="585">
        <v>0.11700000000000001</v>
      </c>
      <c r="AX9" s="585">
        <v>0.113</v>
      </c>
      <c r="AY9" s="585">
        <v>9.8000000000000004E-2</v>
      </c>
      <c r="AZ9" s="585">
        <v>0.11</v>
      </c>
      <c r="BA9" s="585">
        <v>0.105</v>
      </c>
      <c r="BB9" s="585">
        <v>9.8000000000000004E-2</v>
      </c>
      <c r="BC9" s="585">
        <v>0.1</v>
      </c>
      <c r="BD9" s="585">
        <v>9.8000000000000004E-2</v>
      </c>
      <c r="BE9" s="585">
        <v>9.6000000000000002E-2</v>
      </c>
      <c r="BF9" s="585">
        <v>9.4E-2</v>
      </c>
      <c r="BG9" s="947">
        <v>0</v>
      </c>
      <c r="BH9" s="947">
        <v>0</v>
      </c>
      <c r="BI9" s="947">
        <v>0</v>
      </c>
      <c r="BJ9" s="947">
        <v>0</v>
      </c>
      <c r="BK9" s="947">
        <v>0</v>
      </c>
      <c r="BL9" s="947">
        <v>0</v>
      </c>
      <c r="BM9" s="947">
        <v>0</v>
      </c>
      <c r="BN9" s="947">
        <v>0</v>
      </c>
      <c r="BO9" s="947">
        <v>0</v>
      </c>
      <c r="BP9" s="947">
        <v>0</v>
      </c>
      <c r="BQ9" s="947">
        <v>0</v>
      </c>
      <c r="BR9" s="947">
        <v>0</v>
      </c>
      <c r="BS9" s="947">
        <v>0</v>
      </c>
      <c r="BT9" s="947">
        <v>0</v>
      </c>
      <c r="BU9" s="947">
        <v>0</v>
      </c>
      <c r="BV9" s="947">
        <v>0</v>
      </c>
    </row>
    <row r="10" spans="1:74" s="275" customFormat="1" ht="11.1" customHeight="1" x14ac:dyDescent="0.2">
      <c r="A10" s="267" t="s">
        <v>1309</v>
      </c>
      <c r="B10" s="554" t="s">
        <v>1310</v>
      </c>
      <c r="C10" s="585">
        <v>0.42599999999999999</v>
      </c>
      <c r="D10" s="585">
        <v>0.433</v>
      </c>
      <c r="E10" s="585">
        <v>0.442</v>
      </c>
      <c r="F10" s="585">
        <v>0.441</v>
      </c>
      <c r="G10" s="585">
        <v>0.432</v>
      </c>
      <c r="H10" s="585">
        <v>0.42599999999999999</v>
      </c>
      <c r="I10" s="585">
        <v>0.42599999999999999</v>
      </c>
      <c r="J10" s="585">
        <v>0.42799999999999999</v>
      </c>
      <c r="K10" s="585">
        <v>0.42699999999999999</v>
      </c>
      <c r="L10" s="585">
        <v>0.43099999999999999</v>
      </c>
      <c r="M10" s="585">
        <v>0.443</v>
      </c>
      <c r="N10" s="585">
        <v>0.40600000000000003</v>
      </c>
      <c r="O10" s="585">
        <v>0.41699999999999998</v>
      </c>
      <c r="P10" s="585">
        <v>0.41099999999999998</v>
      </c>
      <c r="Q10" s="585">
        <v>0.433</v>
      </c>
      <c r="R10" s="585">
        <v>0.44700000000000001</v>
      </c>
      <c r="S10" s="585">
        <v>0.45</v>
      </c>
      <c r="T10" s="585">
        <v>0.45800000000000002</v>
      </c>
      <c r="U10" s="585">
        <v>0.45100000000000001</v>
      </c>
      <c r="V10" s="585">
        <v>0.45800000000000002</v>
      </c>
      <c r="W10" s="585">
        <v>0.45500000000000002</v>
      </c>
      <c r="X10" s="585">
        <v>0.46800000000000003</v>
      </c>
      <c r="Y10" s="585">
        <v>0.48</v>
      </c>
      <c r="Z10" s="585">
        <v>0.49199999999999999</v>
      </c>
      <c r="AA10" s="585">
        <v>0.44900000000000001</v>
      </c>
      <c r="AB10" s="585">
        <v>0.47399999999999998</v>
      </c>
      <c r="AC10" s="585">
        <v>0.47499999999999998</v>
      </c>
      <c r="AD10" s="585">
        <v>0.45700000000000002</v>
      </c>
      <c r="AE10" s="585">
        <v>0.46</v>
      </c>
      <c r="AF10" s="585">
        <v>0.44800000000000001</v>
      </c>
      <c r="AG10" s="585">
        <v>0.44700000000000001</v>
      </c>
      <c r="AH10" s="585">
        <v>0.45400000000000001</v>
      </c>
      <c r="AI10" s="585">
        <v>0.47299999999999998</v>
      </c>
      <c r="AJ10" s="585">
        <v>0.498</v>
      </c>
      <c r="AK10" s="585">
        <v>0.52600000000000002</v>
      </c>
      <c r="AL10" s="585">
        <v>0.51500000000000001</v>
      </c>
      <c r="AM10" s="585">
        <v>0.47699999999999998</v>
      </c>
      <c r="AN10" s="585">
        <v>0.47099999999999997</v>
      </c>
      <c r="AO10" s="585">
        <v>0.47499999999999998</v>
      </c>
      <c r="AP10" s="585">
        <v>0.45400000000000001</v>
      </c>
      <c r="AQ10" s="585">
        <v>0.47499999999999998</v>
      </c>
      <c r="AR10" s="585">
        <v>0.45400000000000001</v>
      </c>
      <c r="AS10" s="585">
        <v>0.46500000000000002</v>
      </c>
      <c r="AT10" s="585">
        <v>0.46700000000000003</v>
      </c>
      <c r="AU10" s="585">
        <v>0.46300000000000002</v>
      </c>
      <c r="AV10" s="585">
        <v>0.47199999999999998</v>
      </c>
      <c r="AW10" s="585">
        <v>0.46100000000000002</v>
      </c>
      <c r="AX10" s="585">
        <v>0.44800000000000001</v>
      </c>
      <c r="AY10" s="585">
        <v>0.434</v>
      </c>
      <c r="AZ10" s="585">
        <v>0.441</v>
      </c>
      <c r="BA10" s="585">
        <v>0.45200000000000001</v>
      </c>
      <c r="BB10" s="585">
        <v>0.45</v>
      </c>
      <c r="BC10" s="585">
        <v>0.437</v>
      </c>
      <c r="BD10" s="585">
        <v>0.43</v>
      </c>
      <c r="BE10" s="585">
        <v>0.435</v>
      </c>
      <c r="BF10" s="585">
        <v>0.443</v>
      </c>
      <c r="BG10" s="947">
        <v>0</v>
      </c>
      <c r="BH10" s="947">
        <v>0</v>
      </c>
      <c r="BI10" s="947">
        <v>0</v>
      </c>
      <c r="BJ10" s="947">
        <v>0</v>
      </c>
      <c r="BK10" s="947">
        <v>0</v>
      </c>
      <c r="BL10" s="947">
        <v>0</v>
      </c>
      <c r="BM10" s="947">
        <v>0</v>
      </c>
      <c r="BN10" s="947">
        <v>0</v>
      </c>
      <c r="BO10" s="947">
        <v>0</v>
      </c>
      <c r="BP10" s="947">
        <v>0</v>
      </c>
      <c r="BQ10" s="947">
        <v>0</v>
      </c>
      <c r="BR10" s="947">
        <v>0</v>
      </c>
      <c r="BS10" s="947">
        <v>0</v>
      </c>
      <c r="BT10" s="947">
        <v>0</v>
      </c>
      <c r="BU10" s="947">
        <v>0</v>
      </c>
      <c r="BV10" s="947">
        <v>0</v>
      </c>
    </row>
    <row r="11" spans="1:74" ht="11.1" customHeight="1" x14ac:dyDescent="0.2">
      <c r="A11" s="267" t="s">
        <v>1311</v>
      </c>
      <c r="B11" s="554" t="s">
        <v>1312</v>
      </c>
      <c r="C11" s="585">
        <v>4.375</v>
      </c>
      <c r="D11" s="585">
        <v>4.4359999999999999</v>
      </c>
      <c r="E11" s="585">
        <v>4.6280000000000001</v>
      </c>
      <c r="F11" s="585">
        <v>4.68</v>
      </c>
      <c r="G11" s="585">
        <v>4.66</v>
      </c>
      <c r="H11" s="585">
        <v>4.6429999999999998</v>
      </c>
      <c r="I11" s="585">
        <v>4.74</v>
      </c>
      <c r="J11" s="585">
        <v>4.843</v>
      </c>
      <c r="K11" s="585">
        <v>4.984</v>
      </c>
      <c r="L11" s="585">
        <v>5.0270000000000001</v>
      </c>
      <c r="M11" s="585">
        <v>5.0640000000000001</v>
      </c>
      <c r="N11" s="585">
        <v>5.0599999999999996</v>
      </c>
      <c r="O11" s="585">
        <v>5.1630000000000003</v>
      </c>
      <c r="P11" s="585">
        <v>5.1059999999999999</v>
      </c>
      <c r="Q11" s="585">
        <v>5.2619999999999996</v>
      </c>
      <c r="R11" s="585">
        <v>5.266</v>
      </c>
      <c r="S11" s="585">
        <v>5.2439999999999998</v>
      </c>
      <c r="T11" s="585">
        <v>5.1719999999999997</v>
      </c>
      <c r="U11" s="585">
        <v>5.2619999999999996</v>
      </c>
      <c r="V11" s="585">
        <v>5.3540000000000001</v>
      </c>
      <c r="W11" s="585">
        <v>5.3460000000000001</v>
      </c>
      <c r="X11" s="585">
        <v>5.4119999999999999</v>
      </c>
      <c r="Y11" s="585">
        <v>5.58</v>
      </c>
      <c r="Z11" s="585">
        <v>5.609</v>
      </c>
      <c r="AA11" s="585">
        <v>5.3410000000000002</v>
      </c>
      <c r="AB11" s="585">
        <v>5.5529999999999999</v>
      </c>
      <c r="AC11" s="585">
        <v>5.6269999999999998</v>
      </c>
      <c r="AD11" s="585">
        <v>5.65</v>
      </c>
      <c r="AE11" s="585">
        <v>5.6710000000000003</v>
      </c>
      <c r="AF11" s="585">
        <v>5.7149999999999999</v>
      </c>
      <c r="AG11" s="585">
        <v>5.7240000000000002</v>
      </c>
      <c r="AH11" s="585">
        <v>5.8460000000000001</v>
      </c>
      <c r="AI11" s="585">
        <v>5.8209999999999997</v>
      </c>
      <c r="AJ11" s="585">
        <v>5.9089999999999998</v>
      </c>
      <c r="AK11" s="585">
        <v>5.9059999999999997</v>
      </c>
      <c r="AL11" s="585">
        <v>5.8339999999999996</v>
      </c>
      <c r="AM11" s="585">
        <v>5.6669999999999998</v>
      </c>
      <c r="AN11" s="585">
        <v>5.7629999999999999</v>
      </c>
      <c r="AO11" s="585">
        <v>5.9059999999999997</v>
      </c>
      <c r="AP11" s="585">
        <v>5.9219999999999997</v>
      </c>
      <c r="AQ11" s="585">
        <v>5.9189999999999996</v>
      </c>
      <c r="AR11" s="585">
        <v>5.9260000000000002</v>
      </c>
      <c r="AS11" s="585">
        <v>6.0339999999999998</v>
      </c>
      <c r="AT11" s="585">
        <v>6.0350000000000001</v>
      </c>
      <c r="AU11" s="585">
        <v>6.0720000000000001</v>
      </c>
      <c r="AV11" s="585">
        <v>6.1180000000000003</v>
      </c>
      <c r="AW11" s="585">
        <v>6.1420000000000003</v>
      </c>
      <c r="AX11" s="585">
        <v>6.0810000000000004</v>
      </c>
      <c r="AY11" s="585">
        <v>5.7560000000000002</v>
      </c>
      <c r="AZ11" s="585">
        <v>6.125</v>
      </c>
      <c r="BA11" s="585">
        <v>6.15</v>
      </c>
      <c r="BB11" s="585">
        <v>6.165</v>
      </c>
      <c r="BC11" s="585">
        <v>6.1769999999999996</v>
      </c>
      <c r="BD11" s="585">
        <v>6.0970000000000004</v>
      </c>
      <c r="BE11" s="585">
        <v>6.2039999999999997</v>
      </c>
      <c r="BF11" s="585">
        <v>6.1760000000000002</v>
      </c>
      <c r="BG11" s="947">
        <v>0</v>
      </c>
      <c r="BH11" s="947">
        <v>0</v>
      </c>
      <c r="BI11" s="947">
        <v>0</v>
      </c>
      <c r="BJ11" s="947">
        <v>0</v>
      </c>
      <c r="BK11" s="947">
        <v>0</v>
      </c>
      <c r="BL11" s="947">
        <v>0</v>
      </c>
      <c r="BM11" s="947">
        <v>0</v>
      </c>
      <c r="BN11" s="947">
        <v>0</v>
      </c>
      <c r="BO11" s="947">
        <v>0</v>
      </c>
      <c r="BP11" s="947">
        <v>0</v>
      </c>
      <c r="BQ11" s="947">
        <v>0</v>
      </c>
      <c r="BR11" s="947">
        <v>0</v>
      </c>
      <c r="BS11" s="947">
        <v>0</v>
      </c>
      <c r="BT11" s="947">
        <v>0</v>
      </c>
      <c r="BU11" s="947">
        <v>0</v>
      </c>
      <c r="BV11" s="947">
        <v>0</v>
      </c>
    </row>
    <row r="12" spans="1:74" ht="11.1" customHeight="1" x14ac:dyDescent="0.2">
      <c r="A12" s="267" t="s">
        <v>1313</v>
      </c>
      <c r="B12" s="554" t="s">
        <v>1314</v>
      </c>
      <c r="C12" s="585">
        <v>8.4000000000000005E-2</v>
      </c>
      <c r="D12" s="585">
        <v>7.8E-2</v>
      </c>
      <c r="E12" s="585">
        <v>9.0999999999999998E-2</v>
      </c>
      <c r="F12" s="585">
        <v>9.5000000000000001E-2</v>
      </c>
      <c r="G12" s="585">
        <v>9.5000000000000001E-2</v>
      </c>
      <c r="H12" s="585">
        <v>9.4E-2</v>
      </c>
      <c r="I12" s="585">
        <v>8.8999999999999996E-2</v>
      </c>
      <c r="J12" s="585">
        <v>9.0999999999999998E-2</v>
      </c>
      <c r="K12" s="585">
        <v>0.09</v>
      </c>
      <c r="L12" s="585">
        <v>8.6999999999999994E-2</v>
      </c>
      <c r="M12" s="585">
        <v>9.4E-2</v>
      </c>
      <c r="N12" s="585">
        <v>8.7999999999999995E-2</v>
      </c>
      <c r="O12" s="585">
        <v>9.2999999999999999E-2</v>
      </c>
      <c r="P12" s="585">
        <v>9.2999999999999999E-2</v>
      </c>
      <c r="Q12" s="585">
        <v>9.6000000000000002E-2</v>
      </c>
      <c r="R12" s="585">
        <v>9.2999999999999999E-2</v>
      </c>
      <c r="S12" s="585">
        <v>0.104</v>
      </c>
      <c r="T12" s="585">
        <v>0.10100000000000001</v>
      </c>
      <c r="U12" s="585">
        <v>0.10299999999999999</v>
      </c>
      <c r="V12" s="585">
        <v>9.7000000000000003E-2</v>
      </c>
      <c r="W12" s="585">
        <v>9.1999999999999998E-2</v>
      </c>
      <c r="X12" s="585">
        <v>8.8999999999999996E-2</v>
      </c>
      <c r="Y12" s="585">
        <v>8.8999999999999996E-2</v>
      </c>
      <c r="Z12" s="585">
        <v>8.6999999999999994E-2</v>
      </c>
      <c r="AA12" s="585">
        <v>7.8E-2</v>
      </c>
      <c r="AB12" s="585">
        <v>8.1000000000000003E-2</v>
      </c>
      <c r="AC12" s="585">
        <v>0.08</v>
      </c>
      <c r="AD12" s="585">
        <v>8.4000000000000005E-2</v>
      </c>
      <c r="AE12" s="585">
        <v>8.5999999999999993E-2</v>
      </c>
      <c r="AF12" s="585">
        <v>8.1000000000000003E-2</v>
      </c>
      <c r="AG12" s="585">
        <v>7.9000000000000001E-2</v>
      </c>
      <c r="AH12" s="585">
        <v>8.4000000000000005E-2</v>
      </c>
      <c r="AI12" s="585">
        <v>0.09</v>
      </c>
      <c r="AJ12" s="585">
        <v>9.0999999999999998E-2</v>
      </c>
      <c r="AK12" s="585">
        <v>9.2999999999999999E-2</v>
      </c>
      <c r="AL12" s="585">
        <v>9.1999999999999998E-2</v>
      </c>
      <c r="AM12" s="585">
        <v>0.09</v>
      </c>
      <c r="AN12" s="585">
        <v>8.3000000000000004E-2</v>
      </c>
      <c r="AO12" s="585">
        <v>8.5000000000000006E-2</v>
      </c>
      <c r="AP12" s="585">
        <v>0.08</v>
      </c>
      <c r="AQ12" s="585">
        <v>0.08</v>
      </c>
      <c r="AR12" s="585">
        <v>0.08</v>
      </c>
      <c r="AS12" s="585">
        <v>0.08</v>
      </c>
      <c r="AT12" s="585">
        <v>7.8E-2</v>
      </c>
      <c r="AU12" s="585">
        <v>7.6999999999999999E-2</v>
      </c>
      <c r="AV12" s="585">
        <v>7.9000000000000001E-2</v>
      </c>
      <c r="AW12" s="585">
        <v>7.8E-2</v>
      </c>
      <c r="AX12" s="585">
        <v>7.8E-2</v>
      </c>
      <c r="AY12" s="585">
        <v>6.9000000000000006E-2</v>
      </c>
      <c r="AZ12" s="585">
        <v>7.2999999999999995E-2</v>
      </c>
      <c r="BA12" s="585">
        <v>7.4999999999999997E-2</v>
      </c>
      <c r="BB12" s="585">
        <v>7.6999999999999999E-2</v>
      </c>
      <c r="BC12" s="585">
        <v>8.1000000000000003E-2</v>
      </c>
      <c r="BD12" s="585">
        <v>0.08</v>
      </c>
      <c r="BE12" s="585">
        <v>0.08</v>
      </c>
      <c r="BF12" s="585">
        <v>0.08</v>
      </c>
      <c r="BG12" s="947">
        <v>0</v>
      </c>
      <c r="BH12" s="947">
        <v>0</v>
      </c>
      <c r="BI12" s="947">
        <v>0</v>
      </c>
      <c r="BJ12" s="947">
        <v>0</v>
      </c>
      <c r="BK12" s="947">
        <v>0</v>
      </c>
      <c r="BL12" s="947">
        <v>0</v>
      </c>
      <c r="BM12" s="947">
        <v>0</v>
      </c>
      <c r="BN12" s="947">
        <v>0</v>
      </c>
      <c r="BO12" s="947">
        <v>0</v>
      </c>
      <c r="BP12" s="947">
        <v>0</v>
      </c>
      <c r="BQ12" s="947">
        <v>0</v>
      </c>
      <c r="BR12" s="947">
        <v>0</v>
      </c>
      <c r="BS12" s="947">
        <v>0</v>
      </c>
      <c r="BT12" s="947">
        <v>0</v>
      </c>
      <c r="BU12" s="947">
        <v>0</v>
      </c>
      <c r="BV12" s="947">
        <v>0</v>
      </c>
    </row>
    <row r="13" spans="1:74" ht="11.1" customHeight="1" x14ac:dyDescent="0.2">
      <c r="A13" s="267" t="s">
        <v>1315</v>
      </c>
      <c r="B13" s="554" t="s">
        <v>1316</v>
      </c>
      <c r="C13" s="585">
        <v>0.28199999999999997</v>
      </c>
      <c r="D13" s="585">
        <v>0.28599999999999998</v>
      </c>
      <c r="E13" s="585">
        <v>0.29699999999999999</v>
      </c>
      <c r="F13" s="585">
        <v>0.30299999999999999</v>
      </c>
      <c r="G13" s="585">
        <v>0.317</v>
      </c>
      <c r="H13" s="585">
        <v>0.31900000000000001</v>
      </c>
      <c r="I13" s="585">
        <v>0.32100000000000001</v>
      </c>
      <c r="J13" s="585">
        <v>0.32800000000000001</v>
      </c>
      <c r="K13" s="585">
        <v>0.33</v>
      </c>
      <c r="L13" s="585">
        <v>0.33500000000000002</v>
      </c>
      <c r="M13" s="585">
        <v>0.33</v>
      </c>
      <c r="N13" s="585">
        <v>0.313</v>
      </c>
      <c r="O13" s="585">
        <v>0.31</v>
      </c>
      <c r="P13" s="585">
        <v>0.32200000000000001</v>
      </c>
      <c r="Q13" s="585">
        <v>0.34300000000000003</v>
      </c>
      <c r="R13" s="585">
        <v>0.33400000000000002</v>
      </c>
      <c r="S13" s="585">
        <v>0.33500000000000002</v>
      </c>
      <c r="T13" s="585">
        <v>0.34499999999999997</v>
      </c>
      <c r="U13" s="585">
        <v>0.32200000000000001</v>
      </c>
      <c r="V13" s="585">
        <v>0.33300000000000002</v>
      </c>
      <c r="W13" s="585">
        <v>0.33400000000000002</v>
      </c>
      <c r="X13" s="585">
        <v>0.33800000000000002</v>
      </c>
      <c r="Y13" s="585">
        <v>0.34399999999999997</v>
      </c>
      <c r="Z13" s="585">
        <v>0.34</v>
      </c>
      <c r="AA13" s="585">
        <v>0.31</v>
      </c>
      <c r="AB13" s="585">
        <v>0.313</v>
      </c>
      <c r="AC13" s="585">
        <v>0.313</v>
      </c>
      <c r="AD13" s="585">
        <v>0.317</v>
      </c>
      <c r="AE13" s="585">
        <v>0.32900000000000001</v>
      </c>
      <c r="AF13" s="585">
        <v>0.33400000000000002</v>
      </c>
      <c r="AG13" s="585">
        <v>0.33500000000000002</v>
      </c>
      <c r="AH13" s="585">
        <v>0.34599999999999997</v>
      </c>
      <c r="AI13" s="585">
        <v>0.35899999999999999</v>
      </c>
      <c r="AJ13" s="585">
        <v>0.35</v>
      </c>
      <c r="AK13" s="585">
        <v>0.35899999999999999</v>
      </c>
      <c r="AL13" s="585">
        <v>0.35499999999999998</v>
      </c>
      <c r="AM13" s="585">
        <v>0.34300000000000003</v>
      </c>
      <c r="AN13" s="585">
        <v>0.35499999999999998</v>
      </c>
      <c r="AO13" s="585">
        <v>0.373</v>
      </c>
      <c r="AP13" s="585">
        <v>0.36299999999999999</v>
      </c>
      <c r="AQ13" s="585">
        <v>0.379</v>
      </c>
      <c r="AR13" s="585">
        <v>0.38600000000000001</v>
      </c>
      <c r="AS13" s="585">
        <v>0.37</v>
      </c>
      <c r="AT13" s="585">
        <v>0.38400000000000001</v>
      </c>
      <c r="AU13" s="585">
        <v>0.38500000000000001</v>
      </c>
      <c r="AV13" s="585">
        <v>0.35399999999999998</v>
      </c>
      <c r="AW13" s="585">
        <v>0.35099999999999998</v>
      </c>
      <c r="AX13" s="585">
        <v>0.36699999999999999</v>
      </c>
      <c r="AY13" s="585">
        <v>0.34300000000000003</v>
      </c>
      <c r="AZ13" s="585">
        <v>0.36</v>
      </c>
      <c r="BA13" s="585">
        <v>0.36899999999999999</v>
      </c>
      <c r="BB13" s="585">
        <v>0.36599999999999999</v>
      </c>
      <c r="BC13" s="585">
        <v>0.375</v>
      </c>
      <c r="BD13" s="585">
        <v>0.38</v>
      </c>
      <c r="BE13" s="585">
        <v>0.372</v>
      </c>
      <c r="BF13" s="585">
        <v>0.38</v>
      </c>
      <c r="BG13" s="947">
        <v>0</v>
      </c>
      <c r="BH13" s="947">
        <v>0</v>
      </c>
      <c r="BI13" s="947">
        <v>0</v>
      </c>
      <c r="BJ13" s="947">
        <v>0</v>
      </c>
      <c r="BK13" s="947">
        <v>0</v>
      </c>
      <c r="BL13" s="947">
        <v>0</v>
      </c>
      <c r="BM13" s="947">
        <v>0</v>
      </c>
      <c r="BN13" s="947">
        <v>0</v>
      </c>
      <c r="BO13" s="947">
        <v>0</v>
      </c>
      <c r="BP13" s="947">
        <v>0</v>
      </c>
      <c r="BQ13" s="947">
        <v>0</v>
      </c>
      <c r="BR13" s="947">
        <v>0</v>
      </c>
      <c r="BS13" s="947">
        <v>0</v>
      </c>
      <c r="BT13" s="947">
        <v>0</v>
      </c>
      <c r="BU13" s="947">
        <v>0</v>
      </c>
      <c r="BV13" s="947">
        <v>0</v>
      </c>
    </row>
    <row r="14" spans="1:74" ht="11.1" customHeight="1" x14ac:dyDescent="0.2">
      <c r="A14" s="267"/>
      <c r="B14" s="271"/>
      <c r="C14" s="585"/>
      <c r="D14" s="585"/>
      <c r="E14" s="585"/>
      <c r="F14" s="585"/>
      <c r="G14" s="585"/>
      <c r="H14" s="585"/>
      <c r="I14" s="585"/>
      <c r="J14" s="585"/>
      <c r="K14" s="585"/>
      <c r="L14" s="585"/>
      <c r="M14" s="585"/>
      <c r="N14" s="585"/>
      <c r="O14" s="585"/>
      <c r="P14" s="585"/>
      <c r="Q14" s="585"/>
      <c r="R14" s="585"/>
      <c r="S14" s="585"/>
      <c r="T14" s="585"/>
      <c r="U14" s="585"/>
      <c r="V14" s="585"/>
      <c r="W14" s="585"/>
      <c r="X14" s="585"/>
      <c r="Y14" s="585"/>
      <c r="Z14" s="585"/>
      <c r="AA14" s="585"/>
      <c r="AB14" s="585"/>
      <c r="AC14" s="585"/>
      <c r="AD14" s="585"/>
      <c r="AE14" s="585"/>
      <c r="AF14" s="585"/>
      <c r="AG14" s="585"/>
      <c r="AH14" s="585"/>
      <c r="AI14" s="585"/>
      <c r="AJ14" s="585"/>
      <c r="AK14" s="585"/>
      <c r="AL14" s="585"/>
      <c r="AM14" s="585"/>
      <c r="AN14" s="585"/>
      <c r="AO14" s="585"/>
      <c r="AP14" s="585"/>
      <c r="AQ14" s="585"/>
      <c r="AR14" s="585"/>
      <c r="AS14" s="585"/>
      <c r="AT14" s="585"/>
      <c r="AU14" s="585"/>
      <c r="AV14" s="585"/>
      <c r="AW14" s="585"/>
      <c r="AX14" s="585"/>
      <c r="AY14" s="585"/>
      <c r="AZ14" s="585"/>
      <c r="BA14" s="585"/>
      <c r="BB14" s="585"/>
      <c r="BC14" s="585"/>
      <c r="BD14" s="585"/>
      <c r="BE14" s="585"/>
      <c r="BF14" s="585"/>
      <c r="BG14" s="623"/>
      <c r="BH14" s="623"/>
      <c r="BI14" s="623"/>
      <c r="BJ14" s="623"/>
      <c r="BK14" s="623"/>
      <c r="BL14" s="623"/>
      <c r="BM14" s="623"/>
      <c r="BN14" s="623"/>
      <c r="BO14" s="623"/>
      <c r="BP14" s="623"/>
      <c r="BQ14" s="623"/>
      <c r="BR14" s="623"/>
      <c r="BS14" s="623"/>
      <c r="BT14" s="623"/>
      <c r="BU14" s="623"/>
      <c r="BV14" s="623"/>
    </row>
    <row r="15" spans="1:74" s="275" customFormat="1" ht="11.1" customHeight="1" x14ac:dyDescent="0.2">
      <c r="A15" s="595" t="s">
        <v>1317</v>
      </c>
      <c r="B15" s="622" t="s">
        <v>1318</v>
      </c>
      <c r="C15" s="299">
        <v>76.819999999999993</v>
      </c>
      <c r="D15" s="299">
        <v>76.703000000000003</v>
      </c>
      <c r="E15" s="299">
        <v>77.932000000000002</v>
      </c>
      <c r="F15" s="299">
        <v>78.593000000000004</v>
      </c>
      <c r="G15" s="299">
        <v>79.894000000000005</v>
      </c>
      <c r="H15" s="299">
        <v>80.27</v>
      </c>
      <c r="I15" s="299">
        <v>80.710999999999999</v>
      </c>
      <c r="J15" s="299">
        <v>81.317999999999998</v>
      </c>
      <c r="K15" s="299">
        <v>82.644999999999996</v>
      </c>
      <c r="L15" s="299">
        <v>82.519000000000005</v>
      </c>
      <c r="M15" s="299">
        <v>83.162999999999997</v>
      </c>
      <c r="N15" s="299">
        <v>82.096000000000004</v>
      </c>
      <c r="O15" s="299">
        <v>83.587000000000003</v>
      </c>
      <c r="P15" s="299">
        <v>83.623999999999995</v>
      </c>
      <c r="Q15" s="299">
        <v>84.763000000000005</v>
      </c>
      <c r="R15" s="299">
        <v>84.197999999999993</v>
      </c>
      <c r="S15" s="299">
        <v>85.457999999999998</v>
      </c>
      <c r="T15" s="299">
        <v>84.808000000000007</v>
      </c>
      <c r="U15" s="299">
        <v>85.081000000000003</v>
      </c>
      <c r="V15" s="299">
        <v>85.521000000000001</v>
      </c>
      <c r="W15" s="299">
        <v>85.591999999999999</v>
      </c>
      <c r="X15" s="299">
        <v>85.281000000000006</v>
      </c>
      <c r="Y15" s="299">
        <v>87.091999999999999</v>
      </c>
      <c r="Z15" s="299">
        <v>87.406000000000006</v>
      </c>
      <c r="AA15" s="299">
        <v>84.679000000000002</v>
      </c>
      <c r="AB15" s="299">
        <v>86.572000000000003</v>
      </c>
      <c r="AC15" s="299">
        <v>84.561000000000007</v>
      </c>
      <c r="AD15" s="299">
        <v>83.337000000000003</v>
      </c>
      <c r="AE15" s="299">
        <v>83.156999999999996</v>
      </c>
      <c r="AF15" s="299">
        <v>84.17</v>
      </c>
      <c r="AG15" s="299">
        <v>84.938000000000002</v>
      </c>
      <c r="AH15" s="299">
        <v>84.751999999999995</v>
      </c>
      <c r="AI15" s="299">
        <v>84.497</v>
      </c>
      <c r="AJ15" s="299">
        <v>85.004999999999995</v>
      </c>
      <c r="AK15" s="299">
        <v>85.51</v>
      </c>
      <c r="AL15" s="299">
        <v>86.887</v>
      </c>
      <c r="AM15" s="299">
        <v>85.286000000000001</v>
      </c>
      <c r="AN15" s="299">
        <v>86.584000000000003</v>
      </c>
      <c r="AO15" s="299">
        <v>87.686999999999998</v>
      </c>
      <c r="AP15" s="299">
        <v>87.9</v>
      </c>
      <c r="AQ15" s="299">
        <v>88.876999999999995</v>
      </c>
      <c r="AR15" s="299">
        <v>88.879000000000005</v>
      </c>
      <c r="AS15" s="299">
        <v>89.518000000000001</v>
      </c>
      <c r="AT15" s="299">
        <v>90.366</v>
      </c>
      <c r="AU15" s="299">
        <v>90.188000000000002</v>
      </c>
      <c r="AV15" s="299">
        <v>88.796000000000006</v>
      </c>
      <c r="AW15" s="299">
        <v>91.07</v>
      </c>
      <c r="AX15" s="299">
        <v>91.861000000000004</v>
      </c>
      <c r="AY15" s="299">
        <v>88.37</v>
      </c>
      <c r="AZ15" s="299">
        <v>90.498999999999995</v>
      </c>
      <c r="BA15" s="299">
        <v>91.066999999999993</v>
      </c>
      <c r="BB15" s="299">
        <v>91.212999999999994</v>
      </c>
      <c r="BC15" s="299">
        <v>91.45</v>
      </c>
      <c r="BD15" s="299">
        <v>92.11</v>
      </c>
      <c r="BE15" s="299">
        <v>92.287999999999997</v>
      </c>
      <c r="BF15" s="299">
        <v>92.692999999999998</v>
      </c>
      <c r="BG15" s="948">
        <v>0</v>
      </c>
      <c r="BH15" s="948">
        <v>0</v>
      </c>
      <c r="BI15" s="948">
        <v>0</v>
      </c>
      <c r="BJ15" s="948">
        <v>0</v>
      </c>
      <c r="BK15" s="948">
        <v>0</v>
      </c>
      <c r="BL15" s="948">
        <v>0</v>
      </c>
      <c r="BM15" s="948">
        <v>0</v>
      </c>
      <c r="BN15" s="948">
        <v>0</v>
      </c>
      <c r="BO15" s="948">
        <v>0</v>
      </c>
      <c r="BP15" s="948">
        <v>0</v>
      </c>
      <c r="BQ15" s="948">
        <v>0</v>
      </c>
      <c r="BR15" s="948">
        <v>0</v>
      </c>
      <c r="BS15" s="948">
        <v>0</v>
      </c>
      <c r="BT15" s="948">
        <v>0</v>
      </c>
      <c r="BU15" s="948">
        <v>0</v>
      </c>
      <c r="BV15" s="948">
        <v>0</v>
      </c>
    </row>
    <row r="16" spans="1:74" ht="11.1" customHeight="1" x14ac:dyDescent="0.2">
      <c r="A16" s="267" t="s">
        <v>1319</v>
      </c>
      <c r="B16" s="554" t="s">
        <v>1304</v>
      </c>
      <c r="C16" s="452">
        <v>2.13</v>
      </c>
      <c r="D16" s="452">
        <v>2.153</v>
      </c>
      <c r="E16" s="452">
        <v>2.2589999999999999</v>
      </c>
      <c r="F16" s="452">
        <v>1.845</v>
      </c>
      <c r="G16" s="452">
        <v>2.0910000000000002</v>
      </c>
      <c r="H16" s="452">
        <v>2.2959999999999998</v>
      </c>
      <c r="I16" s="452">
        <v>2.3290000000000002</v>
      </c>
      <c r="J16" s="452">
        <v>2.3180000000000001</v>
      </c>
      <c r="K16" s="452">
        <v>2.3820000000000001</v>
      </c>
      <c r="L16" s="452">
        <v>2.3660000000000001</v>
      </c>
      <c r="M16" s="452">
        <v>2.2890000000000001</v>
      </c>
      <c r="N16" s="452">
        <v>1.992</v>
      </c>
      <c r="O16" s="452">
        <v>2.1819999999999999</v>
      </c>
      <c r="P16" s="452">
        <v>2.3410000000000002</v>
      </c>
      <c r="Q16" s="452">
        <v>2.339</v>
      </c>
      <c r="R16" s="452">
        <v>2.3929999999999998</v>
      </c>
      <c r="S16" s="452">
        <v>2.4209999999999998</v>
      </c>
      <c r="T16" s="452">
        <v>2.4889999999999999</v>
      </c>
      <c r="U16" s="452">
        <v>2.5329999999999999</v>
      </c>
      <c r="V16" s="452">
        <v>2.5539999999999998</v>
      </c>
      <c r="W16" s="452">
        <v>2.6469999999999998</v>
      </c>
      <c r="X16" s="452">
        <v>2.617</v>
      </c>
      <c r="Y16" s="452">
        <v>2.6619999999999999</v>
      </c>
      <c r="Z16" s="452">
        <v>2.71</v>
      </c>
      <c r="AA16" s="452">
        <v>2.3039999999999998</v>
      </c>
      <c r="AB16" s="452">
        <v>2.5859999999999999</v>
      </c>
      <c r="AC16" s="452">
        <v>2.6030000000000002</v>
      </c>
      <c r="AD16" s="452">
        <v>2.665</v>
      </c>
      <c r="AE16" s="452">
        <v>2.694</v>
      </c>
      <c r="AF16" s="452">
        <v>2.6819999999999999</v>
      </c>
      <c r="AG16" s="452">
        <v>2.6659999999999999</v>
      </c>
      <c r="AH16" s="452">
        <v>2.7130000000000001</v>
      </c>
      <c r="AI16" s="452">
        <v>2.7370000000000001</v>
      </c>
      <c r="AJ16" s="452">
        <v>2.63</v>
      </c>
      <c r="AK16" s="452">
        <v>2.68</v>
      </c>
      <c r="AL16" s="452">
        <v>2.6120000000000001</v>
      </c>
      <c r="AM16" s="452">
        <v>2.5750000000000002</v>
      </c>
      <c r="AN16" s="452">
        <v>2.5289999999999999</v>
      </c>
      <c r="AO16" s="452">
        <v>2.6589999999999998</v>
      </c>
      <c r="AP16" s="452">
        <v>2.6840000000000002</v>
      </c>
      <c r="AQ16" s="452">
        <v>2.6080000000000001</v>
      </c>
      <c r="AR16" s="452">
        <v>2.6909999999999998</v>
      </c>
      <c r="AS16" s="452">
        <v>2.76</v>
      </c>
      <c r="AT16" s="452">
        <v>2.75</v>
      </c>
      <c r="AU16" s="452">
        <v>2.7730000000000001</v>
      </c>
      <c r="AV16" s="452">
        <v>2.7589999999999999</v>
      </c>
      <c r="AW16" s="452">
        <v>2.7480000000000002</v>
      </c>
      <c r="AX16" s="452">
        <v>2.5939999999999999</v>
      </c>
      <c r="AY16" s="452">
        <v>2.5739999999999998</v>
      </c>
      <c r="AZ16" s="452">
        <v>2.6309999999999998</v>
      </c>
      <c r="BA16" s="452">
        <v>2.6949999999999998</v>
      </c>
      <c r="BB16" s="452">
        <v>2.7240000000000002</v>
      </c>
      <c r="BC16" s="452">
        <v>2.726</v>
      </c>
      <c r="BD16" s="452">
        <v>2.7629999999999999</v>
      </c>
      <c r="BE16" s="452">
        <v>2.8</v>
      </c>
      <c r="BF16" s="452">
        <v>2.8479999999999999</v>
      </c>
      <c r="BG16" s="948">
        <v>0</v>
      </c>
      <c r="BH16" s="948">
        <v>0</v>
      </c>
      <c r="BI16" s="948">
        <v>0</v>
      </c>
      <c r="BJ16" s="948">
        <v>0</v>
      </c>
      <c r="BK16" s="948">
        <v>0</v>
      </c>
      <c r="BL16" s="948">
        <v>0</v>
      </c>
      <c r="BM16" s="948">
        <v>0</v>
      </c>
      <c r="BN16" s="948">
        <v>0</v>
      </c>
      <c r="BO16" s="948">
        <v>0</v>
      </c>
      <c r="BP16" s="948">
        <v>0</v>
      </c>
      <c r="BQ16" s="948">
        <v>0</v>
      </c>
      <c r="BR16" s="948">
        <v>0</v>
      </c>
      <c r="BS16" s="948">
        <v>0</v>
      </c>
      <c r="BT16" s="948">
        <v>0</v>
      </c>
      <c r="BU16" s="948">
        <v>0</v>
      </c>
      <c r="BV16" s="948">
        <v>0</v>
      </c>
    </row>
    <row r="17" spans="1:74" ht="11.1" customHeight="1" x14ac:dyDescent="0.2">
      <c r="A17" s="267" t="s">
        <v>1320</v>
      </c>
      <c r="B17" s="554" t="s">
        <v>1321</v>
      </c>
      <c r="C17" s="452">
        <v>1.875</v>
      </c>
      <c r="D17" s="452">
        <v>1.8260000000000001</v>
      </c>
      <c r="E17" s="452">
        <v>1.859</v>
      </c>
      <c r="F17" s="452">
        <v>1.871</v>
      </c>
      <c r="G17" s="452">
        <v>1.8839999999999999</v>
      </c>
      <c r="H17" s="452">
        <v>1.86</v>
      </c>
      <c r="I17" s="452">
        <v>1.8460000000000001</v>
      </c>
      <c r="J17" s="452">
        <v>1.879</v>
      </c>
      <c r="K17" s="452">
        <v>1.875</v>
      </c>
      <c r="L17" s="452">
        <v>1.893</v>
      </c>
      <c r="M17" s="452">
        <v>1.93</v>
      </c>
      <c r="N17" s="452">
        <v>1.851</v>
      </c>
      <c r="O17" s="452">
        <v>1.8280000000000001</v>
      </c>
      <c r="P17" s="452">
        <v>1.788</v>
      </c>
      <c r="Q17" s="452">
        <v>1.84</v>
      </c>
      <c r="R17" s="452">
        <v>1.837</v>
      </c>
      <c r="S17" s="452">
        <v>1.8129999999999999</v>
      </c>
      <c r="T17" s="452">
        <v>1.8009999999999999</v>
      </c>
      <c r="U17" s="452">
        <v>1.7789999999999999</v>
      </c>
      <c r="V17" s="452">
        <v>1.746</v>
      </c>
      <c r="W17" s="452">
        <v>1.76</v>
      </c>
      <c r="X17" s="452">
        <v>1.7450000000000001</v>
      </c>
      <c r="Y17" s="452">
        <v>1.7490000000000001</v>
      </c>
      <c r="Z17" s="452">
        <v>1.7310000000000001</v>
      </c>
      <c r="AA17" s="452">
        <v>1.629</v>
      </c>
      <c r="AB17" s="452">
        <v>1.6639999999999999</v>
      </c>
      <c r="AC17" s="452">
        <v>1.651</v>
      </c>
      <c r="AD17" s="452">
        <v>1.629</v>
      </c>
      <c r="AE17" s="452">
        <v>1.6160000000000001</v>
      </c>
      <c r="AF17" s="452">
        <v>1.643</v>
      </c>
      <c r="AG17" s="452">
        <v>1.625</v>
      </c>
      <c r="AH17" s="452">
        <v>1.615</v>
      </c>
      <c r="AI17" s="452">
        <v>1.635</v>
      </c>
      <c r="AJ17" s="452">
        <v>1.6359999999999999</v>
      </c>
      <c r="AK17" s="452">
        <v>1.631</v>
      </c>
      <c r="AL17" s="452">
        <v>1.6339999999999999</v>
      </c>
      <c r="AM17" s="452">
        <v>1.6020000000000001</v>
      </c>
      <c r="AN17" s="452">
        <v>1.595</v>
      </c>
      <c r="AO17" s="452">
        <v>1.6120000000000001</v>
      </c>
      <c r="AP17" s="452">
        <v>1.625</v>
      </c>
      <c r="AQ17" s="452">
        <v>1.6359999999999999</v>
      </c>
      <c r="AR17" s="452">
        <v>1.6379999999999999</v>
      </c>
      <c r="AS17" s="452">
        <v>1.633</v>
      </c>
      <c r="AT17" s="452">
        <v>1.635</v>
      </c>
      <c r="AU17" s="452">
        <v>1.637</v>
      </c>
      <c r="AV17" s="452">
        <v>1.62</v>
      </c>
      <c r="AW17" s="452">
        <v>1.597</v>
      </c>
      <c r="AX17" s="452">
        <v>1.577</v>
      </c>
      <c r="AY17" s="452">
        <v>1.4890000000000001</v>
      </c>
      <c r="AZ17" s="452">
        <v>1.516</v>
      </c>
      <c r="BA17" s="452">
        <v>1.534</v>
      </c>
      <c r="BB17" s="452">
        <v>1.546</v>
      </c>
      <c r="BC17" s="452">
        <v>1.454</v>
      </c>
      <c r="BD17" s="452">
        <v>1.494</v>
      </c>
      <c r="BE17" s="452">
        <v>1.482</v>
      </c>
      <c r="BF17" s="452">
        <v>1.4750000000000001</v>
      </c>
      <c r="BG17" s="948">
        <v>0</v>
      </c>
      <c r="BH17" s="948">
        <v>0</v>
      </c>
      <c r="BI17" s="948">
        <v>0</v>
      </c>
      <c r="BJ17" s="948">
        <v>0</v>
      </c>
      <c r="BK17" s="948">
        <v>0</v>
      </c>
      <c r="BL17" s="948">
        <v>0</v>
      </c>
      <c r="BM17" s="948">
        <v>0</v>
      </c>
      <c r="BN17" s="948">
        <v>0</v>
      </c>
      <c r="BO17" s="948">
        <v>0</v>
      </c>
      <c r="BP17" s="948">
        <v>0</v>
      </c>
      <c r="BQ17" s="948">
        <v>0</v>
      </c>
      <c r="BR17" s="948">
        <v>0</v>
      </c>
      <c r="BS17" s="948">
        <v>0</v>
      </c>
      <c r="BT17" s="948">
        <v>0</v>
      </c>
      <c r="BU17" s="948">
        <v>0</v>
      </c>
      <c r="BV17" s="948">
        <v>0</v>
      </c>
    </row>
    <row r="18" spans="1:74" ht="11.1" customHeight="1" x14ac:dyDescent="0.2">
      <c r="A18" s="267" t="s">
        <v>1322</v>
      </c>
      <c r="B18" s="554" t="s">
        <v>1306</v>
      </c>
      <c r="C18" s="452">
        <v>3.7949999999999999</v>
      </c>
      <c r="D18" s="452">
        <v>3.8860000000000001</v>
      </c>
      <c r="E18" s="452">
        <v>3.95</v>
      </c>
      <c r="F18" s="452">
        <v>4.13</v>
      </c>
      <c r="G18" s="452">
        <v>4.1539999999999999</v>
      </c>
      <c r="H18" s="452">
        <v>4.2930000000000001</v>
      </c>
      <c r="I18" s="452">
        <v>4.2210000000000001</v>
      </c>
      <c r="J18" s="452">
        <v>4.274</v>
      </c>
      <c r="K18" s="452">
        <v>4.274</v>
      </c>
      <c r="L18" s="452">
        <v>4.2839999999999998</v>
      </c>
      <c r="M18" s="452">
        <v>4.2469999999999999</v>
      </c>
      <c r="N18" s="452">
        <v>4.2060000000000004</v>
      </c>
      <c r="O18" s="452">
        <v>4.1459999999999999</v>
      </c>
      <c r="P18" s="452">
        <v>4.2320000000000002</v>
      </c>
      <c r="Q18" s="452">
        <v>4.468</v>
      </c>
      <c r="R18" s="452">
        <v>4.4160000000000004</v>
      </c>
      <c r="S18" s="452">
        <v>4.4939999999999998</v>
      </c>
      <c r="T18" s="452">
        <v>4.4139999999999997</v>
      </c>
      <c r="U18" s="452">
        <v>4.4219999999999997</v>
      </c>
      <c r="V18" s="452">
        <v>4.3520000000000003</v>
      </c>
      <c r="W18" s="452">
        <v>4.4640000000000004</v>
      </c>
      <c r="X18" s="452">
        <v>4.3920000000000003</v>
      </c>
      <c r="Y18" s="452">
        <v>4.3760000000000003</v>
      </c>
      <c r="Z18" s="452">
        <v>4.359</v>
      </c>
      <c r="AA18" s="452">
        <v>4.2249999999999996</v>
      </c>
      <c r="AB18" s="452">
        <v>4.3019999999999996</v>
      </c>
      <c r="AC18" s="452">
        <v>4.298</v>
      </c>
      <c r="AD18" s="452">
        <v>4.1749999999999998</v>
      </c>
      <c r="AE18" s="452">
        <v>4.3650000000000002</v>
      </c>
      <c r="AF18" s="452">
        <v>4.3499999999999996</v>
      </c>
      <c r="AG18" s="452">
        <v>4.2240000000000002</v>
      </c>
      <c r="AH18" s="452">
        <v>4.1749999999999998</v>
      </c>
      <c r="AI18" s="452">
        <v>4.1900000000000004</v>
      </c>
      <c r="AJ18" s="452">
        <v>4.3630000000000004</v>
      </c>
      <c r="AK18" s="452">
        <v>4.2610000000000001</v>
      </c>
      <c r="AL18" s="452">
        <v>4.1390000000000002</v>
      </c>
      <c r="AM18" s="452">
        <v>3.9710000000000001</v>
      </c>
      <c r="AN18" s="452">
        <v>4.1189999999999998</v>
      </c>
      <c r="AO18" s="452">
        <v>4.1680000000000001</v>
      </c>
      <c r="AP18" s="452">
        <v>4.258</v>
      </c>
      <c r="AQ18" s="452">
        <v>4.41</v>
      </c>
      <c r="AR18" s="452">
        <v>4.4539999999999997</v>
      </c>
      <c r="AS18" s="452">
        <v>4.4050000000000002</v>
      </c>
      <c r="AT18" s="452">
        <v>4.3609999999999998</v>
      </c>
      <c r="AU18" s="452">
        <v>4.2969999999999997</v>
      </c>
      <c r="AV18" s="452">
        <v>4.2770000000000001</v>
      </c>
      <c r="AW18" s="452">
        <v>4.2699999999999996</v>
      </c>
      <c r="AX18" s="452">
        <v>4.1790000000000003</v>
      </c>
      <c r="AY18" s="452">
        <v>4.1820000000000004</v>
      </c>
      <c r="AZ18" s="452">
        <v>4.2789999999999999</v>
      </c>
      <c r="BA18" s="452">
        <v>4.2960000000000003</v>
      </c>
      <c r="BB18" s="452">
        <v>4.3390000000000004</v>
      </c>
      <c r="BC18" s="452">
        <v>4.3049999999999997</v>
      </c>
      <c r="BD18" s="452">
        <v>4.3049999999999997</v>
      </c>
      <c r="BE18" s="452">
        <v>4.319</v>
      </c>
      <c r="BF18" s="452">
        <v>4.3040000000000003</v>
      </c>
      <c r="BG18" s="948">
        <v>0</v>
      </c>
      <c r="BH18" s="948">
        <v>0</v>
      </c>
      <c r="BI18" s="948">
        <v>0</v>
      </c>
      <c r="BJ18" s="948">
        <v>0</v>
      </c>
      <c r="BK18" s="948">
        <v>0</v>
      </c>
      <c r="BL18" s="948">
        <v>0</v>
      </c>
      <c r="BM18" s="948">
        <v>0</v>
      </c>
      <c r="BN18" s="948">
        <v>0</v>
      </c>
      <c r="BO18" s="948">
        <v>0</v>
      </c>
      <c r="BP18" s="948">
        <v>0</v>
      </c>
      <c r="BQ18" s="948">
        <v>0</v>
      </c>
      <c r="BR18" s="948">
        <v>0</v>
      </c>
      <c r="BS18" s="948">
        <v>0</v>
      </c>
      <c r="BT18" s="948">
        <v>0</v>
      </c>
      <c r="BU18" s="948">
        <v>0</v>
      </c>
      <c r="BV18" s="948">
        <v>0</v>
      </c>
    </row>
    <row r="19" spans="1:74" ht="11.1" customHeight="1" x14ac:dyDescent="0.2">
      <c r="A19" s="267" t="s">
        <v>1323</v>
      </c>
      <c r="B19" s="554" t="s">
        <v>1324</v>
      </c>
      <c r="C19" s="452">
        <v>0.98899999999999999</v>
      </c>
      <c r="D19" s="452">
        <v>0.97899999999999998</v>
      </c>
      <c r="E19" s="452">
        <v>0.99199999999999999</v>
      </c>
      <c r="F19" s="452">
        <v>0.98899999999999999</v>
      </c>
      <c r="G19" s="452">
        <v>0.97699999999999998</v>
      </c>
      <c r="H19" s="452">
        <v>0.96699999999999997</v>
      </c>
      <c r="I19" s="452">
        <v>0.95899999999999996</v>
      </c>
      <c r="J19" s="452">
        <v>0.96199999999999997</v>
      </c>
      <c r="K19" s="452">
        <v>0.96099999999999997</v>
      </c>
      <c r="L19" s="452">
        <v>0.95399999999999996</v>
      </c>
      <c r="M19" s="452">
        <v>0.94299999999999995</v>
      </c>
      <c r="N19" s="452">
        <v>0.89800000000000002</v>
      </c>
      <c r="O19" s="452">
        <v>0.93799999999999994</v>
      </c>
      <c r="P19" s="452">
        <v>0.92800000000000005</v>
      </c>
      <c r="Q19" s="452">
        <v>0.92600000000000005</v>
      </c>
      <c r="R19" s="452">
        <v>0.91300000000000003</v>
      </c>
      <c r="S19" s="452">
        <v>0.90600000000000003</v>
      </c>
      <c r="T19" s="452">
        <v>0.89700000000000002</v>
      </c>
      <c r="U19" s="452">
        <v>0.89</v>
      </c>
      <c r="V19" s="452">
        <v>0.88500000000000001</v>
      </c>
      <c r="W19" s="452">
        <v>0.88400000000000001</v>
      </c>
      <c r="X19" s="452">
        <v>0.878</v>
      </c>
      <c r="Y19" s="452">
        <v>0.872</v>
      </c>
      <c r="Z19" s="452">
        <v>0.86199999999999999</v>
      </c>
      <c r="AA19" s="452">
        <v>0.77400000000000002</v>
      </c>
      <c r="AB19" s="452">
        <v>0.84599999999999997</v>
      </c>
      <c r="AC19" s="452">
        <v>0.84399999999999997</v>
      </c>
      <c r="AD19" s="452">
        <v>0.83199999999999996</v>
      </c>
      <c r="AE19" s="452">
        <v>0.82499999999999996</v>
      </c>
      <c r="AF19" s="452">
        <v>0.81399999999999995</v>
      </c>
      <c r="AG19" s="452">
        <v>0.81100000000000005</v>
      </c>
      <c r="AH19" s="452">
        <v>0.80900000000000005</v>
      </c>
      <c r="AI19" s="452">
        <v>0.80500000000000005</v>
      </c>
      <c r="AJ19" s="452">
        <v>0.79500000000000004</v>
      </c>
      <c r="AK19" s="452">
        <v>0.79600000000000004</v>
      </c>
      <c r="AL19" s="452">
        <v>0.78400000000000003</v>
      </c>
      <c r="AM19" s="452">
        <v>0.75900000000000001</v>
      </c>
      <c r="AN19" s="452">
        <v>0.751</v>
      </c>
      <c r="AO19" s="452">
        <v>0.76500000000000001</v>
      </c>
      <c r="AP19" s="452">
        <v>0.75800000000000001</v>
      </c>
      <c r="AQ19" s="452">
        <v>0.75600000000000001</v>
      </c>
      <c r="AR19" s="452">
        <v>0.749</v>
      </c>
      <c r="AS19" s="452">
        <v>0.746</v>
      </c>
      <c r="AT19" s="452">
        <v>0.749</v>
      </c>
      <c r="AU19" s="452">
        <v>0.76500000000000001</v>
      </c>
      <c r="AV19" s="452">
        <v>0.77</v>
      </c>
      <c r="AW19" s="452">
        <v>0.76300000000000001</v>
      </c>
      <c r="AX19" s="452">
        <v>0.77900000000000003</v>
      </c>
      <c r="AY19" s="452">
        <v>0.72199999999999998</v>
      </c>
      <c r="AZ19" s="452">
        <v>0.73199999999999998</v>
      </c>
      <c r="BA19" s="452">
        <v>0.73799999999999999</v>
      </c>
      <c r="BB19" s="452">
        <v>0.73199999999999998</v>
      </c>
      <c r="BC19" s="452">
        <v>0.70399999999999996</v>
      </c>
      <c r="BD19" s="452">
        <v>0.68600000000000005</v>
      </c>
      <c r="BE19" s="452">
        <v>0.68100000000000005</v>
      </c>
      <c r="BF19" s="452">
        <v>0.67900000000000005</v>
      </c>
      <c r="BG19" s="948">
        <v>0</v>
      </c>
      <c r="BH19" s="948">
        <v>0</v>
      </c>
      <c r="BI19" s="948">
        <v>0</v>
      </c>
      <c r="BJ19" s="948">
        <v>0</v>
      </c>
      <c r="BK19" s="948">
        <v>0</v>
      </c>
      <c r="BL19" s="948">
        <v>0</v>
      </c>
      <c r="BM19" s="948">
        <v>0</v>
      </c>
      <c r="BN19" s="948">
        <v>0</v>
      </c>
      <c r="BO19" s="948">
        <v>0</v>
      </c>
      <c r="BP19" s="948">
        <v>0</v>
      </c>
      <c r="BQ19" s="948">
        <v>0</v>
      </c>
      <c r="BR19" s="948">
        <v>0</v>
      </c>
      <c r="BS19" s="948">
        <v>0</v>
      </c>
      <c r="BT19" s="948">
        <v>0</v>
      </c>
      <c r="BU19" s="948">
        <v>0</v>
      </c>
      <c r="BV19" s="948">
        <v>0</v>
      </c>
    </row>
    <row r="20" spans="1:74" ht="11.1" customHeight="1" x14ac:dyDescent="0.2">
      <c r="A20" s="267" t="s">
        <v>1325</v>
      </c>
      <c r="B20" s="554" t="s">
        <v>1326</v>
      </c>
      <c r="C20" s="452">
        <v>12.552</v>
      </c>
      <c r="D20" s="452">
        <v>12.59</v>
      </c>
      <c r="E20" s="452">
        <v>12.377000000000001</v>
      </c>
      <c r="F20" s="452">
        <v>12.894</v>
      </c>
      <c r="G20" s="452">
        <v>13.305999999999999</v>
      </c>
      <c r="H20" s="452">
        <v>13.273999999999999</v>
      </c>
      <c r="I20" s="452">
        <v>13.288</v>
      </c>
      <c r="J20" s="452">
        <v>13.522</v>
      </c>
      <c r="K20" s="452">
        <v>13.942</v>
      </c>
      <c r="L20" s="452">
        <v>14.352</v>
      </c>
      <c r="M20" s="452">
        <v>14.587</v>
      </c>
      <c r="N20" s="452">
        <v>14.401999999999999</v>
      </c>
      <c r="O20" s="452">
        <v>14.518000000000001</v>
      </c>
      <c r="P20" s="452">
        <v>14.904999999999999</v>
      </c>
      <c r="Q20" s="452">
        <v>14.63</v>
      </c>
      <c r="R20" s="452">
        <v>14.693</v>
      </c>
      <c r="S20" s="452">
        <v>15.28</v>
      </c>
      <c r="T20" s="452">
        <v>14.646000000000001</v>
      </c>
      <c r="U20" s="452">
        <v>14.744</v>
      </c>
      <c r="V20" s="452">
        <v>14.808</v>
      </c>
      <c r="W20" s="452">
        <v>14.696999999999999</v>
      </c>
      <c r="X20" s="452">
        <v>14.548999999999999</v>
      </c>
      <c r="Y20" s="452">
        <v>14.553000000000001</v>
      </c>
      <c r="Z20" s="452">
        <v>14.183999999999999</v>
      </c>
      <c r="AA20" s="452">
        <v>14.034000000000001</v>
      </c>
      <c r="AB20" s="452">
        <v>14.368</v>
      </c>
      <c r="AC20" s="452">
        <v>13.836</v>
      </c>
      <c r="AD20" s="452">
        <v>13.007999999999999</v>
      </c>
      <c r="AE20" s="452">
        <v>12.545</v>
      </c>
      <c r="AF20" s="452">
        <v>12.492000000000001</v>
      </c>
      <c r="AG20" s="452">
        <v>12.65</v>
      </c>
      <c r="AH20" s="452">
        <v>12.7</v>
      </c>
      <c r="AI20" s="452">
        <v>12.456</v>
      </c>
      <c r="AJ20" s="452">
        <v>12.281000000000001</v>
      </c>
      <c r="AK20" s="452">
        <v>12.581</v>
      </c>
      <c r="AL20" s="452">
        <v>12.442</v>
      </c>
      <c r="AM20" s="452">
        <v>12.565</v>
      </c>
      <c r="AN20" s="452">
        <v>12.755000000000001</v>
      </c>
      <c r="AO20" s="452">
        <v>13.042999999999999</v>
      </c>
      <c r="AP20" s="452">
        <v>13.137</v>
      </c>
      <c r="AQ20" s="452">
        <v>12.951000000000001</v>
      </c>
      <c r="AR20" s="452">
        <v>12.769</v>
      </c>
      <c r="AS20" s="452">
        <v>13.151999999999999</v>
      </c>
      <c r="AT20" s="452">
        <v>13.509</v>
      </c>
      <c r="AU20" s="452">
        <v>13.391999999999999</v>
      </c>
      <c r="AV20" s="452">
        <v>13.584</v>
      </c>
      <c r="AW20" s="452">
        <v>13.912000000000001</v>
      </c>
      <c r="AX20" s="452">
        <v>14.041</v>
      </c>
      <c r="AY20" s="452">
        <v>13.419</v>
      </c>
      <c r="AZ20" s="452">
        <v>13.843999999999999</v>
      </c>
      <c r="BA20" s="452">
        <v>14.012</v>
      </c>
      <c r="BB20" s="452">
        <v>14.106999999999999</v>
      </c>
      <c r="BC20" s="452">
        <v>13.92</v>
      </c>
      <c r="BD20" s="452">
        <v>14.064</v>
      </c>
      <c r="BE20" s="452">
        <v>14.121</v>
      </c>
      <c r="BF20" s="452">
        <v>14.478999999999999</v>
      </c>
      <c r="BG20" s="948">
        <v>0</v>
      </c>
      <c r="BH20" s="948">
        <v>0</v>
      </c>
      <c r="BI20" s="948">
        <v>0</v>
      </c>
      <c r="BJ20" s="948">
        <v>0</v>
      </c>
      <c r="BK20" s="948">
        <v>0</v>
      </c>
      <c r="BL20" s="948">
        <v>0</v>
      </c>
      <c r="BM20" s="948">
        <v>0</v>
      </c>
      <c r="BN20" s="948">
        <v>0</v>
      </c>
      <c r="BO20" s="948">
        <v>0</v>
      </c>
      <c r="BP20" s="948">
        <v>0</v>
      </c>
      <c r="BQ20" s="948">
        <v>0</v>
      </c>
      <c r="BR20" s="948">
        <v>0</v>
      </c>
      <c r="BS20" s="948">
        <v>0</v>
      </c>
      <c r="BT20" s="948">
        <v>0</v>
      </c>
      <c r="BU20" s="948">
        <v>0</v>
      </c>
      <c r="BV20" s="948">
        <v>0</v>
      </c>
    </row>
    <row r="21" spans="1:74" ht="11.1" customHeight="1" x14ac:dyDescent="0.2">
      <c r="A21" s="267" t="s">
        <v>1327</v>
      </c>
      <c r="B21" s="554" t="s">
        <v>1328</v>
      </c>
      <c r="C21" s="452">
        <v>25.646000000000001</v>
      </c>
      <c r="D21" s="452">
        <v>25.039000000000001</v>
      </c>
      <c r="E21" s="452">
        <v>25.06</v>
      </c>
      <c r="F21" s="452">
        <v>25.172999999999998</v>
      </c>
      <c r="G21" s="452">
        <v>25.518000000000001</v>
      </c>
      <c r="H21" s="452">
        <v>25.510999999999999</v>
      </c>
      <c r="I21" s="452">
        <v>25.867999999999999</v>
      </c>
      <c r="J21" s="452">
        <v>25.649000000000001</v>
      </c>
      <c r="K21" s="452">
        <v>25.69</v>
      </c>
      <c r="L21" s="452">
        <v>25.553999999999998</v>
      </c>
      <c r="M21" s="452">
        <v>25.710999999999999</v>
      </c>
      <c r="N21" s="452">
        <v>25.172999999999998</v>
      </c>
      <c r="O21" s="452">
        <v>26.1</v>
      </c>
      <c r="P21" s="452">
        <v>25.751000000000001</v>
      </c>
      <c r="Q21" s="452">
        <v>25.991</v>
      </c>
      <c r="R21" s="452">
        <v>25.815999999999999</v>
      </c>
      <c r="S21" s="452">
        <v>26.123000000000001</v>
      </c>
      <c r="T21" s="452">
        <v>26.45</v>
      </c>
      <c r="U21" s="452">
        <v>26.46</v>
      </c>
      <c r="V21" s="452">
        <v>26.494</v>
      </c>
      <c r="W21" s="452">
        <v>26.195</v>
      </c>
      <c r="X21" s="452">
        <v>26.556999999999999</v>
      </c>
      <c r="Y21" s="452">
        <v>27.588999999999999</v>
      </c>
      <c r="Z21" s="452">
        <v>27.745000000000001</v>
      </c>
      <c r="AA21" s="452">
        <v>27.303999999999998</v>
      </c>
      <c r="AB21" s="452">
        <v>27.157</v>
      </c>
      <c r="AC21" s="452">
        <v>25.571000000000002</v>
      </c>
      <c r="AD21" s="452">
        <v>25.574999999999999</v>
      </c>
      <c r="AE21" s="452">
        <v>25.34</v>
      </c>
      <c r="AF21" s="452">
        <v>26.062000000000001</v>
      </c>
      <c r="AG21" s="452">
        <v>26.623000000000001</v>
      </c>
      <c r="AH21" s="452">
        <v>25.934000000000001</v>
      </c>
      <c r="AI21" s="452">
        <v>25.518000000000001</v>
      </c>
      <c r="AJ21" s="452">
        <v>25.744</v>
      </c>
      <c r="AK21" s="452">
        <v>25.831</v>
      </c>
      <c r="AL21" s="452">
        <v>27.071000000000002</v>
      </c>
      <c r="AM21" s="452">
        <v>26.742999999999999</v>
      </c>
      <c r="AN21" s="452">
        <v>27.181000000000001</v>
      </c>
      <c r="AO21" s="452">
        <v>26.971</v>
      </c>
      <c r="AP21" s="452">
        <v>27.151</v>
      </c>
      <c r="AQ21" s="452">
        <v>27.369</v>
      </c>
      <c r="AR21" s="452">
        <v>27.266999999999999</v>
      </c>
      <c r="AS21" s="452">
        <v>26.849</v>
      </c>
      <c r="AT21" s="452">
        <v>26.774000000000001</v>
      </c>
      <c r="AU21" s="452">
        <v>26.484999999999999</v>
      </c>
      <c r="AV21" s="452">
        <v>25.731999999999999</v>
      </c>
      <c r="AW21" s="452">
        <v>26.808</v>
      </c>
      <c r="AX21" s="452">
        <v>27.038</v>
      </c>
      <c r="AY21" s="452">
        <v>26.170999999999999</v>
      </c>
      <c r="AZ21" s="452">
        <v>26.411999999999999</v>
      </c>
      <c r="BA21" s="452">
        <v>26.582999999999998</v>
      </c>
      <c r="BB21" s="452">
        <v>26.681000000000001</v>
      </c>
      <c r="BC21" s="452">
        <v>26.849</v>
      </c>
      <c r="BD21" s="452">
        <v>27.241</v>
      </c>
      <c r="BE21" s="452">
        <v>27.353999999999999</v>
      </c>
      <c r="BF21" s="452">
        <v>27.126000000000001</v>
      </c>
      <c r="BG21" s="948">
        <v>0</v>
      </c>
      <c r="BH21" s="948">
        <v>0</v>
      </c>
      <c r="BI21" s="948">
        <v>0</v>
      </c>
      <c r="BJ21" s="948">
        <v>0</v>
      </c>
      <c r="BK21" s="948">
        <v>0</v>
      </c>
      <c r="BL21" s="948">
        <v>0</v>
      </c>
      <c r="BM21" s="948">
        <v>0</v>
      </c>
      <c r="BN21" s="948">
        <v>0</v>
      </c>
      <c r="BO21" s="948">
        <v>0</v>
      </c>
      <c r="BP21" s="948">
        <v>0</v>
      </c>
      <c r="BQ21" s="948">
        <v>0</v>
      </c>
      <c r="BR21" s="948">
        <v>0</v>
      </c>
      <c r="BS21" s="948">
        <v>0</v>
      </c>
      <c r="BT21" s="948">
        <v>0</v>
      </c>
      <c r="BU21" s="948">
        <v>0</v>
      </c>
      <c r="BV21" s="948">
        <v>0</v>
      </c>
    </row>
    <row r="22" spans="1:74" ht="11.1" customHeight="1" x14ac:dyDescent="0.2">
      <c r="A22" s="267" t="s">
        <v>1329</v>
      </c>
      <c r="B22" s="554" t="s">
        <v>1308</v>
      </c>
      <c r="C22" s="452">
        <v>2.198</v>
      </c>
      <c r="D22" s="452">
        <v>2.246</v>
      </c>
      <c r="E22" s="452">
        <v>2.323</v>
      </c>
      <c r="F22" s="452">
        <v>2.3540000000000001</v>
      </c>
      <c r="G22" s="452">
        <v>2.3820000000000001</v>
      </c>
      <c r="H22" s="452">
        <v>2.444</v>
      </c>
      <c r="I22" s="452">
        <v>2.4569999999999999</v>
      </c>
      <c r="J22" s="452">
        <v>2.403</v>
      </c>
      <c r="K22" s="452">
        <v>2.5190000000000001</v>
      </c>
      <c r="L22" s="452">
        <v>2.5830000000000002</v>
      </c>
      <c r="M22" s="452">
        <v>2.4780000000000002</v>
      </c>
      <c r="N22" s="452">
        <v>2.4119999999999999</v>
      </c>
      <c r="O22" s="452">
        <v>2.488</v>
      </c>
      <c r="P22" s="452">
        <v>2.476</v>
      </c>
      <c r="Q22" s="452">
        <v>2.4790000000000001</v>
      </c>
      <c r="R22" s="452">
        <v>2.4990000000000001</v>
      </c>
      <c r="S22" s="452">
        <v>2.5419999999999998</v>
      </c>
      <c r="T22" s="452">
        <v>2.4350000000000001</v>
      </c>
      <c r="U22" s="452">
        <v>2.415</v>
      </c>
      <c r="V22" s="452">
        <v>2.351</v>
      </c>
      <c r="W22" s="452">
        <v>2.5019999999999998</v>
      </c>
      <c r="X22" s="452">
        <v>2.407</v>
      </c>
      <c r="Y22" s="452">
        <v>2.431</v>
      </c>
      <c r="Z22" s="452">
        <v>2.456</v>
      </c>
      <c r="AA22" s="452">
        <v>2.3239999999999998</v>
      </c>
      <c r="AB22" s="452">
        <v>2.4209999999999998</v>
      </c>
      <c r="AC22" s="452">
        <v>2.3050000000000002</v>
      </c>
      <c r="AD22" s="452">
        <v>2.3149999999999999</v>
      </c>
      <c r="AE22" s="452">
        <v>2.3119999999999998</v>
      </c>
      <c r="AF22" s="452">
        <v>2.2549999999999999</v>
      </c>
      <c r="AG22" s="452">
        <v>2.2389999999999999</v>
      </c>
      <c r="AH22" s="452">
        <v>2.2010000000000001</v>
      </c>
      <c r="AI22" s="452">
        <v>2.1760000000000002</v>
      </c>
      <c r="AJ22" s="452">
        <v>2.19</v>
      </c>
      <c r="AK22" s="452">
        <v>2.169</v>
      </c>
      <c r="AL22" s="452">
        <v>2.141</v>
      </c>
      <c r="AM22" s="452">
        <v>2.113</v>
      </c>
      <c r="AN22" s="452">
        <v>2.1</v>
      </c>
      <c r="AO22" s="452">
        <v>2.1760000000000002</v>
      </c>
      <c r="AP22" s="452">
        <v>2.2440000000000002</v>
      </c>
      <c r="AQ22" s="452">
        <v>2.2320000000000002</v>
      </c>
      <c r="AR22" s="452">
        <v>2.3149999999999999</v>
      </c>
      <c r="AS22" s="452">
        <v>2.2549999999999999</v>
      </c>
      <c r="AT22" s="452">
        <v>2.2389999999999999</v>
      </c>
      <c r="AU22" s="452">
        <v>2.2109999999999999</v>
      </c>
      <c r="AV22" s="452">
        <v>2.1869999999999998</v>
      </c>
      <c r="AW22" s="452">
        <v>2.2330000000000001</v>
      </c>
      <c r="AX22" s="452">
        <v>2.3620000000000001</v>
      </c>
      <c r="AY22" s="452">
        <v>2.4140000000000001</v>
      </c>
      <c r="AZ22" s="452">
        <v>2.3490000000000002</v>
      </c>
      <c r="BA22" s="452">
        <v>2.2989999999999999</v>
      </c>
      <c r="BB22" s="452">
        <v>2.3490000000000002</v>
      </c>
      <c r="BC22" s="452">
        <v>2.3610000000000002</v>
      </c>
      <c r="BD22" s="452">
        <v>2.3559999999999999</v>
      </c>
      <c r="BE22" s="452">
        <v>2.3410000000000002</v>
      </c>
      <c r="BF22" s="452">
        <v>2.3069999999999999</v>
      </c>
      <c r="BG22" s="948">
        <v>0</v>
      </c>
      <c r="BH22" s="948">
        <v>0</v>
      </c>
      <c r="BI22" s="948">
        <v>0</v>
      </c>
      <c r="BJ22" s="948">
        <v>0</v>
      </c>
      <c r="BK22" s="948">
        <v>0</v>
      </c>
      <c r="BL22" s="948">
        <v>0</v>
      </c>
      <c r="BM22" s="948">
        <v>0</v>
      </c>
      <c r="BN22" s="948">
        <v>0</v>
      </c>
      <c r="BO22" s="948">
        <v>0</v>
      </c>
      <c r="BP22" s="948">
        <v>0</v>
      </c>
      <c r="BQ22" s="948">
        <v>0</v>
      </c>
      <c r="BR22" s="948">
        <v>0</v>
      </c>
      <c r="BS22" s="948">
        <v>0</v>
      </c>
      <c r="BT22" s="948">
        <v>0</v>
      </c>
      <c r="BU22" s="948">
        <v>0</v>
      </c>
      <c r="BV22" s="948">
        <v>0</v>
      </c>
    </row>
    <row r="23" spans="1:74" ht="11.1" customHeight="1" x14ac:dyDescent="0.2">
      <c r="A23" s="267" t="s">
        <v>1330</v>
      </c>
      <c r="B23" s="554" t="s">
        <v>1310</v>
      </c>
      <c r="C23" s="452">
        <v>2.4809999999999999</v>
      </c>
      <c r="D23" s="452">
        <v>2.512</v>
      </c>
      <c r="E23" s="452">
        <v>2.5720000000000001</v>
      </c>
      <c r="F23" s="452">
        <v>2.57</v>
      </c>
      <c r="G23" s="452">
        <v>2.5249999999999999</v>
      </c>
      <c r="H23" s="452">
        <v>2.5049999999999999</v>
      </c>
      <c r="I23" s="452">
        <v>2.5249999999999999</v>
      </c>
      <c r="J23" s="452">
        <v>2.5649999999999999</v>
      </c>
      <c r="K23" s="452">
        <v>2.577</v>
      </c>
      <c r="L23" s="452">
        <v>2.5779999999999998</v>
      </c>
      <c r="M23" s="452">
        <v>2.589</v>
      </c>
      <c r="N23" s="452">
        <v>2.4369999999999998</v>
      </c>
      <c r="O23" s="452">
        <v>2.508</v>
      </c>
      <c r="P23" s="452">
        <v>2.4950000000000001</v>
      </c>
      <c r="Q23" s="452">
        <v>2.5289999999999999</v>
      </c>
      <c r="R23" s="452">
        <v>2.5489999999999999</v>
      </c>
      <c r="S23" s="452">
        <v>2.5569999999999999</v>
      </c>
      <c r="T23" s="452">
        <v>2.5950000000000002</v>
      </c>
      <c r="U23" s="452">
        <v>2.6120000000000001</v>
      </c>
      <c r="V23" s="452">
        <v>2.6739999999999999</v>
      </c>
      <c r="W23" s="452">
        <v>2.665</v>
      </c>
      <c r="X23" s="452">
        <v>2.6930000000000001</v>
      </c>
      <c r="Y23" s="452">
        <v>2.7469999999999999</v>
      </c>
      <c r="Z23" s="452">
        <v>2.7759999999999998</v>
      </c>
      <c r="AA23" s="452">
        <v>2.6429999999999998</v>
      </c>
      <c r="AB23" s="452">
        <v>2.7850000000000001</v>
      </c>
      <c r="AC23" s="452">
        <v>2.8260000000000001</v>
      </c>
      <c r="AD23" s="452">
        <v>2.7549999999999999</v>
      </c>
      <c r="AE23" s="452">
        <v>2.766</v>
      </c>
      <c r="AF23" s="452">
        <v>2.7570000000000001</v>
      </c>
      <c r="AG23" s="452">
        <v>2.7970000000000002</v>
      </c>
      <c r="AH23" s="452">
        <v>2.8109999999999999</v>
      </c>
      <c r="AI23" s="452">
        <v>2.7919999999999998</v>
      </c>
      <c r="AJ23" s="452">
        <v>2.87</v>
      </c>
      <c r="AK23" s="452">
        <v>2.9449999999999998</v>
      </c>
      <c r="AL23" s="452">
        <v>2.992</v>
      </c>
      <c r="AM23" s="452">
        <v>2.8140000000000001</v>
      </c>
      <c r="AN23" s="452">
        <v>2.8180000000000001</v>
      </c>
      <c r="AO23" s="452">
        <v>2.903</v>
      </c>
      <c r="AP23" s="452">
        <v>2.8490000000000002</v>
      </c>
      <c r="AQ23" s="452">
        <v>2.8559999999999999</v>
      </c>
      <c r="AR23" s="452">
        <v>2.754</v>
      </c>
      <c r="AS23" s="452">
        <v>2.8490000000000002</v>
      </c>
      <c r="AT23" s="452">
        <v>2.8769999999999998</v>
      </c>
      <c r="AU23" s="452">
        <v>2.8860000000000001</v>
      </c>
      <c r="AV23" s="452">
        <v>2.91</v>
      </c>
      <c r="AW23" s="452">
        <v>2.87</v>
      </c>
      <c r="AX23" s="452">
        <v>2.919</v>
      </c>
      <c r="AY23" s="452">
        <v>2.8620000000000001</v>
      </c>
      <c r="AZ23" s="452">
        <v>2.9140000000000001</v>
      </c>
      <c r="BA23" s="452">
        <v>2.9279999999999999</v>
      </c>
      <c r="BB23" s="452">
        <v>2.9359999999999999</v>
      </c>
      <c r="BC23" s="452">
        <v>2.8820000000000001</v>
      </c>
      <c r="BD23" s="452">
        <v>2.8820000000000001</v>
      </c>
      <c r="BE23" s="452">
        <v>2.92</v>
      </c>
      <c r="BF23" s="452">
        <v>2.9409999999999998</v>
      </c>
      <c r="BG23" s="948">
        <v>0</v>
      </c>
      <c r="BH23" s="948">
        <v>0</v>
      </c>
      <c r="BI23" s="948">
        <v>0</v>
      </c>
      <c r="BJ23" s="948">
        <v>0</v>
      </c>
      <c r="BK23" s="948">
        <v>0</v>
      </c>
      <c r="BL23" s="948">
        <v>0</v>
      </c>
      <c r="BM23" s="948">
        <v>0</v>
      </c>
      <c r="BN23" s="948">
        <v>0</v>
      </c>
      <c r="BO23" s="948">
        <v>0</v>
      </c>
      <c r="BP23" s="948">
        <v>0</v>
      </c>
      <c r="BQ23" s="948">
        <v>0</v>
      </c>
      <c r="BR23" s="948">
        <v>0</v>
      </c>
      <c r="BS23" s="948">
        <v>0</v>
      </c>
      <c r="BT23" s="948">
        <v>0</v>
      </c>
      <c r="BU23" s="948">
        <v>0</v>
      </c>
      <c r="BV23" s="948">
        <v>0</v>
      </c>
    </row>
    <row r="24" spans="1:74" ht="11.1" customHeight="1" x14ac:dyDescent="0.2">
      <c r="A24" s="267" t="s">
        <v>1331</v>
      </c>
      <c r="B24" s="554" t="s">
        <v>1312</v>
      </c>
      <c r="C24" s="452">
        <v>13.509</v>
      </c>
      <c r="D24" s="452">
        <v>13.647</v>
      </c>
      <c r="E24" s="452">
        <v>14.471</v>
      </c>
      <c r="F24" s="452">
        <v>14.83</v>
      </c>
      <c r="G24" s="452">
        <v>14.847</v>
      </c>
      <c r="H24" s="452">
        <v>14.707000000000001</v>
      </c>
      <c r="I24" s="452">
        <v>15.045</v>
      </c>
      <c r="J24" s="452">
        <v>15.287000000000001</v>
      </c>
      <c r="K24" s="452">
        <v>15.731</v>
      </c>
      <c r="L24" s="452">
        <v>15.781000000000001</v>
      </c>
      <c r="M24" s="452">
        <v>15.696</v>
      </c>
      <c r="N24" s="452">
        <v>15.606</v>
      </c>
      <c r="O24" s="452">
        <v>15.907</v>
      </c>
      <c r="P24" s="452">
        <v>15.914</v>
      </c>
      <c r="Q24" s="452">
        <v>16.734000000000002</v>
      </c>
      <c r="R24" s="452">
        <v>16.902000000000001</v>
      </c>
      <c r="S24" s="452">
        <v>16.908999999999999</v>
      </c>
      <c r="T24" s="452">
        <v>16.652000000000001</v>
      </c>
      <c r="U24" s="452">
        <v>16.943000000000001</v>
      </c>
      <c r="V24" s="452">
        <v>17.369</v>
      </c>
      <c r="W24" s="452">
        <v>17.521999999999998</v>
      </c>
      <c r="X24" s="452">
        <v>17.574000000000002</v>
      </c>
      <c r="Y24" s="452">
        <v>17.934000000000001</v>
      </c>
      <c r="Z24" s="452">
        <v>18.274999999999999</v>
      </c>
      <c r="AA24" s="452">
        <v>17.48</v>
      </c>
      <c r="AB24" s="452">
        <v>18.184000000000001</v>
      </c>
      <c r="AC24" s="452">
        <v>18.588000000000001</v>
      </c>
      <c r="AD24" s="452">
        <v>18.649000000000001</v>
      </c>
      <c r="AE24" s="452">
        <v>18.62</v>
      </c>
      <c r="AF24" s="452">
        <v>19.242999999999999</v>
      </c>
      <c r="AG24" s="452">
        <v>19.548999999999999</v>
      </c>
      <c r="AH24" s="452">
        <v>19.991</v>
      </c>
      <c r="AI24" s="452">
        <v>20.021000000000001</v>
      </c>
      <c r="AJ24" s="452">
        <v>20.466000000000001</v>
      </c>
      <c r="AK24" s="452">
        <v>20.350999999999999</v>
      </c>
      <c r="AL24" s="452">
        <v>20.512</v>
      </c>
      <c r="AM24" s="452">
        <v>19.951000000000001</v>
      </c>
      <c r="AN24" s="452">
        <v>20.353000000000002</v>
      </c>
      <c r="AO24" s="452">
        <v>20.861999999999998</v>
      </c>
      <c r="AP24" s="452">
        <v>20.925000000000001</v>
      </c>
      <c r="AQ24" s="452">
        <v>21.471</v>
      </c>
      <c r="AR24" s="452">
        <v>21.515999999999998</v>
      </c>
      <c r="AS24" s="452">
        <v>22.087</v>
      </c>
      <c r="AT24" s="452">
        <v>22.305</v>
      </c>
      <c r="AU24" s="452">
        <v>22.375</v>
      </c>
      <c r="AV24" s="452">
        <v>21.638999999999999</v>
      </c>
      <c r="AW24" s="452">
        <v>22.329000000000001</v>
      </c>
      <c r="AX24" s="452">
        <v>22.509</v>
      </c>
      <c r="AY24" s="452">
        <v>21.443000000000001</v>
      </c>
      <c r="AZ24" s="452">
        <v>22.603000000000002</v>
      </c>
      <c r="BA24" s="452">
        <v>22.672000000000001</v>
      </c>
      <c r="BB24" s="452">
        <v>22.905999999999999</v>
      </c>
      <c r="BC24" s="452">
        <v>23.018999999999998</v>
      </c>
      <c r="BD24" s="452">
        <v>23.134</v>
      </c>
      <c r="BE24" s="452">
        <v>23.193000000000001</v>
      </c>
      <c r="BF24" s="452">
        <v>23.251000000000001</v>
      </c>
      <c r="BG24" s="948">
        <v>0</v>
      </c>
      <c r="BH24" s="948">
        <v>0</v>
      </c>
      <c r="BI24" s="948">
        <v>0</v>
      </c>
      <c r="BJ24" s="948">
        <v>0</v>
      </c>
      <c r="BK24" s="948">
        <v>0</v>
      </c>
      <c r="BL24" s="948">
        <v>0</v>
      </c>
      <c r="BM24" s="948">
        <v>0</v>
      </c>
      <c r="BN24" s="948">
        <v>0</v>
      </c>
      <c r="BO24" s="948">
        <v>0</v>
      </c>
      <c r="BP24" s="948">
        <v>0</v>
      </c>
      <c r="BQ24" s="948">
        <v>0</v>
      </c>
      <c r="BR24" s="948">
        <v>0</v>
      </c>
      <c r="BS24" s="948">
        <v>0</v>
      </c>
      <c r="BT24" s="948">
        <v>0</v>
      </c>
      <c r="BU24" s="948">
        <v>0</v>
      </c>
      <c r="BV24" s="948">
        <v>0</v>
      </c>
    </row>
    <row r="25" spans="1:74" ht="11.1" customHeight="1" x14ac:dyDescent="0.2">
      <c r="A25" s="267" t="s">
        <v>1332</v>
      </c>
      <c r="B25" s="554" t="s">
        <v>1333</v>
      </c>
      <c r="C25" s="452">
        <v>6.7190000000000003</v>
      </c>
      <c r="D25" s="452">
        <v>6.907</v>
      </c>
      <c r="E25" s="452">
        <v>6.9859999999999998</v>
      </c>
      <c r="F25" s="452">
        <v>6.6360000000000001</v>
      </c>
      <c r="G25" s="452">
        <v>6.8040000000000003</v>
      </c>
      <c r="H25" s="452">
        <v>7.024</v>
      </c>
      <c r="I25" s="452">
        <v>6.7439999999999998</v>
      </c>
      <c r="J25" s="452">
        <v>7</v>
      </c>
      <c r="K25" s="452">
        <v>7.1369999999999996</v>
      </c>
      <c r="L25" s="452">
        <v>6.7069999999999999</v>
      </c>
      <c r="M25" s="452">
        <v>7.06</v>
      </c>
      <c r="N25" s="452">
        <v>7.492</v>
      </c>
      <c r="O25" s="452">
        <v>7.0490000000000004</v>
      </c>
      <c r="P25" s="452">
        <v>7.2050000000000001</v>
      </c>
      <c r="Q25" s="452">
        <v>7.2240000000000002</v>
      </c>
      <c r="R25" s="452">
        <v>6.6319999999999997</v>
      </c>
      <c r="S25" s="452">
        <v>6.8949999999999996</v>
      </c>
      <c r="T25" s="452">
        <v>6.9470000000000001</v>
      </c>
      <c r="U25" s="452">
        <v>6.7510000000000003</v>
      </c>
      <c r="V25" s="452">
        <v>6.8209999999999997</v>
      </c>
      <c r="W25" s="452">
        <v>6.8159999999999998</v>
      </c>
      <c r="X25" s="452">
        <v>6.39</v>
      </c>
      <c r="Y25" s="452">
        <v>6.5819999999999999</v>
      </c>
      <c r="Z25" s="452">
        <v>6.726</v>
      </c>
      <c r="AA25" s="452">
        <v>6.6079999999999997</v>
      </c>
      <c r="AB25" s="452">
        <v>6.7370000000000001</v>
      </c>
      <c r="AC25" s="452">
        <v>6.7009999999999996</v>
      </c>
      <c r="AD25" s="452">
        <v>6.4290000000000003</v>
      </c>
      <c r="AE25" s="452">
        <v>6.5590000000000002</v>
      </c>
      <c r="AF25" s="452">
        <v>6.6239999999999997</v>
      </c>
      <c r="AG25" s="452">
        <v>6.274</v>
      </c>
      <c r="AH25" s="452">
        <v>6.4219999999999997</v>
      </c>
      <c r="AI25" s="452">
        <v>6.7770000000000001</v>
      </c>
      <c r="AJ25" s="452">
        <v>6.5709999999999997</v>
      </c>
      <c r="AK25" s="452">
        <v>6.7889999999999997</v>
      </c>
      <c r="AL25" s="452">
        <v>7.0289999999999999</v>
      </c>
      <c r="AM25" s="452">
        <v>6.5069999999999997</v>
      </c>
      <c r="AN25" s="452">
        <v>6.5890000000000004</v>
      </c>
      <c r="AO25" s="452">
        <v>6.6920000000000002</v>
      </c>
      <c r="AP25" s="452">
        <v>6.3719999999999999</v>
      </c>
      <c r="AQ25" s="452">
        <v>6.6970000000000001</v>
      </c>
      <c r="AR25" s="452">
        <v>6.8360000000000003</v>
      </c>
      <c r="AS25" s="452">
        <v>6.7779999999999996</v>
      </c>
      <c r="AT25" s="452">
        <v>6.9930000000000003</v>
      </c>
      <c r="AU25" s="452">
        <v>7.0910000000000002</v>
      </c>
      <c r="AV25" s="452">
        <v>6.9740000000000002</v>
      </c>
      <c r="AW25" s="452">
        <v>7.1379999999999999</v>
      </c>
      <c r="AX25" s="452">
        <v>7.2110000000000003</v>
      </c>
      <c r="AY25" s="452">
        <v>6.6820000000000004</v>
      </c>
      <c r="AZ25" s="452">
        <v>6.8710000000000004</v>
      </c>
      <c r="BA25" s="452">
        <v>6.9820000000000002</v>
      </c>
      <c r="BB25" s="452">
        <v>6.5270000000000001</v>
      </c>
      <c r="BC25" s="452">
        <v>6.7670000000000003</v>
      </c>
      <c r="BD25" s="452">
        <v>6.8390000000000004</v>
      </c>
      <c r="BE25" s="452">
        <v>6.6349999999999998</v>
      </c>
      <c r="BF25" s="452">
        <v>6.7560000000000002</v>
      </c>
      <c r="BG25" s="948">
        <v>0</v>
      </c>
      <c r="BH25" s="948">
        <v>0</v>
      </c>
      <c r="BI25" s="948">
        <v>0</v>
      </c>
      <c r="BJ25" s="948">
        <v>0</v>
      </c>
      <c r="BK25" s="948">
        <v>0</v>
      </c>
      <c r="BL25" s="948">
        <v>0</v>
      </c>
      <c r="BM25" s="948">
        <v>0</v>
      </c>
      <c r="BN25" s="948">
        <v>0</v>
      </c>
      <c r="BO25" s="948">
        <v>0</v>
      </c>
      <c r="BP25" s="948">
        <v>0</v>
      </c>
      <c r="BQ25" s="948">
        <v>0</v>
      </c>
      <c r="BR25" s="948">
        <v>0</v>
      </c>
      <c r="BS25" s="948">
        <v>0</v>
      </c>
      <c r="BT25" s="948">
        <v>0</v>
      </c>
      <c r="BU25" s="948">
        <v>0</v>
      </c>
      <c r="BV25" s="948">
        <v>0</v>
      </c>
    </row>
    <row r="26" spans="1:74" ht="11.1" customHeight="1" x14ac:dyDescent="0.2">
      <c r="A26" s="267" t="s">
        <v>1334</v>
      </c>
      <c r="B26" s="554" t="s">
        <v>1314</v>
      </c>
      <c r="C26" s="452">
        <v>2.5590000000000002</v>
      </c>
      <c r="D26" s="452">
        <v>2.5299999999999998</v>
      </c>
      <c r="E26" s="452">
        <v>2.621</v>
      </c>
      <c r="F26" s="452">
        <v>2.8149999999999999</v>
      </c>
      <c r="G26" s="452">
        <v>2.8559999999999999</v>
      </c>
      <c r="H26" s="452">
        <v>2.8769999999999998</v>
      </c>
      <c r="I26" s="452">
        <v>2.85</v>
      </c>
      <c r="J26" s="452">
        <v>2.8929999999999998</v>
      </c>
      <c r="K26" s="452">
        <v>3.0209999999999999</v>
      </c>
      <c r="L26" s="452">
        <v>2.8380000000000001</v>
      </c>
      <c r="M26" s="452">
        <v>2.9769999999999999</v>
      </c>
      <c r="N26" s="452">
        <v>2.8860000000000001</v>
      </c>
      <c r="O26" s="452">
        <v>3.1190000000000002</v>
      </c>
      <c r="P26" s="452">
        <v>2.8090000000000002</v>
      </c>
      <c r="Q26" s="452">
        <v>2.7749999999999999</v>
      </c>
      <c r="R26" s="452">
        <v>2.7490000000000001</v>
      </c>
      <c r="S26" s="452">
        <v>2.7469999999999999</v>
      </c>
      <c r="T26" s="452">
        <v>2.7349999999999999</v>
      </c>
      <c r="U26" s="452">
        <v>2.7330000000000001</v>
      </c>
      <c r="V26" s="452">
        <v>2.6659999999999999</v>
      </c>
      <c r="W26" s="452">
        <v>2.657</v>
      </c>
      <c r="X26" s="452">
        <v>2.66</v>
      </c>
      <c r="Y26" s="452">
        <v>2.6819999999999999</v>
      </c>
      <c r="Z26" s="452">
        <v>2.6589999999999998</v>
      </c>
      <c r="AA26" s="452">
        <v>2.4500000000000002</v>
      </c>
      <c r="AB26" s="452">
        <v>2.577</v>
      </c>
      <c r="AC26" s="452">
        <v>2.5150000000000001</v>
      </c>
      <c r="AD26" s="452">
        <v>2.544</v>
      </c>
      <c r="AE26" s="452">
        <v>2.637</v>
      </c>
      <c r="AF26" s="452">
        <v>2.4910000000000001</v>
      </c>
      <c r="AG26" s="452">
        <v>2.601</v>
      </c>
      <c r="AH26" s="452">
        <v>2.5049999999999999</v>
      </c>
      <c r="AI26" s="452">
        <v>2.5230000000000001</v>
      </c>
      <c r="AJ26" s="452">
        <v>2.5419999999999998</v>
      </c>
      <c r="AK26" s="452">
        <v>2.4860000000000002</v>
      </c>
      <c r="AL26" s="452">
        <v>2.34</v>
      </c>
      <c r="AM26" s="452">
        <v>2.4350000000000001</v>
      </c>
      <c r="AN26" s="452">
        <v>2.5049999999999999</v>
      </c>
      <c r="AO26" s="452">
        <v>2.5640000000000001</v>
      </c>
      <c r="AP26" s="452">
        <v>2.5960000000000001</v>
      </c>
      <c r="AQ26" s="452">
        <v>2.633</v>
      </c>
      <c r="AR26" s="452">
        <v>2.6179999999999999</v>
      </c>
      <c r="AS26" s="452">
        <v>2.6589999999999998</v>
      </c>
      <c r="AT26" s="452">
        <v>2.59</v>
      </c>
      <c r="AU26" s="452">
        <v>2.6360000000000001</v>
      </c>
      <c r="AV26" s="452">
        <v>2.6520000000000001</v>
      </c>
      <c r="AW26" s="452">
        <v>2.57</v>
      </c>
      <c r="AX26" s="452">
        <v>2.665</v>
      </c>
      <c r="AY26" s="452">
        <v>2.528</v>
      </c>
      <c r="AZ26" s="452">
        <v>2.54</v>
      </c>
      <c r="BA26" s="452">
        <v>2.5870000000000002</v>
      </c>
      <c r="BB26" s="452">
        <v>2.6349999999999998</v>
      </c>
      <c r="BC26" s="452">
        <v>2.657</v>
      </c>
      <c r="BD26" s="452">
        <v>2.629</v>
      </c>
      <c r="BE26" s="452">
        <v>2.669</v>
      </c>
      <c r="BF26" s="452">
        <v>2.62</v>
      </c>
      <c r="BG26" s="948">
        <v>0</v>
      </c>
      <c r="BH26" s="948">
        <v>0</v>
      </c>
      <c r="BI26" s="948">
        <v>0</v>
      </c>
      <c r="BJ26" s="948">
        <v>0</v>
      </c>
      <c r="BK26" s="948">
        <v>0</v>
      </c>
      <c r="BL26" s="948">
        <v>0</v>
      </c>
      <c r="BM26" s="948">
        <v>0</v>
      </c>
      <c r="BN26" s="948">
        <v>0</v>
      </c>
      <c r="BO26" s="948">
        <v>0</v>
      </c>
      <c r="BP26" s="948">
        <v>0</v>
      </c>
      <c r="BQ26" s="948">
        <v>0</v>
      </c>
      <c r="BR26" s="948">
        <v>0</v>
      </c>
      <c r="BS26" s="948">
        <v>0</v>
      </c>
      <c r="BT26" s="948">
        <v>0</v>
      </c>
      <c r="BU26" s="948">
        <v>0</v>
      </c>
      <c r="BV26" s="948">
        <v>0</v>
      </c>
    </row>
    <row r="27" spans="1:74" ht="11.1" customHeight="1" x14ac:dyDescent="0.2">
      <c r="A27" s="267" t="s">
        <v>1335</v>
      </c>
      <c r="B27" s="621" t="s">
        <v>1316</v>
      </c>
      <c r="C27" s="557">
        <v>2.367</v>
      </c>
      <c r="D27" s="557">
        <v>2.3879999999999999</v>
      </c>
      <c r="E27" s="557">
        <v>2.4620000000000002</v>
      </c>
      <c r="F27" s="557">
        <v>2.4860000000000002</v>
      </c>
      <c r="G27" s="557">
        <v>2.5499999999999998</v>
      </c>
      <c r="H27" s="557">
        <v>2.512</v>
      </c>
      <c r="I27" s="557">
        <v>2.5790000000000002</v>
      </c>
      <c r="J27" s="557">
        <v>2.5659999999999998</v>
      </c>
      <c r="K27" s="557">
        <v>2.536</v>
      </c>
      <c r="L27" s="557">
        <v>2.629</v>
      </c>
      <c r="M27" s="557">
        <v>2.6560000000000001</v>
      </c>
      <c r="N27" s="557">
        <v>2.7410000000000001</v>
      </c>
      <c r="O27" s="557">
        <v>2.8039999999999998</v>
      </c>
      <c r="P27" s="557">
        <v>2.78</v>
      </c>
      <c r="Q27" s="557">
        <v>2.8279999999999998</v>
      </c>
      <c r="R27" s="557">
        <v>2.7989999999999999</v>
      </c>
      <c r="S27" s="557">
        <v>2.7709999999999999</v>
      </c>
      <c r="T27" s="557">
        <v>2.7469999999999999</v>
      </c>
      <c r="U27" s="557">
        <v>2.7989999999999999</v>
      </c>
      <c r="V27" s="557">
        <v>2.8010000000000002</v>
      </c>
      <c r="W27" s="557">
        <v>2.7829999999999999</v>
      </c>
      <c r="X27" s="557">
        <v>2.819</v>
      </c>
      <c r="Y27" s="557">
        <v>2.915</v>
      </c>
      <c r="Z27" s="557">
        <v>2.923</v>
      </c>
      <c r="AA27" s="557">
        <v>2.9039999999999999</v>
      </c>
      <c r="AB27" s="557">
        <v>2.9449999999999998</v>
      </c>
      <c r="AC27" s="557">
        <v>2.823</v>
      </c>
      <c r="AD27" s="557">
        <v>2.7610000000000001</v>
      </c>
      <c r="AE27" s="557">
        <v>2.8780000000000001</v>
      </c>
      <c r="AF27" s="557">
        <v>2.7570000000000001</v>
      </c>
      <c r="AG27" s="557">
        <v>2.879</v>
      </c>
      <c r="AH27" s="557">
        <v>2.8759999999999999</v>
      </c>
      <c r="AI27" s="557">
        <v>2.867</v>
      </c>
      <c r="AJ27" s="557">
        <v>2.9169999999999998</v>
      </c>
      <c r="AK27" s="557">
        <v>2.99</v>
      </c>
      <c r="AL27" s="557">
        <v>3.1909999999999998</v>
      </c>
      <c r="AM27" s="557">
        <v>3.2509999999999999</v>
      </c>
      <c r="AN27" s="557">
        <v>3.2890000000000001</v>
      </c>
      <c r="AO27" s="557">
        <v>3.2719999999999998</v>
      </c>
      <c r="AP27" s="557">
        <v>3.3010000000000002</v>
      </c>
      <c r="AQ27" s="557">
        <v>3.258</v>
      </c>
      <c r="AR27" s="557">
        <v>3.2719999999999998</v>
      </c>
      <c r="AS27" s="557">
        <v>3.3450000000000002</v>
      </c>
      <c r="AT27" s="557">
        <v>3.5840000000000001</v>
      </c>
      <c r="AU27" s="557">
        <v>3.64</v>
      </c>
      <c r="AV27" s="557">
        <v>3.6920000000000002</v>
      </c>
      <c r="AW27" s="557">
        <v>3.8319999999999999</v>
      </c>
      <c r="AX27" s="557">
        <v>3.9870000000000001</v>
      </c>
      <c r="AY27" s="557">
        <v>3.8839999999999999</v>
      </c>
      <c r="AZ27" s="557">
        <v>3.8079999999999998</v>
      </c>
      <c r="BA27" s="557">
        <v>3.7410000000000001</v>
      </c>
      <c r="BB27" s="557">
        <v>3.7309999999999999</v>
      </c>
      <c r="BC27" s="557">
        <v>3.806</v>
      </c>
      <c r="BD27" s="557">
        <v>3.7170000000000001</v>
      </c>
      <c r="BE27" s="557">
        <v>3.7730000000000001</v>
      </c>
      <c r="BF27" s="557">
        <v>3.907</v>
      </c>
      <c r="BG27" s="949">
        <v>0</v>
      </c>
      <c r="BH27" s="949">
        <v>0</v>
      </c>
      <c r="BI27" s="949">
        <v>0</v>
      </c>
      <c r="BJ27" s="949">
        <v>0</v>
      </c>
      <c r="BK27" s="949">
        <v>0</v>
      </c>
      <c r="BL27" s="949">
        <v>0</v>
      </c>
      <c r="BM27" s="949">
        <v>0</v>
      </c>
      <c r="BN27" s="949">
        <v>0</v>
      </c>
      <c r="BO27" s="949">
        <v>0</v>
      </c>
      <c r="BP27" s="949">
        <v>0</v>
      </c>
      <c r="BQ27" s="949">
        <v>0</v>
      </c>
      <c r="BR27" s="949">
        <v>0</v>
      </c>
      <c r="BS27" s="949">
        <v>0</v>
      </c>
      <c r="BT27" s="949">
        <v>0</v>
      </c>
      <c r="BU27" s="949">
        <v>0</v>
      </c>
      <c r="BV27" s="949">
        <v>0</v>
      </c>
    </row>
    <row r="28" spans="1:74" s="113" customFormat="1" ht="12" customHeight="1" x14ac:dyDescent="0.2">
      <c r="A28" s="1"/>
      <c r="B28" s="542" t="s">
        <v>1297</v>
      </c>
      <c r="C28" s="605"/>
      <c r="D28" s="605"/>
      <c r="E28" s="605"/>
      <c r="F28" s="605"/>
      <c r="G28" s="605"/>
      <c r="H28" s="659"/>
      <c r="I28" s="605"/>
      <c r="J28" s="605"/>
      <c r="K28" s="605"/>
      <c r="L28" s="605"/>
      <c r="M28" s="605"/>
      <c r="N28" s="605"/>
      <c r="O28" s="605"/>
      <c r="P28" s="605"/>
      <c r="Q28" s="605"/>
      <c r="R28" s="605"/>
      <c r="AY28" s="648"/>
      <c r="AZ28" s="648"/>
      <c r="BA28" s="648"/>
      <c r="BB28" s="648"/>
      <c r="BC28" s="648"/>
      <c r="BD28" s="648"/>
      <c r="BE28" s="648"/>
      <c r="BF28" s="648"/>
      <c r="BG28" s="648"/>
      <c r="BH28" s="648"/>
      <c r="BI28" s="648"/>
      <c r="BJ28" s="215"/>
    </row>
    <row r="29" spans="1:74" s="336" customFormat="1" ht="12" customHeight="1" x14ac:dyDescent="0.2">
      <c r="A29" s="335"/>
      <c r="B29" s="326" t="s">
        <v>808</v>
      </c>
      <c r="C29" s="326"/>
      <c r="D29" s="326"/>
      <c r="E29" s="326"/>
      <c r="F29" s="326"/>
      <c r="G29" s="326"/>
      <c r="H29" s="572"/>
      <c r="I29" s="326"/>
      <c r="J29" s="326"/>
      <c r="K29" s="326"/>
      <c r="L29" s="326"/>
      <c r="M29" s="326"/>
      <c r="N29" s="326"/>
      <c r="O29" s="326"/>
      <c r="P29" s="326"/>
      <c r="Q29" s="326"/>
      <c r="R29" s="619"/>
      <c r="AY29" s="339"/>
      <c r="AZ29" s="339"/>
      <c r="BA29" s="339"/>
      <c r="BB29" s="339"/>
      <c r="BC29" s="339"/>
      <c r="BD29" s="339"/>
      <c r="BE29" s="339"/>
      <c r="BF29" s="339"/>
      <c r="BG29" s="339"/>
      <c r="BH29" s="339"/>
      <c r="BI29" s="339"/>
    </row>
    <row r="30" spans="1:74" s="167" customFormat="1" ht="12" customHeight="1" x14ac:dyDescent="0.25">
      <c r="A30" s="166"/>
      <c r="B30" s="971" t="str">
        <f>Dates!$G$2</f>
        <v>EIA completed modeling and analysis for this report on Thursday, September 3, 2026.</v>
      </c>
      <c r="C30" s="972"/>
      <c r="D30" s="972"/>
      <c r="E30" s="972"/>
      <c r="F30" s="972"/>
      <c r="G30" s="972"/>
      <c r="H30" s="972"/>
      <c r="I30" s="972"/>
      <c r="J30" s="972"/>
      <c r="K30" s="972"/>
      <c r="L30" s="972"/>
      <c r="M30" s="972"/>
      <c r="N30" s="972"/>
      <c r="O30" s="972"/>
      <c r="P30" s="972"/>
      <c r="Q30" s="972"/>
      <c r="R30" s="618"/>
      <c r="AY30" s="649"/>
      <c r="AZ30" s="649"/>
      <c r="BA30" s="649"/>
      <c r="BB30" s="649"/>
      <c r="BC30" s="649"/>
      <c r="BD30" s="649"/>
      <c r="BE30" s="649"/>
      <c r="BF30" s="649"/>
      <c r="BG30" s="649"/>
      <c r="BH30" s="649"/>
      <c r="BI30" s="649"/>
      <c r="BJ30" s="216"/>
    </row>
    <row r="31" spans="1:74" s="167" customFormat="1" ht="12" customHeight="1" x14ac:dyDescent="0.25">
      <c r="A31" s="166"/>
      <c r="B31" s="973" t="s">
        <v>481</v>
      </c>
      <c r="C31" s="974"/>
      <c r="D31" s="974"/>
      <c r="E31" s="974"/>
      <c r="F31" s="974"/>
      <c r="G31" s="974"/>
      <c r="H31" s="974"/>
      <c r="I31" s="974"/>
      <c r="J31" s="974"/>
      <c r="K31" s="974"/>
      <c r="L31" s="974"/>
      <c r="M31" s="974"/>
      <c r="N31" s="974"/>
      <c r="O31" s="974"/>
      <c r="P31" s="974"/>
      <c r="Q31" s="974"/>
      <c r="R31" s="618"/>
      <c r="AY31" s="649"/>
      <c r="AZ31" s="649"/>
      <c r="BA31" s="649"/>
      <c r="BB31" s="649"/>
      <c r="BC31" s="649"/>
      <c r="BD31" s="649"/>
      <c r="BE31" s="649"/>
      <c r="BF31" s="649"/>
      <c r="BG31" s="649"/>
      <c r="BH31" s="649"/>
      <c r="BI31" s="649"/>
      <c r="BJ31" s="216"/>
    </row>
    <row r="32" spans="1:74" s="113" customFormat="1" ht="12" customHeight="1" x14ac:dyDescent="0.2">
      <c r="A32" s="1"/>
      <c r="B32" s="975" t="s">
        <v>1402</v>
      </c>
      <c r="C32" s="976"/>
      <c r="D32" s="976"/>
      <c r="E32" s="976"/>
      <c r="F32" s="976"/>
      <c r="G32" s="976"/>
      <c r="H32" s="976"/>
      <c r="I32" s="976"/>
      <c r="J32" s="976"/>
      <c r="K32" s="976"/>
      <c r="L32" s="976"/>
      <c r="M32" s="976"/>
      <c r="N32" s="976"/>
      <c r="O32" s="976"/>
      <c r="P32" s="976"/>
      <c r="Q32" s="976"/>
      <c r="R32" s="618"/>
      <c r="AY32" s="648"/>
      <c r="AZ32" s="648"/>
      <c r="BA32" s="648"/>
      <c r="BB32" s="648"/>
      <c r="BC32" s="648"/>
      <c r="BD32" s="648"/>
      <c r="BE32" s="648"/>
      <c r="BF32" s="648"/>
      <c r="BG32" s="648"/>
      <c r="BH32" s="648"/>
      <c r="BI32" s="648"/>
      <c r="BJ32" s="215"/>
    </row>
    <row r="33" spans="1:74" s="167" customFormat="1" ht="12" customHeight="1" x14ac:dyDescent="0.25">
      <c r="A33" s="166"/>
      <c r="B33" s="977" t="s">
        <v>489</v>
      </c>
      <c r="C33" s="978"/>
      <c r="D33" s="978"/>
      <c r="E33" s="978"/>
      <c r="F33" s="978"/>
      <c r="G33" s="978"/>
      <c r="H33" s="978"/>
      <c r="I33" s="978"/>
      <c r="J33" s="978"/>
      <c r="K33" s="978"/>
      <c r="L33" s="978"/>
      <c r="M33" s="978"/>
      <c r="N33" s="978"/>
      <c r="O33" s="978"/>
      <c r="P33" s="978"/>
      <c r="Q33" s="978"/>
      <c r="R33" s="618"/>
      <c r="AY33" s="649"/>
      <c r="AZ33" s="649"/>
      <c r="BA33" s="649"/>
      <c r="BB33" s="649"/>
      <c r="BC33" s="649"/>
      <c r="BD33" s="649"/>
      <c r="BE33" s="649"/>
      <c r="BF33" s="649"/>
      <c r="BG33" s="649"/>
      <c r="BH33" s="649"/>
      <c r="BI33" s="649"/>
      <c r="BJ33" s="216"/>
    </row>
    <row r="34" spans="1:74" s="167" customFormat="1" ht="12" customHeight="1" x14ac:dyDescent="0.25">
      <c r="A34" s="166"/>
      <c r="B34" s="980" t="s">
        <v>821</v>
      </c>
      <c r="C34" s="980"/>
      <c r="D34" s="980"/>
      <c r="E34" s="980"/>
      <c r="F34" s="980"/>
      <c r="G34" s="980"/>
      <c r="H34" s="980"/>
      <c r="I34" s="980"/>
      <c r="J34" s="980"/>
      <c r="K34" s="980"/>
      <c r="L34" s="980"/>
      <c r="M34" s="980"/>
      <c r="N34" s="980"/>
      <c r="O34" s="980"/>
      <c r="P34" s="980"/>
      <c r="Q34" s="980"/>
      <c r="R34" s="980"/>
      <c r="AY34" s="649"/>
      <c r="AZ34" s="649"/>
      <c r="BA34" s="649"/>
      <c r="BB34" s="649"/>
      <c r="BC34" s="649"/>
      <c r="BD34" s="649"/>
      <c r="BE34" s="649"/>
      <c r="BF34" s="649"/>
      <c r="BG34" s="649"/>
      <c r="BH34" s="649"/>
      <c r="BI34" s="649"/>
      <c r="BJ34" s="216"/>
    </row>
    <row r="35" spans="1:74" s="167" customFormat="1" ht="12" customHeight="1" x14ac:dyDescent="0.25">
      <c r="A35" s="166"/>
      <c r="B35" s="977" t="s">
        <v>1298</v>
      </c>
      <c r="C35" s="979"/>
      <c r="D35" s="979"/>
      <c r="E35" s="979"/>
      <c r="F35" s="979"/>
      <c r="G35" s="979"/>
      <c r="H35" s="979"/>
      <c r="I35" s="979"/>
      <c r="J35" s="979"/>
      <c r="K35" s="979"/>
      <c r="L35" s="979"/>
      <c r="M35" s="979"/>
      <c r="N35" s="979"/>
      <c r="O35" s="979"/>
      <c r="P35" s="979"/>
      <c r="Q35" s="978"/>
      <c r="R35" s="618"/>
      <c r="AY35" s="649"/>
      <c r="AZ35" s="649"/>
      <c r="BA35" s="649"/>
      <c r="BB35" s="649"/>
      <c r="BC35" s="649"/>
      <c r="BD35" s="649"/>
      <c r="BE35" s="649"/>
      <c r="BF35" s="649"/>
      <c r="BG35" s="649"/>
      <c r="BH35" s="649"/>
      <c r="BI35" s="649"/>
      <c r="BJ35" s="216"/>
    </row>
    <row r="36" spans="1:74" s="167" customFormat="1" ht="12" customHeight="1" x14ac:dyDescent="0.15">
      <c r="A36" s="2"/>
      <c r="B36" s="977"/>
      <c r="C36" s="1001"/>
      <c r="D36" s="1001"/>
      <c r="E36" s="1001"/>
      <c r="F36" s="1001"/>
      <c r="G36" s="1001"/>
      <c r="H36" s="1001"/>
      <c r="I36" s="1001"/>
      <c r="J36" s="1001"/>
      <c r="K36" s="1001"/>
      <c r="L36" s="1001"/>
      <c r="M36" s="1001"/>
      <c r="N36" s="1001"/>
      <c r="O36" s="1001"/>
      <c r="P36" s="1001"/>
      <c r="Q36" s="1001"/>
      <c r="AY36" s="649"/>
      <c r="AZ36" s="649"/>
      <c r="BA36" s="649"/>
      <c r="BB36" s="649"/>
      <c r="BC36" s="649"/>
      <c r="BD36" s="649"/>
      <c r="BE36" s="649"/>
      <c r="BF36" s="649"/>
      <c r="BG36" s="649"/>
      <c r="BH36" s="649"/>
      <c r="BI36" s="649"/>
      <c r="BJ36" s="216"/>
    </row>
    <row r="37" spans="1:74" s="167" customFormat="1" ht="12" customHeight="1" x14ac:dyDescent="0.15">
      <c r="A37" s="2"/>
      <c r="B37" s="1112"/>
      <c r="C37" s="1001"/>
      <c r="D37" s="1001"/>
      <c r="E37" s="1001"/>
      <c r="F37" s="1001"/>
      <c r="G37" s="1001"/>
      <c r="H37" s="1001"/>
      <c r="I37" s="1001"/>
      <c r="J37" s="1001"/>
      <c r="K37" s="1001"/>
      <c r="L37" s="1001"/>
      <c r="M37" s="1001"/>
      <c r="N37" s="1001"/>
      <c r="O37" s="1001"/>
      <c r="P37" s="1001"/>
      <c r="Q37" s="1001"/>
      <c r="AY37" s="649"/>
      <c r="AZ37" s="649"/>
      <c r="BA37" s="649"/>
      <c r="BB37" s="649"/>
      <c r="BC37" s="649"/>
      <c r="BD37" s="649"/>
      <c r="BE37" s="649"/>
      <c r="BF37" s="649"/>
      <c r="BG37" s="649"/>
      <c r="BH37" s="649"/>
      <c r="BI37" s="649"/>
      <c r="BJ37" s="216"/>
    </row>
    <row r="38" spans="1:74" s="168" customFormat="1" ht="12" customHeight="1" x14ac:dyDescent="0.15">
      <c r="A38" s="2"/>
      <c r="B38" s="326"/>
      <c r="C38" s="541"/>
      <c r="D38" s="541"/>
      <c r="E38" s="541"/>
      <c r="F38" s="541"/>
      <c r="G38" s="541"/>
      <c r="H38" s="541"/>
      <c r="I38" s="541"/>
      <c r="J38" s="541"/>
      <c r="K38" s="541"/>
      <c r="L38" s="541"/>
      <c r="M38" s="541"/>
      <c r="N38" s="541"/>
      <c r="O38" s="541"/>
      <c r="P38" s="541"/>
      <c r="Q38" s="541"/>
      <c r="AY38" s="649"/>
      <c r="AZ38" s="649"/>
      <c r="BA38" s="649"/>
      <c r="BB38" s="649"/>
      <c r="BC38" s="649"/>
      <c r="BD38" s="649"/>
      <c r="BE38" s="649"/>
      <c r="BF38" s="649"/>
      <c r="BG38" s="649"/>
      <c r="BH38" s="649"/>
      <c r="BI38" s="649"/>
      <c r="BJ38" s="217"/>
    </row>
    <row r="39" spans="1:74" ht="13.2" x14ac:dyDescent="0.15">
      <c r="B39" s="977"/>
      <c r="C39" s="1020"/>
      <c r="D39" s="1020"/>
      <c r="E39" s="1020"/>
      <c r="F39" s="1020"/>
      <c r="G39" s="1020"/>
      <c r="H39" s="1020"/>
      <c r="I39" s="1020"/>
      <c r="J39" s="1020"/>
      <c r="K39" s="1020"/>
      <c r="L39" s="1020"/>
      <c r="M39" s="1020"/>
      <c r="N39" s="1020"/>
      <c r="O39" s="1020"/>
      <c r="P39" s="1020"/>
      <c r="Q39" s="1001"/>
      <c r="BD39" s="648"/>
      <c r="BE39" s="648"/>
      <c r="BF39" s="648"/>
      <c r="BK39" s="146"/>
      <c r="BL39" s="146"/>
      <c r="BM39" s="146"/>
      <c r="BN39" s="146"/>
      <c r="BO39" s="146"/>
      <c r="BP39" s="146"/>
      <c r="BQ39" s="146"/>
      <c r="BR39" s="146"/>
      <c r="BS39" s="146"/>
      <c r="BT39" s="146"/>
      <c r="BU39" s="146"/>
      <c r="BV39" s="146"/>
    </row>
    <row r="40" spans="1:74" ht="13.2" x14ac:dyDescent="0.15">
      <c r="B40" s="1116"/>
      <c r="C40" s="978"/>
      <c r="D40" s="978"/>
      <c r="E40" s="978"/>
      <c r="F40" s="978"/>
      <c r="G40" s="978"/>
      <c r="H40" s="978"/>
      <c r="I40" s="978"/>
      <c r="J40" s="978"/>
      <c r="K40" s="978"/>
      <c r="L40" s="978"/>
      <c r="M40" s="978"/>
      <c r="N40" s="978"/>
      <c r="O40" s="978"/>
      <c r="P40" s="978"/>
      <c r="Q40" s="1001"/>
      <c r="BK40" s="146"/>
      <c r="BL40" s="146"/>
      <c r="BM40" s="146"/>
      <c r="BN40" s="146"/>
      <c r="BO40" s="146"/>
      <c r="BP40" s="146"/>
      <c r="BQ40" s="146"/>
      <c r="BR40" s="146"/>
      <c r="BS40" s="146"/>
      <c r="BT40" s="146"/>
      <c r="BU40" s="146"/>
      <c r="BV40" s="146"/>
    </row>
    <row r="41" spans="1:74" ht="13.2" x14ac:dyDescent="0.15">
      <c r="B41" s="1017"/>
      <c r="C41" s="1001"/>
      <c r="D41" s="1001"/>
      <c r="E41" s="1001"/>
      <c r="F41" s="1001"/>
      <c r="G41" s="1001"/>
      <c r="H41" s="1001"/>
      <c r="I41" s="1001"/>
      <c r="J41" s="1001"/>
      <c r="K41" s="1001"/>
      <c r="L41" s="1001"/>
      <c r="M41" s="1001"/>
      <c r="N41" s="1001"/>
      <c r="O41" s="1001"/>
      <c r="P41" s="1001"/>
      <c r="Q41" s="1001"/>
      <c r="BK41" s="146"/>
      <c r="BL41" s="146"/>
      <c r="BM41" s="146"/>
      <c r="BN41" s="146"/>
      <c r="BO41" s="146"/>
      <c r="BP41" s="146"/>
      <c r="BQ41" s="146"/>
      <c r="BR41" s="146"/>
      <c r="BS41" s="146"/>
      <c r="BT41" s="146"/>
      <c r="BU41" s="146"/>
      <c r="BV41" s="146"/>
    </row>
    <row r="42" spans="1:74" x14ac:dyDescent="0.15">
      <c r="BK42" s="146"/>
      <c r="BL42" s="146"/>
      <c r="BM42" s="146"/>
      <c r="BN42" s="146"/>
      <c r="BO42" s="146"/>
      <c r="BP42" s="146"/>
      <c r="BQ42" s="146"/>
      <c r="BR42" s="146"/>
      <c r="BS42" s="146"/>
      <c r="BT42" s="146"/>
      <c r="BU42" s="146"/>
      <c r="BV42" s="146"/>
    </row>
    <row r="43" spans="1:74" x14ac:dyDescent="0.15">
      <c r="BK43" s="146"/>
      <c r="BL43" s="146"/>
      <c r="BM43" s="146"/>
      <c r="BN43" s="146"/>
      <c r="BO43" s="146"/>
      <c r="BP43" s="146"/>
      <c r="BQ43" s="146"/>
      <c r="BR43" s="146"/>
      <c r="BS43" s="146"/>
      <c r="BT43" s="146"/>
      <c r="BU43" s="146"/>
      <c r="BV43" s="146"/>
    </row>
    <row r="44" spans="1:74" x14ac:dyDescent="0.15">
      <c r="BK44" s="146"/>
      <c r="BL44" s="146"/>
      <c r="BM44" s="146"/>
      <c r="BN44" s="146"/>
      <c r="BO44" s="146"/>
      <c r="BP44" s="146"/>
      <c r="BQ44" s="146"/>
      <c r="BR44" s="146"/>
      <c r="BS44" s="146"/>
      <c r="BT44" s="146"/>
      <c r="BU44" s="146"/>
      <c r="BV44" s="146"/>
    </row>
    <row r="45" spans="1:74" x14ac:dyDescent="0.15">
      <c r="BK45" s="146"/>
      <c r="BL45" s="146"/>
      <c r="BM45" s="146"/>
      <c r="BN45" s="146"/>
      <c r="BO45" s="146"/>
      <c r="BP45" s="146"/>
      <c r="BQ45" s="146"/>
      <c r="BR45" s="146"/>
      <c r="BS45" s="146"/>
      <c r="BT45" s="146"/>
      <c r="BU45" s="146"/>
      <c r="BV45" s="146"/>
    </row>
    <row r="46" spans="1:74" x14ac:dyDescent="0.15">
      <c r="BK46" s="146"/>
      <c r="BL46" s="146"/>
      <c r="BM46" s="146"/>
      <c r="BN46" s="146"/>
      <c r="BO46" s="146"/>
      <c r="BP46" s="146"/>
      <c r="BQ46" s="146"/>
      <c r="BR46" s="146"/>
      <c r="BS46" s="146"/>
      <c r="BT46" s="146"/>
      <c r="BU46" s="146"/>
      <c r="BV46" s="146"/>
    </row>
    <row r="47" spans="1:74" x14ac:dyDescent="0.15">
      <c r="BK47" s="146"/>
      <c r="BL47" s="146"/>
      <c r="BM47" s="146"/>
      <c r="BN47" s="146"/>
      <c r="BO47" s="146"/>
      <c r="BP47" s="146"/>
      <c r="BQ47" s="146"/>
      <c r="BR47" s="146"/>
      <c r="BS47" s="146"/>
      <c r="BT47" s="146"/>
      <c r="BU47" s="146"/>
      <c r="BV47" s="146"/>
    </row>
    <row r="48" spans="1:74" x14ac:dyDescent="0.15">
      <c r="BK48" s="146"/>
      <c r="BL48" s="146"/>
      <c r="BM48" s="146"/>
      <c r="BN48" s="146"/>
      <c r="BO48" s="146"/>
      <c r="BP48" s="146"/>
      <c r="BQ48" s="146"/>
      <c r="BR48" s="146"/>
      <c r="BS48" s="146"/>
      <c r="BT48" s="146"/>
      <c r="BU48" s="146"/>
      <c r="BV48" s="146"/>
    </row>
    <row r="49" spans="63:74" x14ac:dyDescent="0.15">
      <c r="BK49" s="146"/>
      <c r="BL49" s="146"/>
      <c r="BM49" s="146"/>
      <c r="BN49" s="146"/>
      <c r="BO49" s="146"/>
      <c r="BP49" s="146"/>
      <c r="BQ49" s="146"/>
      <c r="BR49" s="146"/>
      <c r="BS49" s="146"/>
      <c r="BT49" s="146"/>
      <c r="BU49" s="146"/>
      <c r="BV49" s="146"/>
    </row>
    <row r="50" spans="63:74" x14ac:dyDescent="0.15">
      <c r="BK50" s="146"/>
      <c r="BL50" s="146"/>
      <c r="BM50" s="146"/>
      <c r="BN50" s="146"/>
      <c r="BO50" s="146"/>
      <c r="BP50" s="146"/>
      <c r="BQ50" s="146"/>
      <c r="BR50" s="146"/>
      <c r="BS50" s="146"/>
      <c r="BT50" s="146"/>
      <c r="BU50" s="146"/>
      <c r="BV50" s="146"/>
    </row>
    <row r="51" spans="63:74" x14ac:dyDescent="0.15">
      <c r="BK51" s="146"/>
      <c r="BL51" s="146"/>
      <c r="BM51" s="146"/>
      <c r="BN51" s="146"/>
      <c r="BO51" s="146"/>
      <c r="BP51" s="146"/>
      <c r="BQ51" s="146"/>
      <c r="BR51" s="146"/>
      <c r="BS51" s="146"/>
      <c r="BT51" s="146"/>
      <c r="BU51" s="146"/>
      <c r="BV51" s="146"/>
    </row>
    <row r="52" spans="63:74" x14ac:dyDescent="0.15">
      <c r="BK52" s="146"/>
      <c r="BL52" s="146"/>
      <c r="BM52" s="146"/>
      <c r="BN52" s="146"/>
      <c r="BO52" s="146"/>
      <c r="BP52" s="146"/>
      <c r="BQ52" s="146"/>
      <c r="BR52" s="146"/>
      <c r="BS52" s="146"/>
      <c r="BT52" s="146"/>
      <c r="BU52" s="146"/>
      <c r="BV52" s="146"/>
    </row>
    <row r="53" spans="63:74" x14ac:dyDescent="0.15">
      <c r="BK53" s="146"/>
      <c r="BL53" s="146"/>
      <c r="BM53" s="146"/>
      <c r="BN53" s="146"/>
      <c r="BO53" s="146"/>
      <c r="BP53" s="146"/>
      <c r="BQ53" s="146"/>
      <c r="BR53" s="146"/>
      <c r="BS53" s="146"/>
      <c r="BT53" s="146"/>
      <c r="BU53" s="146"/>
      <c r="BV53" s="146"/>
    </row>
    <row r="54" spans="63:74" x14ac:dyDescent="0.15">
      <c r="BK54" s="146"/>
      <c r="BL54" s="146"/>
      <c r="BM54" s="146"/>
      <c r="BN54" s="146"/>
      <c r="BO54" s="146"/>
      <c r="BP54" s="146"/>
      <c r="BQ54" s="146"/>
      <c r="BR54" s="146"/>
      <c r="BS54" s="146"/>
      <c r="BT54" s="146"/>
      <c r="BU54" s="146"/>
      <c r="BV54" s="146"/>
    </row>
    <row r="55" spans="63:74" x14ac:dyDescent="0.15">
      <c r="BK55" s="146"/>
      <c r="BL55" s="146"/>
      <c r="BM55" s="146"/>
      <c r="BN55" s="146"/>
      <c r="BO55" s="146"/>
      <c r="BP55" s="146"/>
      <c r="BQ55" s="146"/>
      <c r="BR55" s="146"/>
      <c r="BS55" s="146"/>
      <c r="BT55" s="146"/>
      <c r="BU55" s="146"/>
      <c r="BV55" s="146"/>
    </row>
    <row r="56" spans="63:74" x14ac:dyDescent="0.15">
      <c r="BK56" s="146"/>
      <c r="BL56" s="146"/>
      <c r="BM56" s="146"/>
      <c r="BN56" s="146"/>
      <c r="BO56" s="146"/>
      <c r="BP56" s="146"/>
      <c r="BQ56" s="146"/>
      <c r="BR56" s="146"/>
      <c r="BS56" s="146"/>
      <c r="BT56" s="146"/>
      <c r="BU56" s="146"/>
      <c r="BV56" s="146"/>
    </row>
    <row r="57" spans="63:74" x14ac:dyDescent="0.15">
      <c r="BK57" s="146"/>
      <c r="BL57" s="146"/>
      <c r="BM57" s="146"/>
      <c r="BN57" s="146"/>
      <c r="BO57" s="146"/>
      <c r="BP57" s="146"/>
      <c r="BQ57" s="146"/>
      <c r="BR57" s="146"/>
      <c r="BS57" s="146"/>
      <c r="BT57" s="146"/>
      <c r="BU57" s="146"/>
      <c r="BV57" s="146"/>
    </row>
    <row r="58" spans="63:74" x14ac:dyDescent="0.15">
      <c r="BK58" s="146"/>
      <c r="BL58" s="146"/>
      <c r="BM58" s="146"/>
      <c r="BN58" s="146"/>
      <c r="BO58" s="146"/>
      <c r="BP58" s="146"/>
      <c r="BQ58" s="146"/>
      <c r="BR58" s="146"/>
      <c r="BS58" s="146"/>
      <c r="BT58" s="146"/>
      <c r="BU58" s="146"/>
      <c r="BV58" s="146"/>
    </row>
    <row r="59" spans="63:74" x14ac:dyDescent="0.15">
      <c r="BK59" s="146"/>
      <c r="BL59" s="146"/>
      <c r="BM59" s="146"/>
      <c r="BN59" s="146"/>
      <c r="BO59" s="146"/>
      <c r="BP59" s="146"/>
      <c r="BQ59" s="146"/>
      <c r="BR59" s="146"/>
      <c r="BS59" s="146"/>
      <c r="BT59" s="146"/>
      <c r="BU59" s="146"/>
      <c r="BV59" s="146"/>
    </row>
    <row r="60" spans="63:74" x14ac:dyDescent="0.15">
      <c r="BK60" s="146"/>
      <c r="BL60" s="146"/>
      <c r="BM60" s="146"/>
      <c r="BN60" s="146"/>
      <c r="BO60" s="146"/>
      <c r="BP60" s="146"/>
      <c r="BQ60" s="146"/>
      <c r="BR60" s="146"/>
      <c r="BS60" s="146"/>
      <c r="BT60" s="146"/>
      <c r="BU60" s="146"/>
      <c r="BV60" s="146"/>
    </row>
    <row r="61" spans="63:74" x14ac:dyDescent="0.15">
      <c r="BK61" s="146"/>
      <c r="BL61" s="146"/>
      <c r="BM61" s="146"/>
      <c r="BN61" s="146"/>
      <c r="BO61" s="146"/>
      <c r="BP61" s="146"/>
      <c r="BQ61" s="146"/>
      <c r="BR61" s="146"/>
      <c r="BS61" s="146"/>
      <c r="BT61" s="146"/>
      <c r="BU61" s="146"/>
      <c r="BV61" s="146"/>
    </row>
    <row r="62" spans="63:74" x14ac:dyDescent="0.15">
      <c r="BK62" s="146"/>
      <c r="BL62" s="146"/>
      <c r="BM62" s="146"/>
      <c r="BN62" s="146"/>
      <c r="BO62" s="146"/>
      <c r="BP62" s="146"/>
      <c r="BQ62" s="146"/>
      <c r="BR62" s="146"/>
      <c r="BS62" s="146"/>
      <c r="BT62" s="146"/>
      <c r="BU62" s="146"/>
      <c r="BV62" s="146"/>
    </row>
    <row r="63" spans="63:74" x14ac:dyDescent="0.15">
      <c r="BK63" s="146"/>
      <c r="BL63" s="146"/>
      <c r="BM63" s="146"/>
      <c r="BN63" s="146"/>
      <c r="BO63" s="146"/>
      <c r="BP63" s="146"/>
      <c r="BQ63" s="146"/>
      <c r="BR63" s="146"/>
      <c r="BS63" s="146"/>
      <c r="BT63" s="146"/>
      <c r="BU63" s="146"/>
      <c r="BV63" s="146"/>
    </row>
    <row r="64" spans="63:74" x14ac:dyDescent="0.15">
      <c r="BK64" s="146"/>
      <c r="BL64" s="146"/>
      <c r="BM64" s="146"/>
      <c r="BN64" s="146"/>
      <c r="BO64" s="146"/>
      <c r="BP64" s="146"/>
      <c r="BQ64" s="146"/>
      <c r="BR64" s="146"/>
      <c r="BS64" s="146"/>
      <c r="BT64" s="146"/>
      <c r="BU64" s="146"/>
      <c r="BV64" s="146"/>
    </row>
    <row r="65" spans="63:74" x14ac:dyDescent="0.15">
      <c r="BK65" s="146"/>
      <c r="BL65" s="146"/>
      <c r="BM65" s="146"/>
      <c r="BN65" s="146"/>
      <c r="BO65" s="146"/>
      <c r="BP65" s="146"/>
      <c r="BQ65" s="146"/>
      <c r="BR65" s="146"/>
      <c r="BS65" s="146"/>
      <c r="BT65" s="146"/>
      <c r="BU65" s="146"/>
      <c r="BV65" s="146"/>
    </row>
    <row r="66" spans="63:74" x14ac:dyDescent="0.15">
      <c r="BK66" s="146"/>
      <c r="BL66" s="146"/>
      <c r="BM66" s="146"/>
      <c r="BN66" s="146"/>
      <c r="BO66" s="146"/>
      <c r="BP66" s="146"/>
      <c r="BQ66" s="146"/>
      <c r="BR66" s="146"/>
      <c r="BS66" s="146"/>
      <c r="BT66" s="146"/>
      <c r="BU66" s="146"/>
      <c r="BV66" s="146"/>
    </row>
    <row r="67" spans="63:74" x14ac:dyDescent="0.15">
      <c r="BK67" s="146"/>
      <c r="BL67" s="146"/>
      <c r="BM67" s="146"/>
      <c r="BN67" s="146"/>
      <c r="BO67" s="146"/>
      <c r="BP67" s="146"/>
      <c r="BQ67" s="146"/>
      <c r="BR67" s="146"/>
      <c r="BS67" s="146"/>
      <c r="BT67" s="146"/>
      <c r="BU67" s="146"/>
      <c r="BV67" s="146"/>
    </row>
    <row r="68" spans="63:74" x14ac:dyDescent="0.15">
      <c r="BK68" s="146"/>
      <c r="BL68" s="146"/>
      <c r="BM68" s="146"/>
      <c r="BN68" s="146"/>
      <c r="BO68" s="146"/>
      <c r="BP68" s="146"/>
      <c r="BQ68" s="146"/>
      <c r="BR68" s="146"/>
      <c r="BS68" s="146"/>
      <c r="BT68" s="146"/>
      <c r="BU68" s="146"/>
      <c r="BV68" s="146"/>
    </row>
    <row r="69" spans="63:74" x14ac:dyDescent="0.15">
      <c r="BK69" s="146"/>
      <c r="BL69" s="146"/>
      <c r="BM69" s="146"/>
      <c r="BN69" s="146"/>
      <c r="BO69" s="146"/>
      <c r="BP69" s="146"/>
      <c r="BQ69" s="146"/>
      <c r="BR69" s="146"/>
      <c r="BS69" s="146"/>
      <c r="BT69" s="146"/>
      <c r="BU69" s="146"/>
      <c r="BV69" s="146"/>
    </row>
    <row r="70" spans="63:74" x14ac:dyDescent="0.15">
      <c r="BK70" s="146"/>
      <c r="BL70" s="146"/>
      <c r="BM70" s="146"/>
      <c r="BN70" s="146"/>
      <c r="BO70" s="146"/>
      <c r="BP70" s="146"/>
      <c r="BQ70" s="146"/>
      <c r="BR70" s="146"/>
      <c r="BS70" s="146"/>
      <c r="BT70" s="146"/>
      <c r="BU70" s="146"/>
      <c r="BV70" s="146"/>
    </row>
    <row r="71" spans="63:74" x14ac:dyDescent="0.15">
      <c r="BK71" s="146"/>
      <c r="BL71" s="146"/>
      <c r="BM71" s="146"/>
      <c r="BN71" s="146"/>
      <c r="BO71" s="146"/>
      <c r="BP71" s="146"/>
      <c r="BQ71" s="146"/>
      <c r="BR71" s="146"/>
      <c r="BS71" s="146"/>
      <c r="BT71" s="146"/>
      <c r="BU71" s="146"/>
      <c r="BV71" s="146"/>
    </row>
    <row r="72" spans="63:74" x14ac:dyDescent="0.15">
      <c r="BK72" s="146"/>
      <c r="BL72" s="146"/>
      <c r="BM72" s="146"/>
      <c r="BN72" s="146"/>
      <c r="BO72" s="146"/>
      <c r="BP72" s="146"/>
      <c r="BQ72" s="146"/>
      <c r="BR72" s="146"/>
      <c r="BS72" s="146"/>
      <c r="BT72" s="146"/>
      <c r="BU72" s="146"/>
      <c r="BV72" s="146"/>
    </row>
    <row r="73" spans="63:74" x14ac:dyDescent="0.15">
      <c r="BK73" s="146"/>
      <c r="BL73" s="146"/>
      <c r="BM73" s="146"/>
      <c r="BN73" s="146"/>
      <c r="BO73" s="146"/>
      <c r="BP73" s="146"/>
      <c r="BQ73" s="146"/>
      <c r="BR73" s="146"/>
      <c r="BS73" s="146"/>
      <c r="BT73" s="146"/>
      <c r="BU73" s="146"/>
      <c r="BV73" s="146"/>
    </row>
    <row r="74" spans="63:74" x14ac:dyDescent="0.15">
      <c r="BK74" s="146"/>
      <c r="BL74" s="146"/>
      <c r="BM74" s="146"/>
      <c r="BN74" s="146"/>
      <c r="BO74" s="146"/>
      <c r="BP74" s="146"/>
      <c r="BQ74" s="146"/>
      <c r="BR74" s="146"/>
      <c r="BS74" s="146"/>
      <c r="BT74" s="146"/>
      <c r="BU74" s="146"/>
      <c r="BV74" s="146"/>
    </row>
    <row r="75" spans="63:74" x14ac:dyDescent="0.15">
      <c r="BK75" s="146"/>
      <c r="BL75" s="146"/>
      <c r="BM75" s="146"/>
      <c r="BN75" s="146"/>
      <c r="BO75" s="146"/>
      <c r="BP75" s="146"/>
      <c r="BQ75" s="146"/>
      <c r="BR75" s="146"/>
      <c r="BS75" s="146"/>
      <c r="BT75" s="146"/>
      <c r="BU75" s="146"/>
      <c r="BV75" s="146"/>
    </row>
    <row r="76" spans="63:74" x14ac:dyDescent="0.15">
      <c r="BK76" s="146"/>
      <c r="BL76" s="146"/>
      <c r="BM76" s="146"/>
      <c r="BN76" s="146"/>
      <c r="BO76" s="146"/>
      <c r="BP76" s="146"/>
      <c r="BQ76" s="146"/>
      <c r="BR76" s="146"/>
      <c r="BS76" s="146"/>
      <c r="BT76" s="146"/>
      <c r="BU76" s="146"/>
      <c r="BV76" s="146"/>
    </row>
    <row r="77" spans="63:74" x14ac:dyDescent="0.15">
      <c r="BK77" s="146"/>
      <c r="BL77" s="146"/>
      <c r="BM77" s="146"/>
      <c r="BN77" s="146"/>
      <c r="BO77" s="146"/>
      <c r="BP77" s="146"/>
      <c r="BQ77" s="146"/>
      <c r="BR77" s="146"/>
      <c r="BS77" s="146"/>
      <c r="BT77" s="146"/>
      <c r="BU77" s="146"/>
      <c r="BV77" s="146"/>
    </row>
    <row r="78" spans="63:74" x14ac:dyDescent="0.15">
      <c r="BK78" s="146"/>
      <c r="BL78" s="146"/>
      <c r="BM78" s="146"/>
      <c r="BN78" s="146"/>
      <c r="BO78" s="146"/>
      <c r="BP78" s="146"/>
      <c r="BQ78" s="146"/>
      <c r="BR78" s="146"/>
      <c r="BS78" s="146"/>
      <c r="BT78" s="146"/>
      <c r="BU78" s="146"/>
      <c r="BV78" s="146"/>
    </row>
    <row r="79" spans="63:74" x14ac:dyDescent="0.15">
      <c r="BK79" s="146"/>
      <c r="BL79" s="146"/>
      <c r="BM79" s="146"/>
      <c r="BN79" s="146"/>
      <c r="BO79" s="146"/>
      <c r="BP79" s="146"/>
      <c r="BQ79" s="146"/>
      <c r="BR79" s="146"/>
      <c r="BS79" s="146"/>
      <c r="BT79" s="146"/>
      <c r="BU79" s="146"/>
      <c r="BV79" s="146"/>
    </row>
    <row r="80" spans="63:74" x14ac:dyDescent="0.15">
      <c r="BK80" s="146"/>
      <c r="BL80" s="146"/>
      <c r="BM80" s="146"/>
      <c r="BN80" s="146"/>
      <c r="BO80" s="146"/>
      <c r="BP80" s="146"/>
      <c r="BQ80" s="146"/>
      <c r="BR80" s="146"/>
      <c r="BS80" s="146"/>
      <c r="BT80" s="146"/>
      <c r="BU80" s="146"/>
      <c r="BV80" s="146"/>
    </row>
    <row r="81" spans="63:74" x14ac:dyDescent="0.15">
      <c r="BK81" s="146"/>
      <c r="BL81" s="146"/>
      <c r="BM81" s="146"/>
      <c r="BN81" s="146"/>
      <c r="BO81" s="146"/>
      <c r="BP81" s="146"/>
      <c r="BQ81" s="146"/>
      <c r="BR81" s="146"/>
      <c r="BS81" s="146"/>
      <c r="BT81" s="146"/>
      <c r="BU81" s="146"/>
      <c r="BV81" s="146"/>
    </row>
    <row r="82" spans="63:74" x14ac:dyDescent="0.15">
      <c r="BK82" s="146"/>
      <c r="BL82" s="146"/>
      <c r="BM82" s="146"/>
      <c r="BN82" s="146"/>
      <c r="BO82" s="146"/>
      <c r="BP82" s="146"/>
      <c r="BQ82" s="146"/>
      <c r="BR82" s="146"/>
      <c r="BS82" s="146"/>
      <c r="BT82" s="146"/>
      <c r="BU82" s="146"/>
      <c r="BV82" s="146"/>
    </row>
    <row r="83" spans="63:74" x14ac:dyDescent="0.15">
      <c r="BK83" s="146"/>
      <c r="BL83" s="146"/>
      <c r="BM83" s="146"/>
      <c r="BN83" s="146"/>
      <c r="BO83" s="146"/>
      <c r="BP83" s="146"/>
      <c r="BQ83" s="146"/>
      <c r="BR83" s="146"/>
      <c r="BS83" s="146"/>
      <c r="BT83" s="146"/>
      <c r="BU83" s="146"/>
      <c r="BV83" s="146"/>
    </row>
    <row r="84" spans="63:74" x14ac:dyDescent="0.15">
      <c r="BK84" s="146"/>
      <c r="BL84" s="146"/>
      <c r="BM84" s="146"/>
      <c r="BN84" s="146"/>
      <c r="BO84" s="146"/>
      <c r="BP84" s="146"/>
      <c r="BQ84" s="146"/>
      <c r="BR84" s="146"/>
      <c r="BS84" s="146"/>
      <c r="BT84" s="146"/>
      <c r="BU84" s="146"/>
      <c r="BV84" s="146"/>
    </row>
    <row r="85" spans="63:74" x14ac:dyDescent="0.15">
      <c r="BK85" s="146"/>
      <c r="BL85" s="146"/>
      <c r="BM85" s="146"/>
      <c r="BN85" s="146"/>
      <c r="BO85" s="146"/>
      <c r="BP85" s="146"/>
      <c r="BQ85" s="146"/>
      <c r="BR85" s="146"/>
      <c r="BS85" s="146"/>
      <c r="BT85" s="146"/>
      <c r="BU85" s="146"/>
      <c r="BV85" s="146"/>
    </row>
    <row r="86" spans="63:74" x14ac:dyDescent="0.15">
      <c r="BK86" s="146"/>
      <c r="BL86" s="146"/>
      <c r="BM86" s="146"/>
      <c r="BN86" s="146"/>
      <c r="BO86" s="146"/>
      <c r="BP86" s="146"/>
      <c r="BQ86" s="146"/>
      <c r="BR86" s="146"/>
      <c r="BS86" s="146"/>
      <c r="BT86" s="146"/>
      <c r="BU86" s="146"/>
      <c r="BV86" s="146"/>
    </row>
    <row r="87" spans="63:74" x14ac:dyDescent="0.15">
      <c r="BK87" s="146"/>
      <c r="BL87" s="146"/>
      <c r="BM87" s="146"/>
      <c r="BN87" s="146"/>
      <c r="BO87" s="146"/>
      <c r="BP87" s="146"/>
      <c r="BQ87" s="146"/>
      <c r="BR87" s="146"/>
      <c r="BS87" s="146"/>
      <c r="BT87" s="146"/>
      <c r="BU87" s="146"/>
      <c r="BV87" s="146"/>
    </row>
    <row r="88" spans="63:74" x14ac:dyDescent="0.15">
      <c r="BK88" s="146"/>
      <c r="BL88" s="146"/>
      <c r="BM88" s="146"/>
      <c r="BN88" s="146"/>
      <c r="BO88" s="146"/>
      <c r="BP88" s="146"/>
      <c r="BQ88" s="146"/>
      <c r="BR88" s="146"/>
      <c r="BS88" s="146"/>
      <c r="BT88" s="146"/>
      <c r="BU88" s="146"/>
      <c r="BV88" s="146"/>
    </row>
    <row r="89" spans="63:74" x14ac:dyDescent="0.15">
      <c r="BK89" s="146"/>
      <c r="BL89" s="146"/>
      <c r="BM89" s="146"/>
      <c r="BN89" s="146"/>
      <c r="BO89" s="146"/>
      <c r="BP89" s="146"/>
      <c r="BQ89" s="146"/>
      <c r="BR89" s="146"/>
      <c r="BS89" s="146"/>
      <c r="BT89" s="146"/>
      <c r="BU89" s="146"/>
      <c r="BV89" s="146"/>
    </row>
    <row r="90" spans="63:74" x14ac:dyDescent="0.15">
      <c r="BK90" s="146"/>
      <c r="BL90" s="146"/>
      <c r="BM90" s="146"/>
      <c r="BN90" s="146"/>
      <c r="BO90" s="146"/>
      <c r="BP90" s="146"/>
      <c r="BQ90" s="146"/>
      <c r="BR90" s="146"/>
      <c r="BS90" s="146"/>
      <c r="BT90" s="146"/>
      <c r="BU90" s="146"/>
      <c r="BV90" s="146"/>
    </row>
    <row r="91" spans="63:74" x14ac:dyDescent="0.15">
      <c r="BK91" s="146"/>
      <c r="BL91" s="146"/>
      <c r="BM91" s="146"/>
      <c r="BN91" s="146"/>
      <c r="BO91" s="146"/>
      <c r="BP91" s="146"/>
      <c r="BQ91" s="146"/>
      <c r="BR91" s="146"/>
      <c r="BS91" s="146"/>
      <c r="BT91" s="146"/>
      <c r="BU91" s="146"/>
      <c r="BV91" s="146"/>
    </row>
    <row r="92" spans="63:74" x14ac:dyDescent="0.15">
      <c r="BK92" s="146"/>
      <c r="BL92" s="146"/>
      <c r="BM92" s="146"/>
      <c r="BN92" s="146"/>
      <c r="BO92" s="146"/>
      <c r="BP92" s="146"/>
      <c r="BQ92" s="146"/>
      <c r="BR92" s="146"/>
      <c r="BS92" s="146"/>
      <c r="BT92" s="146"/>
      <c r="BU92" s="146"/>
      <c r="BV92" s="146"/>
    </row>
    <row r="93" spans="63:74" x14ac:dyDescent="0.15">
      <c r="BK93" s="146"/>
      <c r="BL93" s="146"/>
      <c r="BM93" s="146"/>
      <c r="BN93" s="146"/>
      <c r="BO93" s="146"/>
      <c r="BP93" s="146"/>
      <c r="BQ93" s="146"/>
      <c r="BR93" s="146"/>
      <c r="BS93" s="146"/>
      <c r="BT93" s="146"/>
      <c r="BU93" s="146"/>
      <c r="BV93" s="146"/>
    </row>
    <row r="94" spans="63:74" x14ac:dyDescent="0.15">
      <c r="BK94" s="146"/>
      <c r="BL94" s="146"/>
      <c r="BM94" s="146"/>
      <c r="BN94" s="146"/>
      <c r="BO94" s="146"/>
      <c r="BP94" s="146"/>
      <c r="BQ94" s="146"/>
      <c r="BR94" s="146"/>
      <c r="BS94" s="146"/>
      <c r="BT94" s="146"/>
      <c r="BU94" s="146"/>
      <c r="BV94" s="146"/>
    </row>
    <row r="95" spans="63:74" x14ac:dyDescent="0.15">
      <c r="BK95" s="146"/>
      <c r="BL95" s="146"/>
      <c r="BM95" s="146"/>
      <c r="BN95" s="146"/>
      <c r="BO95" s="146"/>
      <c r="BP95" s="146"/>
      <c r="BQ95" s="146"/>
      <c r="BR95" s="146"/>
      <c r="BS95" s="146"/>
      <c r="BT95" s="146"/>
      <c r="BU95" s="146"/>
      <c r="BV95" s="146"/>
    </row>
    <row r="96" spans="63:74" x14ac:dyDescent="0.15">
      <c r="BK96" s="146"/>
      <c r="BL96" s="146"/>
      <c r="BM96" s="146"/>
      <c r="BN96" s="146"/>
      <c r="BO96" s="146"/>
      <c r="BP96" s="146"/>
      <c r="BQ96" s="146"/>
      <c r="BR96" s="146"/>
      <c r="BS96" s="146"/>
      <c r="BT96" s="146"/>
      <c r="BU96" s="146"/>
      <c r="BV96" s="146"/>
    </row>
    <row r="97" spans="63:74" x14ac:dyDescent="0.15">
      <c r="BK97" s="146"/>
      <c r="BL97" s="146"/>
      <c r="BM97" s="146"/>
      <c r="BN97" s="146"/>
      <c r="BO97" s="146"/>
      <c r="BP97" s="146"/>
      <c r="BQ97" s="146"/>
      <c r="BR97" s="146"/>
      <c r="BS97" s="146"/>
      <c r="BT97" s="146"/>
      <c r="BU97" s="146"/>
      <c r="BV97" s="146"/>
    </row>
    <row r="98" spans="63:74" x14ac:dyDescent="0.15">
      <c r="BK98" s="146"/>
      <c r="BL98" s="146"/>
      <c r="BM98" s="146"/>
      <c r="BN98" s="146"/>
      <c r="BO98" s="146"/>
      <c r="BP98" s="146"/>
      <c r="BQ98" s="146"/>
      <c r="BR98" s="146"/>
      <c r="BS98" s="146"/>
      <c r="BT98" s="146"/>
      <c r="BU98" s="146"/>
      <c r="BV98" s="146"/>
    </row>
    <row r="99" spans="63:74" x14ac:dyDescent="0.15">
      <c r="BK99" s="146"/>
      <c r="BL99" s="146"/>
      <c r="BM99" s="146"/>
      <c r="BN99" s="146"/>
      <c r="BO99" s="146"/>
      <c r="BP99" s="146"/>
      <c r="BQ99" s="146"/>
      <c r="BR99" s="146"/>
      <c r="BS99" s="146"/>
      <c r="BT99" s="146"/>
      <c r="BU99" s="146"/>
      <c r="BV99" s="146"/>
    </row>
    <row r="100" spans="63:74" x14ac:dyDescent="0.15">
      <c r="BK100" s="146"/>
      <c r="BL100" s="146"/>
      <c r="BM100" s="146"/>
      <c r="BN100" s="146"/>
      <c r="BO100" s="146"/>
      <c r="BP100" s="146"/>
      <c r="BQ100" s="146"/>
      <c r="BR100" s="146"/>
      <c r="BS100" s="146"/>
      <c r="BT100" s="146"/>
      <c r="BU100" s="146"/>
      <c r="BV100" s="146"/>
    </row>
    <row r="101" spans="63:74" x14ac:dyDescent="0.15">
      <c r="BK101" s="146"/>
      <c r="BL101" s="146"/>
      <c r="BM101" s="146"/>
      <c r="BN101" s="146"/>
      <c r="BO101" s="146"/>
      <c r="BP101" s="146"/>
      <c r="BQ101" s="146"/>
      <c r="BR101" s="146"/>
      <c r="BS101" s="146"/>
      <c r="BT101" s="146"/>
      <c r="BU101" s="146"/>
      <c r="BV101" s="146"/>
    </row>
    <row r="102" spans="63:74" x14ac:dyDescent="0.15">
      <c r="BK102" s="146"/>
      <c r="BL102" s="146"/>
      <c r="BM102" s="146"/>
      <c r="BN102" s="146"/>
      <c r="BO102" s="146"/>
      <c r="BP102" s="146"/>
      <c r="BQ102" s="146"/>
      <c r="BR102" s="146"/>
      <c r="BS102" s="146"/>
      <c r="BT102" s="146"/>
      <c r="BU102" s="146"/>
      <c r="BV102" s="146"/>
    </row>
    <row r="103" spans="63:74" x14ac:dyDescent="0.15">
      <c r="BK103" s="146"/>
      <c r="BL103" s="146"/>
      <c r="BM103" s="146"/>
      <c r="BN103" s="146"/>
      <c r="BO103" s="146"/>
      <c r="BP103" s="146"/>
      <c r="BQ103" s="146"/>
      <c r="BR103" s="146"/>
      <c r="BS103" s="146"/>
      <c r="BT103" s="146"/>
      <c r="BU103" s="146"/>
      <c r="BV103" s="146"/>
    </row>
    <row r="104" spans="63:74" x14ac:dyDescent="0.15">
      <c r="BK104" s="146"/>
      <c r="BL104" s="146"/>
      <c r="BM104" s="146"/>
      <c r="BN104" s="146"/>
      <c r="BO104" s="146"/>
      <c r="BP104" s="146"/>
      <c r="BQ104" s="146"/>
      <c r="BR104" s="146"/>
      <c r="BS104" s="146"/>
      <c r="BT104" s="146"/>
      <c r="BU104" s="146"/>
      <c r="BV104" s="146"/>
    </row>
    <row r="105" spans="63:74" x14ac:dyDescent="0.15">
      <c r="BK105" s="146"/>
      <c r="BL105" s="146"/>
      <c r="BM105" s="146"/>
      <c r="BN105" s="146"/>
      <c r="BO105" s="146"/>
      <c r="BP105" s="146"/>
      <c r="BQ105" s="146"/>
      <c r="BR105" s="146"/>
      <c r="BS105" s="146"/>
      <c r="BT105" s="146"/>
      <c r="BU105" s="146"/>
      <c r="BV105" s="146"/>
    </row>
    <row r="106" spans="63:74" x14ac:dyDescent="0.15">
      <c r="BK106" s="146"/>
      <c r="BL106" s="146"/>
      <c r="BM106" s="146"/>
      <c r="BN106" s="146"/>
      <c r="BO106" s="146"/>
      <c r="BP106" s="146"/>
      <c r="BQ106" s="146"/>
      <c r="BR106" s="146"/>
      <c r="BS106" s="146"/>
      <c r="BT106" s="146"/>
      <c r="BU106" s="146"/>
      <c r="BV106" s="146"/>
    </row>
    <row r="107" spans="63:74" x14ac:dyDescent="0.15">
      <c r="BK107" s="146"/>
      <c r="BL107" s="146"/>
      <c r="BM107" s="146"/>
      <c r="BN107" s="146"/>
      <c r="BO107" s="146"/>
      <c r="BP107" s="146"/>
      <c r="BQ107" s="146"/>
      <c r="BR107" s="146"/>
      <c r="BS107" s="146"/>
      <c r="BT107" s="146"/>
      <c r="BU107" s="146"/>
      <c r="BV107" s="146"/>
    </row>
    <row r="108" spans="63:74" x14ac:dyDescent="0.15">
      <c r="BK108" s="146"/>
      <c r="BL108" s="146"/>
      <c r="BM108" s="146"/>
      <c r="BN108" s="146"/>
      <c r="BO108" s="146"/>
      <c r="BP108" s="146"/>
      <c r="BQ108" s="146"/>
      <c r="BR108" s="146"/>
      <c r="BS108" s="146"/>
      <c r="BT108" s="146"/>
      <c r="BU108" s="146"/>
      <c r="BV108" s="146"/>
    </row>
    <row r="109" spans="63:74" x14ac:dyDescent="0.15">
      <c r="BK109" s="146"/>
      <c r="BL109" s="146"/>
      <c r="BM109" s="146"/>
      <c r="BN109" s="146"/>
      <c r="BO109" s="146"/>
      <c r="BP109" s="146"/>
      <c r="BQ109" s="146"/>
      <c r="BR109" s="146"/>
      <c r="BS109" s="146"/>
      <c r="BT109" s="146"/>
      <c r="BU109" s="146"/>
      <c r="BV109" s="146"/>
    </row>
    <row r="110" spans="63:74" x14ac:dyDescent="0.15">
      <c r="BK110" s="146"/>
      <c r="BL110" s="146"/>
      <c r="BM110" s="146"/>
      <c r="BN110" s="146"/>
      <c r="BO110" s="146"/>
      <c r="BP110" s="146"/>
      <c r="BQ110" s="146"/>
      <c r="BR110" s="146"/>
      <c r="BS110" s="146"/>
      <c r="BT110" s="146"/>
      <c r="BU110" s="146"/>
      <c r="BV110" s="146"/>
    </row>
    <row r="111" spans="63:74" x14ac:dyDescent="0.15">
      <c r="BK111" s="146"/>
      <c r="BL111" s="146"/>
      <c r="BM111" s="146"/>
      <c r="BN111" s="146"/>
      <c r="BO111" s="146"/>
      <c r="BP111" s="146"/>
      <c r="BQ111" s="146"/>
      <c r="BR111" s="146"/>
      <c r="BS111" s="146"/>
      <c r="BT111" s="146"/>
      <c r="BU111" s="146"/>
      <c r="BV111" s="146"/>
    </row>
    <row r="112" spans="63:74" x14ac:dyDescent="0.15">
      <c r="BK112" s="146"/>
      <c r="BL112" s="146"/>
      <c r="BM112" s="146"/>
      <c r="BN112" s="146"/>
      <c r="BO112" s="146"/>
      <c r="BP112" s="146"/>
      <c r="BQ112" s="146"/>
      <c r="BR112" s="146"/>
      <c r="BS112" s="146"/>
      <c r="BT112" s="146"/>
      <c r="BU112" s="146"/>
      <c r="BV112" s="146"/>
    </row>
    <row r="113" spans="63:74" x14ac:dyDescent="0.15">
      <c r="BK113" s="146"/>
      <c r="BL113" s="146"/>
      <c r="BM113" s="146"/>
      <c r="BN113" s="146"/>
      <c r="BO113" s="146"/>
      <c r="BP113" s="146"/>
      <c r="BQ113" s="146"/>
      <c r="BR113" s="146"/>
      <c r="BS113" s="146"/>
      <c r="BT113" s="146"/>
      <c r="BU113" s="146"/>
      <c r="BV113" s="146"/>
    </row>
    <row r="114" spans="63:74" x14ac:dyDescent="0.15">
      <c r="BK114" s="146"/>
      <c r="BL114" s="146"/>
      <c r="BM114" s="146"/>
      <c r="BN114" s="146"/>
      <c r="BO114" s="146"/>
      <c r="BP114" s="146"/>
      <c r="BQ114" s="146"/>
      <c r="BR114" s="146"/>
      <c r="BS114" s="146"/>
      <c r="BT114" s="146"/>
      <c r="BU114" s="146"/>
      <c r="BV114" s="146"/>
    </row>
    <row r="115" spans="63:74" x14ac:dyDescent="0.15">
      <c r="BK115" s="146"/>
      <c r="BL115" s="146"/>
      <c r="BM115" s="146"/>
      <c r="BN115" s="146"/>
      <c r="BO115" s="146"/>
      <c r="BP115" s="146"/>
      <c r="BQ115" s="146"/>
      <c r="BR115" s="146"/>
      <c r="BS115" s="146"/>
      <c r="BT115" s="146"/>
      <c r="BU115" s="146"/>
      <c r="BV115" s="146"/>
    </row>
    <row r="116" spans="63:74" x14ac:dyDescent="0.15">
      <c r="BK116" s="146"/>
      <c r="BL116" s="146"/>
      <c r="BM116" s="146"/>
      <c r="BN116" s="146"/>
      <c r="BO116" s="146"/>
      <c r="BP116" s="146"/>
      <c r="BQ116" s="146"/>
      <c r="BR116" s="146"/>
      <c r="BS116" s="146"/>
      <c r="BT116" s="146"/>
      <c r="BU116" s="146"/>
      <c r="BV116" s="146"/>
    </row>
    <row r="117" spans="63:74" x14ac:dyDescent="0.15">
      <c r="BK117" s="146"/>
      <c r="BL117" s="146"/>
      <c r="BM117" s="146"/>
      <c r="BN117" s="146"/>
      <c r="BO117" s="146"/>
      <c r="BP117" s="146"/>
      <c r="BQ117" s="146"/>
      <c r="BR117" s="146"/>
      <c r="BS117" s="146"/>
      <c r="BT117" s="146"/>
      <c r="BU117" s="146"/>
      <c r="BV117" s="146"/>
    </row>
    <row r="118" spans="63:74" x14ac:dyDescent="0.15">
      <c r="BK118" s="146"/>
      <c r="BL118" s="146"/>
      <c r="BM118" s="146"/>
      <c r="BN118" s="146"/>
      <c r="BO118" s="146"/>
      <c r="BP118" s="146"/>
      <c r="BQ118" s="146"/>
      <c r="BR118" s="146"/>
      <c r="BS118" s="146"/>
      <c r="BT118" s="146"/>
      <c r="BU118" s="146"/>
      <c r="BV118" s="146"/>
    </row>
    <row r="119" spans="63:74" x14ac:dyDescent="0.15">
      <c r="BK119" s="146"/>
      <c r="BL119" s="146"/>
      <c r="BM119" s="146"/>
      <c r="BN119" s="146"/>
      <c r="BO119" s="146"/>
      <c r="BP119" s="146"/>
      <c r="BQ119" s="146"/>
      <c r="BR119" s="146"/>
      <c r="BS119" s="146"/>
      <c r="BT119" s="146"/>
      <c r="BU119" s="146"/>
      <c r="BV119" s="146"/>
    </row>
    <row r="120" spans="63:74" x14ac:dyDescent="0.15">
      <c r="BK120" s="146"/>
      <c r="BL120" s="146"/>
      <c r="BM120" s="146"/>
      <c r="BN120" s="146"/>
      <c r="BO120" s="146"/>
      <c r="BP120" s="146"/>
      <c r="BQ120" s="146"/>
      <c r="BR120" s="146"/>
      <c r="BS120" s="146"/>
      <c r="BT120" s="146"/>
      <c r="BU120" s="146"/>
      <c r="BV120" s="146"/>
    </row>
    <row r="121" spans="63:74" x14ac:dyDescent="0.15">
      <c r="BK121" s="146"/>
      <c r="BL121" s="146"/>
      <c r="BM121" s="146"/>
      <c r="BN121" s="146"/>
      <c r="BO121" s="146"/>
      <c r="BP121" s="146"/>
      <c r="BQ121" s="146"/>
      <c r="BR121" s="146"/>
      <c r="BS121" s="146"/>
      <c r="BT121" s="146"/>
      <c r="BU121" s="146"/>
      <c r="BV121" s="146"/>
    </row>
    <row r="122" spans="63:74" x14ac:dyDescent="0.15">
      <c r="BK122" s="146"/>
      <c r="BL122" s="146"/>
      <c r="BM122" s="146"/>
      <c r="BN122" s="146"/>
      <c r="BO122" s="146"/>
      <c r="BP122" s="146"/>
      <c r="BQ122" s="146"/>
      <c r="BR122" s="146"/>
      <c r="BS122" s="146"/>
      <c r="BT122" s="146"/>
      <c r="BU122" s="146"/>
      <c r="BV122" s="146"/>
    </row>
    <row r="123" spans="63:74" x14ac:dyDescent="0.15">
      <c r="BK123" s="146"/>
      <c r="BL123" s="146"/>
      <c r="BM123" s="146"/>
      <c r="BN123" s="146"/>
      <c r="BO123" s="146"/>
      <c r="BP123" s="146"/>
      <c r="BQ123" s="146"/>
      <c r="BR123" s="146"/>
      <c r="BS123" s="146"/>
      <c r="BT123" s="146"/>
      <c r="BU123" s="146"/>
      <c r="BV123" s="146"/>
    </row>
    <row r="124" spans="63:74" x14ac:dyDescent="0.15">
      <c r="BK124" s="146"/>
      <c r="BL124" s="146"/>
      <c r="BM124" s="146"/>
      <c r="BN124" s="146"/>
      <c r="BO124" s="146"/>
      <c r="BP124" s="146"/>
      <c r="BQ124" s="146"/>
      <c r="BR124" s="146"/>
      <c r="BS124" s="146"/>
      <c r="BT124" s="146"/>
      <c r="BU124" s="146"/>
      <c r="BV124" s="146"/>
    </row>
    <row r="125" spans="63:74" x14ac:dyDescent="0.15">
      <c r="BK125" s="146"/>
      <c r="BL125" s="146"/>
      <c r="BM125" s="146"/>
      <c r="BN125" s="146"/>
      <c r="BO125" s="146"/>
      <c r="BP125" s="146"/>
      <c r="BQ125" s="146"/>
      <c r="BR125" s="146"/>
      <c r="BS125" s="146"/>
      <c r="BT125" s="146"/>
      <c r="BU125" s="146"/>
      <c r="BV125" s="146"/>
    </row>
    <row r="126" spans="63:74" x14ac:dyDescent="0.15">
      <c r="BK126" s="146"/>
      <c r="BL126" s="146"/>
      <c r="BM126" s="146"/>
      <c r="BN126" s="146"/>
      <c r="BO126" s="146"/>
      <c r="BP126" s="146"/>
      <c r="BQ126" s="146"/>
      <c r="BR126" s="146"/>
      <c r="BS126" s="146"/>
      <c r="BT126" s="146"/>
      <c r="BU126" s="146"/>
      <c r="BV126" s="146"/>
    </row>
    <row r="127" spans="63:74" x14ac:dyDescent="0.15">
      <c r="BK127" s="146"/>
      <c r="BL127" s="146"/>
      <c r="BM127" s="146"/>
      <c r="BN127" s="146"/>
      <c r="BO127" s="146"/>
      <c r="BP127" s="146"/>
      <c r="BQ127" s="146"/>
      <c r="BR127" s="146"/>
      <c r="BS127" s="146"/>
      <c r="BT127" s="146"/>
      <c r="BU127" s="146"/>
      <c r="BV127" s="146"/>
    </row>
    <row r="128" spans="63:74" x14ac:dyDescent="0.15">
      <c r="BK128" s="146"/>
      <c r="BL128" s="146"/>
      <c r="BM128" s="146"/>
      <c r="BN128" s="146"/>
      <c r="BO128" s="146"/>
      <c r="BP128" s="146"/>
      <c r="BQ128" s="146"/>
      <c r="BR128" s="146"/>
      <c r="BS128" s="146"/>
      <c r="BT128" s="146"/>
      <c r="BU128" s="146"/>
      <c r="BV128" s="146"/>
    </row>
  </sheetData>
  <mergeCells count="19">
    <mergeCell ref="AY3:BJ3"/>
    <mergeCell ref="BK3:BV3"/>
    <mergeCell ref="B31:Q31"/>
    <mergeCell ref="B32:Q32"/>
    <mergeCell ref="A1:A2"/>
    <mergeCell ref="B1:AL1"/>
    <mergeCell ref="C3:N3"/>
    <mergeCell ref="O3:Z3"/>
    <mergeCell ref="AA3:AL3"/>
    <mergeCell ref="AM3:AX3"/>
    <mergeCell ref="B40:Q40"/>
    <mergeCell ref="B41:Q41"/>
    <mergeCell ref="B30:Q30"/>
    <mergeCell ref="B34:R34"/>
    <mergeCell ref="B33:Q33"/>
    <mergeCell ref="B35:Q35"/>
    <mergeCell ref="B36:Q36"/>
    <mergeCell ref="B37:Q37"/>
    <mergeCell ref="B39:Q39"/>
  </mergeCells>
  <phoneticPr fontId="51" type="noConversion"/>
  <hyperlinks>
    <hyperlink ref="A1:A2" location="Contents!A1" display="Table of Contents" xr:uid="{914F9250-91DC-41F8-B473-F2E97645EB18}"/>
  </hyperlinks>
  <pageMargins left="0.25" right="0.25" top="0.25" bottom="0.25" header="0.5" footer="0.5"/>
  <pageSetup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S5" transitionEvaluation="1" transitionEntry="1">
    <pageSetUpPr fitToPage="1"/>
  </sheetPr>
  <dimension ref="A1:BV145"/>
  <sheetViews>
    <sheetView showGridLines="0" zoomScaleNormal="100" workbookViewId="0">
      <pane xSplit="2" ySplit="4" topLeftCell="AS5" activePane="bottomRight" state="frozen"/>
      <selection activeCell="BF1" sqref="BF1"/>
      <selection pane="topRight" activeCell="BF1" sqref="BF1"/>
      <selection pane="bottomLeft" activeCell="BF1" sqref="BF1"/>
      <selection pane="bottomRight" activeCell="AX14" sqref="AX14"/>
    </sheetView>
  </sheetViews>
  <sheetFormatPr defaultColWidth="9.5546875" defaultRowHeight="10.199999999999999" x14ac:dyDescent="0.2"/>
  <cols>
    <col min="1" max="1" width="10.5546875" style="7" bestFit="1" customWidth="1"/>
    <col min="2" max="2" width="56.5546875" style="7" customWidth="1"/>
    <col min="3" max="12" width="6.5546875" style="7" customWidth="1"/>
    <col min="13" max="13" width="7.44140625" style="7" customWidth="1"/>
    <col min="14" max="50" width="6.5546875" style="7" customWidth="1"/>
    <col min="51" max="55" width="6.5546875" style="820" customWidth="1"/>
    <col min="56" max="58" width="6.5546875" style="629" customWidth="1"/>
    <col min="59" max="61" width="6.5546875" style="820" customWidth="1"/>
    <col min="62" max="62" width="6.5546875" style="131" customWidth="1"/>
    <col min="63" max="74" width="6.5546875" style="7" customWidth="1"/>
    <col min="75" max="16384" width="9.5546875" style="7"/>
  </cols>
  <sheetData>
    <row r="1" spans="1:74" ht="13.2" x14ac:dyDescent="0.25">
      <c r="A1" s="987" t="s">
        <v>477</v>
      </c>
      <c r="B1" s="995" t="s">
        <v>141</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s="8" customFormat="1" ht="13.2" x14ac:dyDescent="0.25">
      <c r="A2" s="988"/>
      <c r="B2" s="222" t="str">
        <f>"U.S. Energy Information Administration  |  Short-Term Energy Outlook  - "&amp;Dates!D1</f>
        <v>U.S. Energy Information Administration  |  Short-Term Energy Outlook  - September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1"/>
      <c r="AZ2" s="821"/>
      <c r="BA2" s="821"/>
      <c r="BB2" s="821"/>
      <c r="BC2" s="821"/>
      <c r="BD2" s="327"/>
      <c r="BE2" s="327"/>
      <c r="BF2" s="327"/>
      <c r="BG2" s="821"/>
      <c r="BH2" s="821"/>
      <c r="BI2" s="821"/>
      <c r="BJ2" s="152"/>
    </row>
    <row r="3" spans="1:74"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13"/>
      <c r="B5" s="14" t="s">
        <v>752</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870"/>
      <c r="AZ5" s="870"/>
      <c r="BA5" s="870"/>
      <c r="BB5" s="870"/>
      <c r="BC5" s="870"/>
      <c r="BD5" s="952"/>
      <c r="BE5" s="952"/>
      <c r="BF5" s="952"/>
      <c r="BG5" s="853"/>
      <c r="BH5" s="350"/>
      <c r="BI5" s="350"/>
      <c r="BJ5" s="350"/>
      <c r="BK5" s="350"/>
      <c r="BL5" s="350"/>
      <c r="BM5" s="350"/>
      <c r="BN5" s="350"/>
      <c r="BO5" s="350"/>
      <c r="BP5" s="350"/>
      <c r="BQ5" s="350"/>
      <c r="BR5" s="350"/>
      <c r="BS5" s="350"/>
      <c r="BT5" s="350"/>
      <c r="BU5" s="350"/>
      <c r="BV5" s="350"/>
    </row>
    <row r="6" spans="1:74" ht="11.1" customHeight="1" x14ac:dyDescent="0.2">
      <c r="A6" s="13"/>
      <c r="B6" s="14"/>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870"/>
      <c r="AZ6" s="870"/>
      <c r="BA6" s="870"/>
      <c r="BB6" s="870"/>
      <c r="BC6" s="870"/>
      <c r="BD6" s="952"/>
      <c r="BE6" s="952"/>
      <c r="BF6" s="952"/>
      <c r="BG6" s="853"/>
      <c r="BH6" s="350"/>
      <c r="BI6" s="350"/>
      <c r="BJ6" s="350"/>
      <c r="BK6" s="350"/>
      <c r="BL6" s="350"/>
      <c r="BM6" s="350" t="s">
        <v>539</v>
      </c>
      <c r="BN6" s="350"/>
      <c r="BO6" s="350"/>
      <c r="BP6" s="350"/>
      <c r="BQ6" s="350"/>
      <c r="BR6" s="350"/>
      <c r="BS6" s="350"/>
      <c r="BT6" s="350"/>
      <c r="BU6" s="350"/>
      <c r="BV6" s="350"/>
    </row>
    <row r="7" spans="1:74" ht="11.1" customHeight="1" x14ac:dyDescent="0.2">
      <c r="A7" s="13"/>
      <c r="B7" s="361" t="s">
        <v>63</v>
      </c>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870"/>
      <c r="AZ7" s="880"/>
      <c r="BA7" s="870"/>
      <c r="BB7" s="870"/>
      <c r="BC7" s="870"/>
      <c r="BD7" s="952"/>
      <c r="BE7" s="952"/>
      <c r="BF7" s="952"/>
      <c r="BG7" s="853"/>
      <c r="BH7" s="350"/>
      <c r="BI7" s="350"/>
      <c r="BJ7" s="350"/>
      <c r="BK7" s="350"/>
      <c r="BL7" s="350"/>
      <c r="BM7" s="350"/>
      <c r="BN7" s="350"/>
      <c r="BO7" s="350"/>
      <c r="BP7" s="350"/>
      <c r="BQ7" s="350"/>
      <c r="BR7" s="350"/>
      <c r="BS7" s="351"/>
      <c r="BT7" s="350"/>
      <c r="BU7" s="350"/>
      <c r="BV7" s="350"/>
    </row>
    <row r="8" spans="1:74" ht="11.1" customHeight="1" x14ac:dyDescent="0.2">
      <c r="A8" s="13" t="s">
        <v>231</v>
      </c>
      <c r="B8" s="362" t="s">
        <v>52</v>
      </c>
      <c r="C8" s="341">
        <v>11.450569</v>
      </c>
      <c r="D8" s="341">
        <v>11.465123999999999</v>
      </c>
      <c r="E8" s="341">
        <v>11.888377999999999</v>
      </c>
      <c r="F8" s="341">
        <v>11.82958</v>
      </c>
      <c r="G8" s="341">
        <v>11.757607</v>
      </c>
      <c r="H8" s="341">
        <v>11.919069</v>
      </c>
      <c r="I8" s="341">
        <v>12.008948</v>
      </c>
      <c r="J8" s="341">
        <v>12.134452</v>
      </c>
      <c r="K8" s="341">
        <v>12.429211</v>
      </c>
      <c r="L8" s="341">
        <v>12.441943</v>
      </c>
      <c r="M8" s="341">
        <v>12.493145</v>
      </c>
      <c r="N8" s="341">
        <v>12.201518</v>
      </c>
      <c r="O8" s="341">
        <v>12.640105</v>
      </c>
      <c r="P8" s="341">
        <v>12.620922999999999</v>
      </c>
      <c r="Q8" s="341">
        <v>12.867153999999999</v>
      </c>
      <c r="R8" s="341">
        <v>12.734163000000001</v>
      </c>
      <c r="S8" s="341">
        <v>12.73226</v>
      </c>
      <c r="T8" s="341">
        <v>12.787032999999999</v>
      </c>
      <c r="U8" s="341">
        <v>12.912464</v>
      </c>
      <c r="V8" s="341">
        <v>12.999148999999999</v>
      </c>
      <c r="W8" s="341">
        <v>13.17794</v>
      </c>
      <c r="X8" s="341">
        <v>13.213355</v>
      </c>
      <c r="Y8" s="341">
        <v>13.315652999999999</v>
      </c>
      <c r="Z8" s="341">
        <v>13.29698</v>
      </c>
      <c r="AA8" s="341">
        <v>12.550957</v>
      </c>
      <c r="AB8" s="341">
        <v>13.165798000000001</v>
      </c>
      <c r="AC8" s="341">
        <v>13.195932000000001</v>
      </c>
      <c r="AD8" s="341">
        <v>13.317164</v>
      </c>
      <c r="AE8" s="341">
        <v>13.252791999999999</v>
      </c>
      <c r="AF8" s="341">
        <v>13.242561</v>
      </c>
      <c r="AG8" s="341">
        <v>13.229061</v>
      </c>
      <c r="AH8" s="341">
        <v>13.415734</v>
      </c>
      <c r="AI8" s="341">
        <v>13.228142</v>
      </c>
      <c r="AJ8" s="341">
        <v>13.58273</v>
      </c>
      <c r="AK8" s="341">
        <v>13.490921999999999</v>
      </c>
      <c r="AL8" s="341">
        <v>13.530359000000001</v>
      </c>
      <c r="AM8" s="341">
        <v>13.166617</v>
      </c>
      <c r="AN8" s="341">
        <v>13.269042000000001</v>
      </c>
      <c r="AO8" s="341">
        <v>13.526669</v>
      </c>
      <c r="AP8" s="341">
        <v>13.557859000000001</v>
      </c>
      <c r="AQ8" s="341">
        <v>13.535254999999999</v>
      </c>
      <c r="AR8" s="341">
        <v>13.656373</v>
      </c>
      <c r="AS8" s="341">
        <v>13.724</v>
      </c>
      <c r="AT8" s="341">
        <v>13.834921</v>
      </c>
      <c r="AU8" s="341">
        <v>13.916611</v>
      </c>
      <c r="AV8" s="341">
        <v>13.994840999999999</v>
      </c>
      <c r="AW8" s="341">
        <v>13.92661</v>
      </c>
      <c r="AX8" s="341">
        <v>13.809601000000001</v>
      </c>
      <c r="AY8" s="871">
        <v>13.304874999999999</v>
      </c>
      <c r="AZ8" s="871">
        <v>13.710508000000001</v>
      </c>
      <c r="BA8" s="871">
        <v>13.725603</v>
      </c>
      <c r="BB8" s="871">
        <v>13.981377</v>
      </c>
      <c r="BC8" s="871">
        <v>13.755334</v>
      </c>
      <c r="BD8" s="871">
        <v>13.79194</v>
      </c>
      <c r="BE8" s="871">
        <v>13.810519806</v>
      </c>
      <c r="BF8" s="871">
        <v>13.880712347999999</v>
      </c>
      <c r="BG8" s="352">
        <v>13.95828</v>
      </c>
      <c r="BH8" s="352">
        <v>13.94988</v>
      </c>
      <c r="BI8" s="352">
        <v>14.03148</v>
      </c>
      <c r="BJ8" s="352">
        <v>14.07436</v>
      </c>
      <c r="BK8" s="352">
        <v>14.03772</v>
      </c>
      <c r="BL8" s="352">
        <v>14.130570000000001</v>
      </c>
      <c r="BM8" s="352">
        <v>14.191229999999999</v>
      </c>
      <c r="BN8" s="352">
        <v>14.23278</v>
      </c>
      <c r="BO8" s="352">
        <v>14.279030000000001</v>
      </c>
      <c r="BP8" s="352">
        <v>14.3093</v>
      </c>
      <c r="BQ8" s="352">
        <v>14.29865</v>
      </c>
      <c r="BR8" s="352">
        <v>14.307119999999999</v>
      </c>
      <c r="BS8" s="352">
        <v>14.20566</v>
      </c>
      <c r="BT8" s="352">
        <v>14.295590000000001</v>
      </c>
      <c r="BU8" s="352">
        <v>14.417389999999999</v>
      </c>
      <c r="BV8" s="352">
        <v>14.46082</v>
      </c>
    </row>
    <row r="9" spans="1:74" ht="11.1" customHeight="1" x14ac:dyDescent="0.2">
      <c r="A9" s="13"/>
      <c r="B9" s="362"/>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871"/>
      <c r="AZ9" s="871"/>
      <c r="BA9" s="871"/>
      <c r="BB9" s="871"/>
      <c r="BC9" s="871"/>
      <c r="BD9" s="871"/>
      <c r="BE9" s="871"/>
      <c r="BF9" s="871"/>
      <c r="BG9" s="352"/>
      <c r="BH9" s="352"/>
      <c r="BI9" s="352"/>
      <c r="BJ9" s="352"/>
      <c r="BK9" s="352"/>
      <c r="BL9" s="352"/>
      <c r="BM9" s="352"/>
      <c r="BN9" s="352"/>
      <c r="BO9" s="352"/>
      <c r="BP9" s="352"/>
      <c r="BQ9" s="352"/>
      <c r="BR9" s="352"/>
      <c r="BS9" s="352"/>
      <c r="BT9" s="352"/>
      <c r="BU9" s="352"/>
      <c r="BV9" s="352"/>
    </row>
    <row r="10" spans="1:74" ht="11.1" customHeight="1" x14ac:dyDescent="0.2">
      <c r="A10" s="13"/>
      <c r="B10" s="361" t="s">
        <v>758</v>
      </c>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c r="AY10" s="872"/>
      <c r="AZ10" s="872"/>
      <c r="BA10" s="872"/>
      <c r="BB10" s="872"/>
      <c r="BC10" s="872"/>
      <c r="BD10" s="872"/>
      <c r="BE10" s="872"/>
      <c r="BF10" s="872"/>
      <c r="BG10" s="353"/>
      <c r="BH10" s="353"/>
      <c r="BI10" s="353"/>
      <c r="BJ10" s="353"/>
      <c r="BK10" s="353"/>
      <c r="BL10" s="353"/>
      <c r="BM10" s="353"/>
      <c r="BN10" s="353"/>
      <c r="BO10" s="353"/>
      <c r="BP10" s="353"/>
      <c r="BQ10" s="353"/>
      <c r="BR10" s="353"/>
      <c r="BS10" s="353"/>
      <c r="BT10" s="353"/>
      <c r="BU10" s="353"/>
      <c r="BV10" s="353"/>
    </row>
    <row r="11" spans="1:74" ht="11.1" customHeight="1" x14ac:dyDescent="0.2">
      <c r="A11" s="13" t="s">
        <v>258</v>
      </c>
      <c r="B11" s="362" t="s">
        <v>53</v>
      </c>
      <c r="C11" s="343">
        <v>95.189354839000003</v>
      </c>
      <c r="D11" s="343">
        <v>96.099785714000006</v>
      </c>
      <c r="E11" s="343">
        <v>97.676806451999994</v>
      </c>
      <c r="F11" s="343">
        <v>98.637933333000007</v>
      </c>
      <c r="G11" s="343">
        <v>98.706225806000006</v>
      </c>
      <c r="H11" s="343">
        <v>99.000966667</v>
      </c>
      <c r="I11" s="343">
        <v>99.790580645000006</v>
      </c>
      <c r="J11" s="343">
        <v>100.43803226</v>
      </c>
      <c r="K11" s="343">
        <v>101.9952</v>
      </c>
      <c r="L11" s="343">
        <v>101.81396774</v>
      </c>
      <c r="M11" s="343">
        <v>101.9417</v>
      </c>
      <c r="N11" s="343">
        <v>100.47758064999999</v>
      </c>
      <c r="O11" s="343">
        <v>102.05241934999999</v>
      </c>
      <c r="P11" s="343">
        <v>101.64985713999999</v>
      </c>
      <c r="Q11" s="343">
        <v>103.10716128999999</v>
      </c>
      <c r="R11" s="343">
        <v>102.2525</v>
      </c>
      <c r="S11" s="343">
        <v>103.10435484</v>
      </c>
      <c r="T11" s="343">
        <v>101.90453333000001</v>
      </c>
      <c r="U11" s="343">
        <v>102.68180645</v>
      </c>
      <c r="V11" s="343">
        <v>103.30638709999999</v>
      </c>
      <c r="W11" s="343">
        <v>103.51553333</v>
      </c>
      <c r="X11" s="343">
        <v>103.62274194</v>
      </c>
      <c r="Y11" s="343">
        <v>105.20483333</v>
      </c>
      <c r="Z11" s="343">
        <v>105.34816128999999</v>
      </c>
      <c r="AA11" s="343">
        <v>101.76474193999999</v>
      </c>
      <c r="AB11" s="343">
        <v>104.56882759</v>
      </c>
      <c r="AC11" s="343">
        <v>102.30977419</v>
      </c>
      <c r="AD11" s="343">
        <v>101.35303333</v>
      </c>
      <c r="AE11" s="343">
        <v>101.50922581</v>
      </c>
      <c r="AF11" s="343">
        <v>102.72903332999999</v>
      </c>
      <c r="AG11" s="343">
        <v>104.0333871</v>
      </c>
      <c r="AH11" s="343">
        <v>103.06519355</v>
      </c>
      <c r="AI11" s="343">
        <v>102.34293332999999</v>
      </c>
      <c r="AJ11" s="343">
        <v>103.76893548</v>
      </c>
      <c r="AK11" s="343">
        <v>103.78576667</v>
      </c>
      <c r="AL11" s="343">
        <v>105.68119355</v>
      </c>
      <c r="AM11" s="343">
        <v>104.28170968000001</v>
      </c>
      <c r="AN11" s="343">
        <v>104.86885714</v>
      </c>
      <c r="AO11" s="343">
        <v>107.30670968</v>
      </c>
      <c r="AP11" s="343">
        <v>106.8597</v>
      </c>
      <c r="AQ11" s="343">
        <v>106.50683871</v>
      </c>
      <c r="AR11" s="343">
        <v>107.48513333</v>
      </c>
      <c r="AS11" s="343">
        <v>107.99909676999999</v>
      </c>
      <c r="AT11" s="343">
        <v>108.64858065</v>
      </c>
      <c r="AU11" s="343">
        <v>108.2606</v>
      </c>
      <c r="AV11" s="343">
        <v>107.33103226</v>
      </c>
      <c r="AW11" s="343">
        <v>110.27696666999999</v>
      </c>
      <c r="AX11" s="343">
        <v>111.62861289999999</v>
      </c>
      <c r="AY11" s="873">
        <v>108.75822581</v>
      </c>
      <c r="AZ11" s="873">
        <v>110.66542857</v>
      </c>
      <c r="BA11" s="873">
        <v>110.73590323000001</v>
      </c>
      <c r="BB11" s="873">
        <v>111.0228</v>
      </c>
      <c r="BC11" s="873">
        <v>110.49477419</v>
      </c>
      <c r="BD11" s="873">
        <v>112.3167</v>
      </c>
      <c r="BE11" s="873">
        <v>112.1276</v>
      </c>
      <c r="BF11" s="873">
        <v>112.23990000000001</v>
      </c>
      <c r="BG11" s="354">
        <v>112.4778</v>
      </c>
      <c r="BH11" s="354">
        <v>112.68680000000001</v>
      </c>
      <c r="BI11" s="354">
        <v>113.0921</v>
      </c>
      <c r="BJ11" s="354">
        <v>113.7189</v>
      </c>
      <c r="BK11" s="354">
        <v>112.9699</v>
      </c>
      <c r="BL11" s="354">
        <v>113.84820000000001</v>
      </c>
      <c r="BM11" s="354">
        <v>114.6373</v>
      </c>
      <c r="BN11" s="354">
        <v>114.883</v>
      </c>
      <c r="BO11" s="354">
        <v>115.2779</v>
      </c>
      <c r="BP11" s="354">
        <v>115.73739999999999</v>
      </c>
      <c r="BQ11" s="354">
        <v>116.1739</v>
      </c>
      <c r="BR11" s="354">
        <v>116.495</v>
      </c>
      <c r="BS11" s="354">
        <v>116.8099</v>
      </c>
      <c r="BT11" s="354">
        <v>117.31959999999999</v>
      </c>
      <c r="BU11" s="354">
        <v>117.91719999999999</v>
      </c>
      <c r="BV11" s="354">
        <v>118.593</v>
      </c>
    </row>
    <row r="12" spans="1:74" ht="11.1" customHeight="1" x14ac:dyDescent="0.2">
      <c r="A12" s="13"/>
      <c r="B12" s="363"/>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341"/>
      <c r="AV12" s="341"/>
      <c r="AW12" s="341"/>
      <c r="AX12" s="341"/>
      <c r="AY12" s="871"/>
      <c r="AZ12" s="871"/>
      <c r="BA12" s="871"/>
      <c r="BB12" s="871"/>
      <c r="BC12" s="871"/>
      <c r="BD12" s="871"/>
      <c r="BE12" s="871"/>
      <c r="BF12" s="871"/>
      <c r="BG12" s="352"/>
      <c r="BH12" s="352"/>
      <c r="BI12" s="352"/>
      <c r="BJ12" s="352"/>
      <c r="BK12" s="352"/>
      <c r="BL12" s="352"/>
      <c r="BM12" s="352"/>
      <c r="BN12" s="352"/>
      <c r="BO12" s="352"/>
      <c r="BP12" s="352"/>
      <c r="BQ12" s="352"/>
      <c r="BR12" s="352"/>
      <c r="BS12" s="352"/>
      <c r="BT12" s="352"/>
      <c r="BU12" s="352"/>
      <c r="BV12" s="352"/>
    </row>
    <row r="13" spans="1:74" ht="11.1" customHeight="1" x14ac:dyDescent="0.2">
      <c r="A13" s="13"/>
      <c r="B13" s="361" t="s">
        <v>470</v>
      </c>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872"/>
      <c r="AZ13" s="872"/>
      <c r="BA13" s="872"/>
      <c r="BB13" s="872"/>
      <c r="BC13" s="872"/>
      <c r="BD13" s="872"/>
      <c r="BE13" s="872"/>
      <c r="BF13" s="872"/>
      <c r="BG13" s="353"/>
      <c r="BH13" s="353"/>
      <c r="BI13" s="353"/>
      <c r="BJ13" s="353"/>
      <c r="BK13" s="353"/>
      <c r="BL13" s="353"/>
      <c r="BM13" s="353"/>
      <c r="BN13" s="353"/>
      <c r="BO13" s="353"/>
      <c r="BP13" s="353"/>
      <c r="BQ13" s="353"/>
      <c r="BR13" s="353"/>
      <c r="BS13" s="353"/>
      <c r="BT13" s="353"/>
      <c r="BU13" s="353"/>
      <c r="BV13" s="353"/>
    </row>
    <row r="14" spans="1:74" ht="11.1" customHeight="1" x14ac:dyDescent="0.2">
      <c r="A14" s="13" t="s">
        <v>114</v>
      </c>
      <c r="B14" s="362" t="s">
        <v>478</v>
      </c>
      <c r="C14" s="343">
        <v>49.887262999999997</v>
      </c>
      <c r="D14" s="343">
        <v>47.875067000000001</v>
      </c>
      <c r="E14" s="343">
        <v>51.548139999999997</v>
      </c>
      <c r="F14" s="343">
        <v>46.387467999999998</v>
      </c>
      <c r="G14" s="343">
        <v>49.552526</v>
      </c>
      <c r="H14" s="343">
        <v>48.670070000000003</v>
      </c>
      <c r="I14" s="343">
        <v>49.301246999999996</v>
      </c>
      <c r="J14" s="343">
        <v>53.601346999999997</v>
      </c>
      <c r="K14" s="343">
        <v>51.574119000000003</v>
      </c>
      <c r="L14" s="343">
        <v>51.331895000000003</v>
      </c>
      <c r="M14" s="343">
        <v>48.753593000000002</v>
      </c>
      <c r="N14" s="343">
        <v>45.672547000000002</v>
      </c>
      <c r="O14" s="343">
        <v>51.052731999999999</v>
      </c>
      <c r="P14" s="343">
        <v>45.750903999999998</v>
      </c>
      <c r="Q14" s="343">
        <v>52.027268999999997</v>
      </c>
      <c r="R14" s="343">
        <v>47.006179000000003</v>
      </c>
      <c r="S14" s="343">
        <v>48.262134000000003</v>
      </c>
      <c r="T14" s="343">
        <v>47.18356</v>
      </c>
      <c r="U14" s="343">
        <v>46.594642999999998</v>
      </c>
      <c r="V14" s="343">
        <v>50.624502999999997</v>
      </c>
      <c r="W14" s="343">
        <v>48.619798000000003</v>
      </c>
      <c r="X14" s="343">
        <v>47.602803999999999</v>
      </c>
      <c r="Y14" s="343">
        <v>47.518639</v>
      </c>
      <c r="Z14" s="343">
        <v>45.710852000000003</v>
      </c>
      <c r="AA14" s="343">
        <v>44.060189000000001</v>
      </c>
      <c r="AB14" s="343">
        <v>44.018887999999997</v>
      </c>
      <c r="AC14" s="343">
        <v>41.815978999999999</v>
      </c>
      <c r="AD14" s="343">
        <v>35.763852999999997</v>
      </c>
      <c r="AE14" s="343">
        <v>39.430148000000003</v>
      </c>
      <c r="AF14" s="343">
        <v>43.069394000000003</v>
      </c>
      <c r="AG14" s="343">
        <v>43.388767000000001</v>
      </c>
      <c r="AH14" s="343">
        <v>47.159948</v>
      </c>
      <c r="AI14" s="343">
        <v>45.772016999999998</v>
      </c>
      <c r="AJ14" s="343">
        <v>44.317433000000001</v>
      </c>
      <c r="AK14" s="343">
        <v>40.984302999999997</v>
      </c>
      <c r="AL14" s="343">
        <v>42.759405000000001</v>
      </c>
      <c r="AM14" s="343">
        <v>44.845035000000003</v>
      </c>
      <c r="AN14" s="343">
        <v>39.706701000000002</v>
      </c>
      <c r="AO14" s="343">
        <v>47.781933000000002</v>
      </c>
      <c r="AP14" s="343">
        <v>41.876334</v>
      </c>
      <c r="AQ14" s="343">
        <v>44.020249</v>
      </c>
      <c r="AR14" s="343">
        <v>42.239888000000001</v>
      </c>
      <c r="AS14" s="343">
        <v>45.160637999999999</v>
      </c>
      <c r="AT14" s="343">
        <v>46.957822</v>
      </c>
      <c r="AU14" s="343">
        <v>43.802562999999999</v>
      </c>
      <c r="AV14" s="343">
        <v>44.639249</v>
      </c>
      <c r="AW14" s="343">
        <v>43.250397999999997</v>
      </c>
      <c r="AX14" s="343">
        <v>44.142608000000003</v>
      </c>
      <c r="AY14" s="873">
        <v>44.845035000000003</v>
      </c>
      <c r="AZ14" s="873">
        <v>39.706701000000002</v>
      </c>
      <c r="BA14" s="873">
        <v>47.781933000000002</v>
      </c>
      <c r="BB14" s="873">
        <v>40.179055073999997</v>
      </c>
      <c r="BC14" s="873">
        <v>42.355788584999999</v>
      </c>
      <c r="BD14" s="873">
        <v>42.699636341000001</v>
      </c>
      <c r="BE14" s="873">
        <v>42.606785000000002</v>
      </c>
      <c r="BF14" s="873">
        <v>46.161632251</v>
      </c>
      <c r="BG14" s="354">
        <v>42.088200000000001</v>
      </c>
      <c r="BH14" s="354">
        <v>43.60033</v>
      </c>
      <c r="BI14" s="354">
        <v>42.42324</v>
      </c>
      <c r="BJ14" s="354">
        <v>41.854779999999998</v>
      </c>
      <c r="BK14" s="354">
        <v>45.460250000000002</v>
      </c>
      <c r="BL14" s="354">
        <v>38.632040000000003</v>
      </c>
      <c r="BM14" s="354">
        <v>42.373660000000001</v>
      </c>
      <c r="BN14" s="354">
        <v>37.607750000000003</v>
      </c>
      <c r="BO14" s="354">
        <v>40.584319999999998</v>
      </c>
      <c r="BP14" s="354">
        <v>40.32246</v>
      </c>
      <c r="BQ14" s="354">
        <v>41.795009999999998</v>
      </c>
      <c r="BR14" s="354">
        <v>45.303049999999999</v>
      </c>
      <c r="BS14" s="354">
        <v>40.893340000000002</v>
      </c>
      <c r="BT14" s="354">
        <v>42.191870000000002</v>
      </c>
      <c r="BU14" s="354">
        <v>41.080590000000001</v>
      </c>
      <c r="BV14" s="354">
        <v>40.497509999999998</v>
      </c>
    </row>
    <row r="15" spans="1:74" ht="11.1" customHeight="1" x14ac:dyDescent="0.2">
      <c r="A15" s="13"/>
      <c r="B15" s="15"/>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2"/>
      <c r="AO15" s="342"/>
      <c r="AP15" s="342"/>
      <c r="AQ15" s="342"/>
      <c r="AR15" s="342"/>
      <c r="AS15" s="342"/>
      <c r="AT15" s="342"/>
      <c r="AU15" s="342"/>
      <c r="AV15" s="342"/>
      <c r="AW15" s="342"/>
      <c r="AX15" s="342"/>
      <c r="AY15" s="872"/>
      <c r="AZ15" s="872"/>
      <c r="BA15" s="872"/>
      <c r="BB15" s="872"/>
      <c r="BC15" s="872"/>
      <c r="BD15" s="872"/>
      <c r="BE15" s="872"/>
      <c r="BF15" s="872"/>
      <c r="BG15" s="353"/>
      <c r="BH15" s="353"/>
      <c r="BI15" s="353"/>
      <c r="BJ15" s="353"/>
      <c r="BK15" s="353"/>
      <c r="BL15" s="353"/>
      <c r="BM15" s="353"/>
      <c r="BN15" s="353"/>
      <c r="BO15" s="353"/>
      <c r="BP15" s="353"/>
      <c r="BQ15" s="353"/>
      <c r="BR15" s="353"/>
      <c r="BS15" s="353"/>
      <c r="BT15" s="353"/>
      <c r="BU15" s="353"/>
      <c r="BV15" s="353"/>
    </row>
    <row r="16" spans="1:74" ht="11.1" customHeight="1" x14ac:dyDescent="0.2">
      <c r="A16" s="10"/>
      <c r="B16" s="14" t="s">
        <v>471</v>
      </c>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872"/>
      <c r="AZ16" s="872"/>
      <c r="BA16" s="872"/>
      <c r="BB16" s="872"/>
      <c r="BC16" s="872"/>
      <c r="BD16" s="872"/>
      <c r="BE16" s="872"/>
      <c r="BF16" s="872"/>
      <c r="BG16" s="353"/>
      <c r="BH16" s="353"/>
      <c r="BI16" s="353"/>
      <c r="BJ16" s="353"/>
      <c r="BK16" s="353"/>
      <c r="BL16" s="353"/>
      <c r="BM16" s="353"/>
      <c r="BN16" s="353"/>
      <c r="BO16" s="353"/>
      <c r="BP16" s="353"/>
      <c r="BQ16" s="353"/>
      <c r="BR16" s="353"/>
      <c r="BS16" s="353"/>
      <c r="BT16" s="353"/>
      <c r="BU16" s="353"/>
      <c r="BV16" s="353"/>
    </row>
    <row r="17" spans="1:74" ht="11.1" customHeight="1" x14ac:dyDescent="0.2">
      <c r="A17" s="10"/>
      <c r="B17" s="14"/>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872"/>
      <c r="AZ17" s="872"/>
      <c r="BA17" s="872"/>
      <c r="BB17" s="872"/>
      <c r="BC17" s="872"/>
      <c r="BD17" s="872"/>
      <c r="BE17" s="872"/>
      <c r="BF17" s="872"/>
      <c r="BG17" s="353"/>
      <c r="BH17" s="353"/>
      <c r="BI17" s="353"/>
      <c r="BJ17" s="353"/>
      <c r="BK17" s="353"/>
      <c r="BL17" s="353"/>
      <c r="BM17" s="353"/>
      <c r="BN17" s="353"/>
      <c r="BO17" s="353"/>
      <c r="BP17" s="353"/>
      <c r="BQ17" s="353"/>
      <c r="BR17" s="353"/>
      <c r="BS17" s="353"/>
      <c r="BT17" s="353"/>
      <c r="BU17" s="353"/>
      <c r="BV17" s="353"/>
    </row>
    <row r="18" spans="1:74" ht="11.1" customHeight="1" x14ac:dyDescent="0.2">
      <c r="A18" s="10"/>
      <c r="B18" s="361" t="s">
        <v>259</v>
      </c>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874"/>
      <c r="AZ18" s="874"/>
      <c r="BA18" s="874"/>
      <c r="BB18" s="874"/>
      <c r="BC18" s="874"/>
      <c r="BD18" s="874"/>
      <c r="BE18" s="874"/>
      <c r="BF18" s="874"/>
      <c r="BG18" s="355"/>
      <c r="BH18" s="355"/>
      <c r="BI18" s="355"/>
      <c r="BJ18" s="355"/>
      <c r="BK18" s="355"/>
      <c r="BL18" s="355"/>
      <c r="BM18" s="355"/>
      <c r="BN18" s="355"/>
      <c r="BO18" s="355"/>
      <c r="BP18" s="355"/>
      <c r="BQ18" s="355"/>
      <c r="BR18" s="355"/>
      <c r="BS18" s="355"/>
      <c r="BT18" s="355"/>
      <c r="BU18" s="355"/>
      <c r="BV18" s="355"/>
    </row>
    <row r="19" spans="1:74" ht="11.1" customHeight="1" x14ac:dyDescent="0.2">
      <c r="A19" s="13" t="s">
        <v>245</v>
      </c>
      <c r="B19" s="362" t="s">
        <v>52</v>
      </c>
      <c r="C19" s="341">
        <v>19.613111</v>
      </c>
      <c r="D19" s="341">
        <v>20.190412999999999</v>
      </c>
      <c r="E19" s="341">
        <v>20.483485999999999</v>
      </c>
      <c r="F19" s="341">
        <v>19.727340999999999</v>
      </c>
      <c r="G19" s="341">
        <v>19.839566999999999</v>
      </c>
      <c r="H19" s="341">
        <v>20.433236999999998</v>
      </c>
      <c r="I19" s="341">
        <v>19.925560999999998</v>
      </c>
      <c r="J19" s="341">
        <v>20.265028999999998</v>
      </c>
      <c r="K19" s="341">
        <v>20.129058000000001</v>
      </c>
      <c r="L19" s="341">
        <v>20.006618</v>
      </c>
      <c r="M19" s="341">
        <v>20.214213999999998</v>
      </c>
      <c r="N19" s="341">
        <v>19.327209</v>
      </c>
      <c r="O19" s="341">
        <v>19.353483000000001</v>
      </c>
      <c r="P19" s="341">
        <v>19.941524000000001</v>
      </c>
      <c r="Q19" s="341">
        <v>20.207293</v>
      </c>
      <c r="R19" s="341">
        <v>19.971914999999999</v>
      </c>
      <c r="S19" s="341">
        <v>20.323443000000001</v>
      </c>
      <c r="T19" s="341">
        <v>20.755185999999998</v>
      </c>
      <c r="U19" s="341">
        <v>20.042788999999999</v>
      </c>
      <c r="V19" s="341">
        <v>20.767872000000001</v>
      </c>
      <c r="W19" s="341">
        <v>20.154582999999999</v>
      </c>
      <c r="X19" s="341">
        <v>20.631443999999998</v>
      </c>
      <c r="Y19" s="341">
        <v>20.738980000000002</v>
      </c>
      <c r="Z19" s="341">
        <v>20.396183000000001</v>
      </c>
      <c r="AA19" s="341">
        <v>19.789279000000001</v>
      </c>
      <c r="AB19" s="341">
        <v>19.972377999999999</v>
      </c>
      <c r="AC19" s="341">
        <v>20.011388</v>
      </c>
      <c r="AD19" s="341">
        <v>20.155279</v>
      </c>
      <c r="AE19" s="341">
        <v>20.887834000000002</v>
      </c>
      <c r="AF19" s="341">
        <v>20.536577000000001</v>
      </c>
      <c r="AG19" s="341">
        <v>20.593178000000002</v>
      </c>
      <c r="AH19" s="341">
        <v>20.984949</v>
      </c>
      <c r="AI19" s="341">
        <v>20.356294999999999</v>
      </c>
      <c r="AJ19" s="341">
        <v>21.249372000000001</v>
      </c>
      <c r="AK19" s="341">
        <v>20.367203</v>
      </c>
      <c r="AL19" s="341">
        <v>20.615046</v>
      </c>
      <c r="AM19" s="341">
        <v>20.735623</v>
      </c>
      <c r="AN19" s="341">
        <v>20.225491999999999</v>
      </c>
      <c r="AO19" s="341">
        <v>19.949864000000002</v>
      </c>
      <c r="AP19" s="341">
        <v>20.212610000000002</v>
      </c>
      <c r="AQ19" s="341">
        <v>20.322932000000002</v>
      </c>
      <c r="AR19" s="341">
        <v>21.007194999999999</v>
      </c>
      <c r="AS19" s="341">
        <v>20.984271</v>
      </c>
      <c r="AT19" s="341">
        <v>21.195426000000001</v>
      </c>
      <c r="AU19" s="341">
        <v>20.720071999999998</v>
      </c>
      <c r="AV19" s="341">
        <v>20.846402000000001</v>
      </c>
      <c r="AW19" s="341">
        <v>20.226611999999999</v>
      </c>
      <c r="AX19" s="341">
        <v>20.851362000000002</v>
      </c>
      <c r="AY19" s="871">
        <v>20.649557999999999</v>
      </c>
      <c r="AZ19" s="871">
        <v>21.137712000000001</v>
      </c>
      <c r="BA19" s="871">
        <v>20.383077</v>
      </c>
      <c r="BB19" s="871">
        <v>20.808202000000001</v>
      </c>
      <c r="BC19" s="871">
        <v>20.07057</v>
      </c>
      <c r="BD19" s="871">
        <v>20.735918999999999</v>
      </c>
      <c r="BE19" s="871">
        <v>20.543506105999999</v>
      </c>
      <c r="BF19" s="871">
        <v>20.662974458000001</v>
      </c>
      <c r="BG19" s="352">
        <v>20.405799999999999</v>
      </c>
      <c r="BH19" s="352">
        <v>20.753270000000001</v>
      </c>
      <c r="BI19" s="352">
        <v>20.305679999999999</v>
      </c>
      <c r="BJ19" s="352">
        <v>20.540520000000001</v>
      </c>
      <c r="BK19" s="352">
        <v>20.46453</v>
      </c>
      <c r="BL19" s="352">
        <v>20.46987</v>
      </c>
      <c r="BM19" s="352">
        <v>20.42116</v>
      </c>
      <c r="BN19" s="352">
        <v>20.68092</v>
      </c>
      <c r="BO19" s="352">
        <v>20.688569999999999</v>
      </c>
      <c r="BP19" s="352">
        <v>21.110140000000001</v>
      </c>
      <c r="BQ19" s="352">
        <v>21.024319999999999</v>
      </c>
      <c r="BR19" s="352">
        <v>21.365020000000001</v>
      </c>
      <c r="BS19" s="352">
        <v>20.737269999999999</v>
      </c>
      <c r="BT19" s="352">
        <v>21.091750000000001</v>
      </c>
      <c r="BU19" s="352">
        <v>20.64781</v>
      </c>
      <c r="BV19" s="352">
        <v>20.860679999999999</v>
      </c>
    </row>
    <row r="20" spans="1:74" ht="11.1" customHeight="1" x14ac:dyDescent="0.2">
      <c r="A20" s="13"/>
      <c r="B20" s="364"/>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871"/>
      <c r="AZ20" s="871"/>
      <c r="BA20" s="871"/>
      <c r="BB20" s="871"/>
      <c r="BC20" s="871"/>
      <c r="BD20" s="871"/>
      <c r="BE20" s="871"/>
      <c r="BF20" s="871"/>
      <c r="BG20" s="352"/>
      <c r="BH20" s="352"/>
      <c r="BI20" s="352"/>
      <c r="BJ20" s="352"/>
      <c r="BK20" s="352"/>
      <c r="BL20" s="352"/>
      <c r="BM20" s="352"/>
      <c r="BN20" s="352"/>
      <c r="BO20" s="352"/>
      <c r="BP20" s="352"/>
      <c r="BQ20" s="352"/>
      <c r="BR20" s="352"/>
      <c r="BS20" s="352"/>
      <c r="BT20" s="352"/>
      <c r="BU20" s="352"/>
      <c r="BV20" s="352"/>
    </row>
    <row r="21" spans="1:74" ht="11.1" customHeight="1" x14ac:dyDescent="0.2">
      <c r="A21" s="10"/>
      <c r="B21" s="361" t="s">
        <v>313</v>
      </c>
      <c r="C21" s="345"/>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875"/>
      <c r="AZ21" s="875"/>
      <c r="BA21" s="875"/>
      <c r="BB21" s="875"/>
      <c r="BC21" s="875"/>
      <c r="BD21" s="875"/>
      <c r="BE21" s="875"/>
      <c r="BF21" s="875"/>
      <c r="BG21" s="356"/>
      <c r="BH21" s="356"/>
      <c r="BI21" s="356"/>
      <c r="BJ21" s="356"/>
      <c r="BK21" s="356"/>
      <c r="BL21" s="356"/>
      <c r="BM21" s="356"/>
      <c r="BN21" s="356"/>
      <c r="BO21" s="356"/>
      <c r="BP21" s="356"/>
      <c r="BQ21" s="356"/>
      <c r="BR21" s="356"/>
      <c r="BS21" s="356"/>
      <c r="BT21" s="356"/>
      <c r="BU21" s="356"/>
      <c r="BV21" s="356"/>
    </row>
    <row r="22" spans="1:74" ht="11.1" customHeight="1" x14ac:dyDescent="0.2">
      <c r="A22" s="13" t="s">
        <v>270</v>
      </c>
      <c r="B22" s="362" t="s">
        <v>53</v>
      </c>
      <c r="C22" s="343">
        <v>115.55025806</v>
      </c>
      <c r="D22" s="343">
        <v>109.01546429</v>
      </c>
      <c r="E22" s="343">
        <v>89.734451613000004</v>
      </c>
      <c r="F22" s="343">
        <v>78.606233333000006</v>
      </c>
      <c r="G22" s="343">
        <v>72.265258064999998</v>
      </c>
      <c r="H22" s="343">
        <v>77.236466667000002</v>
      </c>
      <c r="I22" s="343">
        <v>83.535548387000006</v>
      </c>
      <c r="J22" s="343">
        <v>82.796806451999998</v>
      </c>
      <c r="K22" s="343">
        <v>76.451033332999998</v>
      </c>
      <c r="L22" s="343">
        <v>76.207193548000006</v>
      </c>
      <c r="M22" s="343">
        <v>92.298199999999994</v>
      </c>
      <c r="N22" s="343">
        <v>108.99809677</v>
      </c>
      <c r="O22" s="343">
        <v>107.00132257999999</v>
      </c>
      <c r="P22" s="343">
        <v>105.63332143</v>
      </c>
      <c r="Q22" s="343">
        <v>97.679612903000006</v>
      </c>
      <c r="R22" s="343">
        <v>80.6678</v>
      </c>
      <c r="S22" s="343">
        <v>74.533387097000002</v>
      </c>
      <c r="T22" s="343">
        <v>78.869299999999996</v>
      </c>
      <c r="U22" s="343">
        <v>86.195483870999993</v>
      </c>
      <c r="V22" s="343">
        <v>86.550516129000002</v>
      </c>
      <c r="W22" s="343">
        <v>79.542566667000003</v>
      </c>
      <c r="X22" s="343">
        <v>78.799548387000002</v>
      </c>
      <c r="Y22" s="343">
        <v>94.196433333000002</v>
      </c>
      <c r="Z22" s="343">
        <v>102.657</v>
      </c>
      <c r="AA22" s="343">
        <v>120.32787771</v>
      </c>
      <c r="AB22" s="343">
        <v>102.32044807</v>
      </c>
      <c r="AC22" s="343">
        <v>90.358101552999997</v>
      </c>
      <c r="AD22" s="343">
        <v>79.999636570000007</v>
      </c>
      <c r="AE22" s="343">
        <v>75.450634320999995</v>
      </c>
      <c r="AF22" s="343">
        <v>81.040440437000001</v>
      </c>
      <c r="AG22" s="343">
        <v>88.603553065</v>
      </c>
      <c r="AH22" s="343">
        <v>87.882435547</v>
      </c>
      <c r="AI22" s="343">
        <v>80.558558364999996</v>
      </c>
      <c r="AJ22" s="343">
        <v>78.432789450000001</v>
      </c>
      <c r="AK22" s="343">
        <v>90.328398527999994</v>
      </c>
      <c r="AL22" s="343">
        <v>108.45887967</v>
      </c>
      <c r="AM22" s="343">
        <v>126.53583019</v>
      </c>
      <c r="AN22" s="343">
        <v>115.48208932</v>
      </c>
      <c r="AO22" s="343">
        <v>88.774067995999999</v>
      </c>
      <c r="AP22" s="343">
        <v>79.274286601</v>
      </c>
      <c r="AQ22" s="343">
        <v>74.492535965000002</v>
      </c>
      <c r="AR22" s="343">
        <v>80.571372500999999</v>
      </c>
      <c r="AS22" s="343">
        <v>87.887138547000006</v>
      </c>
      <c r="AT22" s="343">
        <v>85.280683162000003</v>
      </c>
      <c r="AU22" s="343">
        <v>80.921335098</v>
      </c>
      <c r="AV22" s="343">
        <v>78.850482002999996</v>
      </c>
      <c r="AW22" s="343">
        <v>92.787481194999998</v>
      </c>
      <c r="AX22" s="343">
        <v>112.88576270999999</v>
      </c>
      <c r="AY22" s="873">
        <v>122.28657194</v>
      </c>
      <c r="AZ22" s="873">
        <v>111.21768707</v>
      </c>
      <c r="BA22" s="873">
        <v>89.709312874999995</v>
      </c>
      <c r="BB22" s="873">
        <v>79.909484898000002</v>
      </c>
      <c r="BC22" s="873">
        <v>76.027135225999999</v>
      </c>
      <c r="BD22" s="873">
        <v>81.165624565000002</v>
      </c>
      <c r="BE22" s="873">
        <v>87.974068099999997</v>
      </c>
      <c r="BF22" s="873">
        <v>89.015360099999995</v>
      </c>
      <c r="BG22" s="354">
        <v>82.742840000000001</v>
      </c>
      <c r="BH22" s="354">
        <v>80.986249999999998</v>
      </c>
      <c r="BI22" s="354">
        <v>94.698239999999998</v>
      </c>
      <c r="BJ22" s="354">
        <v>111.6446</v>
      </c>
      <c r="BK22" s="354">
        <v>119.7363</v>
      </c>
      <c r="BL22" s="354">
        <v>112.24209999999999</v>
      </c>
      <c r="BM22" s="354">
        <v>95.841089999999994</v>
      </c>
      <c r="BN22" s="354">
        <v>83.102320000000006</v>
      </c>
      <c r="BO22" s="354">
        <v>76.737989999999996</v>
      </c>
      <c r="BP22" s="354">
        <v>83.090100000000007</v>
      </c>
      <c r="BQ22" s="354">
        <v>91.041719999999998</v>
      </c>
      <c r="BR22" s="354">
        <v>91.425139999999999</v>
      </c>
      <c r="BS22" s="354">
        <v>85.160550000000001</v>
      </c>
      <c r="BT22" s="354">
        <v>83.014129999999994</v>
      </c>
      <c r="BU22" s="354">
        <v>97.142110000000002</v>
      </c>
      <c r="BV22" s="354">
        <v>113.6878</v>
      </c>
    </row>
    <row r="23" spans="1:74" ht="11.1" customHeight="1" x14ac:dyDescent="0.2">
      <c r="A23" s="10"/>
      <c r="B23" s="36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871"/>
      <c r="AZ23" s="871"/>
      <c r="BA23" s="871"/>
      <c r="BB23" s="871"/>
      <c r="BC23" s="871"/>
      <c r="BD23" s="871"/>
      <c r="BE23" s="871"/>
      <c r="BF23" s="871"/>
      <c r="BG23" s="352"/>
      <c r="BH23" s="352"/>
      <c r="BI23" s="352"/>
      <c r="BJ23" s="352"/>
      <c r="BK23" s="352"/>
      <c r="BL23" s="352"/>
      <c r="BM23" s="352"/>
      <c r="BN23" s="352"/>
      <c r="BO23" s="352"/>
      <c r="BP23" s="352"/>
      <c r="BQ23" s="352"/>
      <c r="BR23" s="352"/>
      <c r="BS23" s="352"/>
      <c r="BT23" s="352"/>
      <c r="BU23" s="352"/>
      <c r="BV23" s="352"/>
    </row>
    <row r="24" spans="1:74" ht="11.1" customHeight="1" x14ac:dyDescent="0.2">
      <c r="A24" s="10"/>
      <c r="B24" s="361" t="s">
        <v>64</v>
      </c>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871"/>
      <c r="AZ24" s="871"/>
      <c r="BA24" s="871"/>
      <c r="BB24" s="871"/>
      <c r="BC24" s="871"/>
      <c r="BD24" s="871"/>
      <c r="BE24" s="871"/>
      <c r="BF24" s="871"/>
      <c r="BG24" s="352"/>
      <c r="BH24" s="352"/>
      <c r="BI24" s="352"/>
      <c r="BJ24" s="352"/>
      <c r="BK24" s="352"/>
      <c r="BL24" s="352"/>
      <c r="BM24" s="352"/>
      <c r="BN24" s="352"/>
      <c r="BO24" s="352"/>
      <c r="BP24" s="352"/>
      <c r="BQ24" s="352"/>
      <c r="BR24" s="352"/>
      <c r="BS24" s="352"/>
      <c r="BT24" s="352"/>
      <c r="BU24" s="352"/>
      <c r="BV24" s="352"/>
    </row>
    <row r="25" spans="1:74" ht="11.1" customHeight="1" x14ac:dyDescent="0.2">
      <c r="A25" s="13" t="s">
        <v>132</v>
      </c>
      <c r="B25" s="362" t="s">
        <v>478</v>
      </c>
      <c r="C25" s="343">
        <v>52.532774033999999</v>
      </c>
      <c r="D25" s="343">
        <v>43.693880972000002</v>
      </c>
      <c r="E25" s="343">
        <v>38.218616445000002</v>
      </c>
      <c r="F25" s="343">
        <v>34.553562149999998</v>
      </c>
      <c r="G25" s="343">
        <v>38.843298312999998</v>
      </c>
      <c r="H25" s="343">
        <v>45.339655229999998</v>
      </c>
      <c r="I25" s="343">
        <v>53.059303763999999</v>
      </c>
      <c r="J25" s="343">
        <v>51.962850938000003</v>
      </c>
      <c r="K25" s="343">
        <v>40.842045900000002</v>
      </c>
      <c r="L25" s="343">
        <v>35.108945034000001</v>
      </c>
      <c r="M25" s="343">
        <v>35.986838069999997</v>
      </c>
      <c r="N25" s="343">
        <v>45.392050513999997</v>
      </c>
      <c r="O25" s="343">
        <v>39.092554401999998</v>
      </c>
      <c r="P25" s="343">
        <v>30.341058832000002</v>
      </c>
      <c r="Q25" s="343">
        <v>32.317523559999998</v>
      </c>
      <c r="R25" s="343">
        <v>26.062644030000001</v>
      </c>
      <c r="S25" s="343">
        <v>28.689242019999998</v>
      </c>
      <c r="T25" s="343">
        <v>36.729027989999999</v>
      </c>
      <c r="U25" s="343">
        <v>47.559796317999997</v>
      </c>
      <c r="V25" s="343">
        <v>47.049748575000002</v>
      </c>
      <c r="W25" s="343">
        <v>37.333333320000001</v>
      </c>
      <c r="X25" s="343">
        <v>32.707409722999998</v>
      </c>
      <c r="Y25" s="343">
        <v>32.790520649999998</v>
      </c>
      <c r="Z25" s="343">
        <v>35.221733356999998</v>
      </c>
      <c r="AA25" s="343">
        <v>45.650107875000003</v>
      </c>
      <c r="AB25" s="343">
        <v>29.198921990999999</v>
      </c>
      <c r="AC25" s="343">
        <v>25.646462998000001</v>
      </c>
      <c r="AD25" s="343">
        <v>24.27694602</v>
      </c>
      <c r="AE25" s="343">
        <v>29.250938770000001</v>
      </c>
      <c r="AF25" s="343">
        <v>37.46769372</v>
      </c>
      <c r="AG25" s="343">
        <v>43.518561235999996</v>
      </c>
      <c r="AH25" s="343">
        <v>42.474831504999997</v>
      </c>
      <c r="AI25" s="343">
        <v>34.485968370000002</v>
      </c>
      <c r="AJ25" s="343">
        <v>30.586618099999999</v>
      </c>
      <c r="AK25" s="343">
        <v>29.599145579999998</v>
      </c>
      <c r="AL25" s="343">
        <v>38.782489673999997</v>
      </c>
      <c r="AM25" s="343">
        <v>49.060488337999999</v>
      </c>
      <c r="AN25" s="343">
        <v>38.236135447999999</v>
      </c>
      <c r="AO25" s="343">
        <v>31.154847046</v>
      </c>
      <c r="AP25" s="343">
        <v>28.631193</v>
      </c>
      <c r="AQ25" s="343">
        <v>30.761279974000001</v>
      </c>
      <c r="AR25" s="343">
        <v>39.411925199999999</v>
      </c>
      <c r="AS25" s="343">
        <v>48.039382531000001</v>
      </c>
      <c r="AT25" s="343">
        <v>42.612866197000002</v>
      </c>
      <c r="AU25" s="343">
        <v>36.267017760000002</v>
      </c>
      <c r="AV25" s="343">
        <v>34.016102189000001</v>
      </c>
      <c r="AW25" s="343">
        <v>33.962876520000002</v>
      </c>
      <c r="AX25" s="343">
        <v>40.220854023999998</v>
      </c>
      <c r="AY25" s="873">
        <v>42.787374466000003</v>
      </c>
      <c r="AZ25" s="873">
        <v>34.080272716000003</v>
      </c>
      <c r="BA25" s="873">
        <v>28.141249874</v>
      </c>
      <c r="BB25" s="873">
        <v>25.083108899999999</v>
      </c>
      <c r="BC25" s="873">
        <v>28.290134592000001</v>
      </c>
      <c r="BD25" s="873">
        <v>34.5641143</v>
      </c>
      <c r="BE25" s="873">
        <v>45.386426989999997</v>
      </c>
      <c r="BF25" s="873">
        <v>43.659398699999997</v>
      </c>
      <c r="BG25" s="354">
        <v>35.694569999999999</v>
      </c>
      <c r="BH25" s="354">
        <v>30.873470000000001</v>
      </c>
      <c r="BI25" s="354">
        <v>31.848569999999999</v>
      </c>
      <c r="BJ25" s="354">
        <v>36.094320000000003</v>
      </c>
      <c r="BK25" s="354">
        <v>35.644120000000001</v>
      </c>
      <c r="BL25" s="354">
        <v>30.75178</v>
      </c>
      <c r="BM25" s="354">
        <v>28.369769999999999</v>
      </c>
      <c r="BN25" s="354">
        <v>23.67963</v>
      </c>
      <c r="BO25" s="354">
        <v>27.072890000000001</v>
      </c>
      <c r="BP25" s="354">
        <v>34.497439999999997</v>
      </c>
      <c r="BQ25" s="354">
        <v>41.038400000000003</v>
      </c>
      <c r="BR25" s="354">
        <v>42.18817</v>
      </c>
      <c r="BS25" s="354">
        <v>33.957389999999997</v>
      </c>
      <c r="BT25" s="354">
        <v>29.752579999999998</v>
      </c>
      <c r="BU25" s="354">
        <v>30.435749999999999</v>
      </c>
      <c r="BV25" s="354">
        <v>34.34487</v>
      </c>
    </row>
    <row r="26" spans="1:74" ht="11.1" customHeight="1" x14ac:dyDescent="0.2">
      <c r="A26" s="10"/>
      <c r="B26" s="361"/>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875"/>
      <c r="AZ26" s="875"/>
      <c r="BA26" s="875"/>
      <c r="BB26" s="875"/>
      <c r="BC26" s="875"/>
      <c r="BD26" s="875"/>
      <c r="BE26" s="875"/>
      <c r="BF26" s="875"/>
      <c r="BG26" s="356"/>
      <c r="BH26" s="356"/>
      <c r="BI26" s="356"/>
      <c r="BJ26" s="356"/>
      <c r="BK26" s="356"/>
      <c r="BL26" s="356"/>
      <c r="BM26" s="356"/>
      <c r="BN26" s="356"/>
      <c r="BO26" s="356"/>
      <c r="BP26" s="356"/>
      <c r="BQ26" s="356"/>
      <c r="BR26" s="356"/>
      <c r="BS26" s="356"/>
      <c r="BT26" s="356"/>
      <c r="BU26" s="356"/>
      <c r="BV26" s="356"/>
    </row>
    <row r="27" spans="1:74" ht="11.1" customHeight="1" x14ac:dyDescent="0.2">
      <c r="A27" s="10"/>
      <c r="B27" s="361" t="s">
        <v>469</v>
      </c>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871"/>
      <c r="AZ27" s="871"/>
      <c r="BA27" s="871"/>
      <c r="BB27" s="871"/>
      <c r="BC27" s="871"/>
      <c r="BD27" s="871"/>
      <c r="BE27" s="871"/>
      <c r="BF27" s="871"/>
      <c r="BG27" s="352"/>
      <c r="BH27" s="352"/>
      <c r="BI27" s="352"/>
      <c r="BJ27" s="352"/>
      <c r="BK27" s="352"/>
      <c r="BL27" s="352"/>
      <c r="BM27" s="352"/>
      <c r="BN27" s="352"/>
      <c r="BO27" s="352"/>
      <c r="BP27" s="352"/>
      <c r="BQ27" s="352"/>
      <c r="BR27" s="352"/>
      <c r="BS27" s="352"/>
      <c r="BT27" s="352"/>
      <c r="BU27" s="352"/>
      <c r="BV27" s="352"/>
    </row>
    <row r="28" spans="1:74" ht="11.1" customHeight="1" x14ac:dyDescent="0.2">
      <c r="A28" s="10" t="s">
        <v>311</v>
      </c>
      <c r="B28" s="362" t="s">
        <v>55</v>
      </c>
      <c r="C28" s="341">
        <v>11.32429587</v>
      </c>
      <c r="D28" s="341">
        <v>11.310503690000001</v>
      </c>
      <c r="E28" s="341">
        <v>10.189891060000001</v>
      </c>
      <c r="F28" s="341">
        <v>9.8595849409999996</v>
      </c>
      <c r="G28" s="341">
        <v>10.360125630000001</v>
      </c>
      <c r="H28" s="341">
        <v>11.959861350000001</v>
      </c>
      <c r="I28" s="341">
        <v>12.96069791</v>
      </c>
      <c r="J28" s="341">
        <v>12.97373767</v>
      </c>
      <c r="K28" s="341">
        <v>11.72841837</v>
      </c>
      <c r="L28" s="341">
        <v>9.9471910890000004</v>
      </c>
      <c r="M28" s="341">
        <v>10.127078109999999</v>
      </c>
      <c r="N28" s="341">
        <v>10.9522022</v>
      </c>
      <c r="O28" s="341">
        <v>10.865846599999999</v>
      </c>
      <c r="P28" s="341">
        <v>10.842153079999999</v>
      </c>
      <c r="Q28" s="341">
        <v>10.2532602</v>
      </c>
      <c r="R28" s="341">
        <v>9.6963369589999999</v>
      </c>
      <c r="S28" s="341">
        <v>9.9923792359999997</v>
      </c>
      <c r="T28" s="341">
        <v>11.344601949999999</v>
      </c>
      <c r="U28" s="341">
        <v>12.885611490000001</v>
      </c>
      <c r="V28" s="341">
        <v>13.05545545</v>
      </c>
      <c r="W28" s="341">
        <v>11.936491180000001</v>
      </c>
      <c r="X28" s="341">
        <v>10.299568389999999</v>
      </c>
      <c r="Y28" s="341">
        <v>10.18968201</v>
      </c>
      <c r="Z28" s="341">
        <v>10.47297116</v>
      </c>
      <c r="AA28" s="341">
        <v>11.483305270000001</v>
      </c>
      <c r="AB28" s="341">
        <v>10.836556809999999</v>
      </c>
      <c r="AC28" s="341">
        <v>9.9473731619999999</v>
      </c>
      <c r="AD28" s="341">
        <v>9.9005642359999992</v>
      </c>
      <c r="AE28" s="341">
        <v>10.485098349999999</v>
      </c>
      <c r="AF28" s="341">
        <v>12.230808980000001</v>
      </c>
      <c r="AG28" s="341">
        <v>13.21847288</v>
      </c>
      <c r="AH28" s="341">
        <v>13.110541059999999</v>
      </c>
      <c r="AI28" s="341">
        <v>11.80319072</v>
      </c>
      <c r="AJ28" s="341">
        <v>10.521472149999999</v>
      </c>
      <c r="AK28" s="341">
        <v>10.217045669999999</v>
      </c>
      <c r="AL28" s="341">
        <v>10.96321833</v>
      </c>
      <c r="AM28" s="341">
        <v>12.073006449999999</v>
      </c>
      <c r="AN28" s="341">
        <v>11.832819600000001</v>
      </c>
      <c r="AO28" s="341">
        <v>10.278676519999999</v>
      </c>
      <c r="AP28" s="341">
        <v>10.180107700000001</v>
      </c>
      <c r="AQ28" s="341">
        <v>10.429394540000001</v>
      </c>
      <c r="AR28" s="341">
        <v>12.278821779999999</v>
      </c>
      <c r="AS28" s="341">
        <v>13.535281189999999</v>
      </c>
      <c r="AT28" s="341">
        <v>13.05389869</v>
      </c>
      <c r="AU28" s="341">
        <v>11.92271287</v>
      </c>
      <c r="AV28" s="341">
        <v>10.707892040000001</v>
      </c>
      <c r="AW28" s="341">
        <v>10.345979610000001</v>
      </c>
      <c r="AX28" s="341">
        <v>11.274655170000001</v>
      </c>
      <c r="AY28" s="871">
        <v>11.86359614</v>
      </c>
      <c r="AZ28" s="871">
        <v>11.90781527</v>
      </c>
      <c r="BA28" s="871">
        <v>10.49629244</v>
      </c>
      <c r="BB28" s="871">
        <v>10.42234979</v>
      </c>
      <c r="BC28" s="871">
        <v>10.674547406</v>
      </c>
      <c r="BD28" s="871">
        <v>12.437028113</v>
      </c>
      <c r="BE28" s="871">
        <v>13.69173</v>
      </c>
      <c r="BF28" s="871">
        <v>13.75569</v>
      </c>
      <c r="BG28" s="352">
        <v>12.35407</v>
      </c>
      <c r="BH28" s="352">
        <v>10.881489999999999</v>
      </c>
      <c r="BI28" s="352">
        <v>10.5793</v>
      </c>
      <c r="BJ28" s="352">
        <v>11.321160000000001</v>
      </c>
      <c r="BK28" s="352">
        <v>11.750529999999999</v>
      </c>
      <c r="BL28" s="352">
        <v>11.896420000000001</v>
      </c>
      <c r="BM28" s="352">
        <v>10.74451</v>
      </c>
      <c r="BN28" s="352">
        <v>10.53773</v>
      </c>
      <c r="BO28" s="352">
        <v>10.95698</v>
      </c>
      <c r="BP28" s="352">
        <v>12.8027</v>
      </c>
      <c r="BQ28" s="352">
        <v>13.99724</v>
      </c>
      <c r="BR28" s="352">
        <v>14.10445</v>
      </c>
      <c r="BS28" s="352">
        <v>12.6274</v>
      </c>
      <c r="BT28" s="352">
        <v>11.146269999999999</v>
      </c>
      <c r="BU28" s="352">
        <v>10.82437</v>
      </c>
      <c r="BV28" s="352">
        <v>11.569610000000001</v>
      </c>
    </row>
    <row r="29" spans="1:74" ht="11.1" customHeight="1" x14ac:dyDescent="0.2">
      <c r="A29" s="10"/>
      <c r="B29" s="36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871"/>
      <c r="AZ29" s="871"/>
      <c r="BA29" s="871"/>
      <c r="BB29" s="871"/>
      <c r="BC29" s="871"/>
      <c r="BD29" s="871"/>
      <c r="BE29" s="871"/>
      <c r="BF29" s="871"/>
      <c r="BG29" s="352"/>
      <c r="BH29" s="352"/>
      <c r="BI29" s="352"/>
      <c r="BJ29" s="352"/>
      <c r="BK29" s="352"/>
      <c r="BL29" s="352"/>
      <c r="BM29" s="352"/>
      <c r="BN29" s="352"/>
      <c r="BO29" s="352"/>
      <c r="BP29" s="352"/>
      <c r="BQ29" s="352"/>
      <c r="BR29" s="352"/>
      <c r="BS29" s="352"/>
      <c r="BT29" s="352"/>
      <c r="BU29" s="352"/>
      <c r="BV29" s="352"/>
    </row>
    <row r="30" spans="1:74" ht="11.1" customHeight="1" x14ac:dyDescent="0.2">
      <c r="A30" s="10"/>
      <c r="B30" s="361" t="s">
        <v>138</v>
      </c>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871"/>
      <c r="AZ30" s="871"/>
      <c r="BA30" s="871"/>
      <c r="BB30" s="871"/>
      <c r="BC30" s="871"/>
      <c r="BD30" s="871"/>
      <c r="BE30" s="871"/>
      <c r="BF30" s="871"/>
      <c r="BG30" s="352"/>
      <c r="BH30" s="352"/>
      <c r="BI30" s="352"/>
      <c r="BJ30" s="352"/>
      <c r="BK30" s="352"/>
      <c r="BL30" s="352"/>
      <c r="BM30" s="352"/>
      <c r="BN30" s="352"/>
      <c r="BO30" s="352"/>
      <c r="BP30" s="352"/>
      <c r="BQ30" s="352"/>
      <c r="BR30" s="352"/>
      <c r="BS30" s="352"/>
      <c r="BT30" s="352"/>
      <c r="BU30" s="352"/>
      <c r="BV30" s="352"/>
    </row>
    <row r="31" spans="1:74" ht="11.1" customHeight="1" x14ac:dyDescent="0.2">
      <c r="A31" s="69" t="s">
        <v>15</v>
      </c>
      <c r="B31" s="365" t="s">
        <v>56</v>
      </c>
      <c r="C31" s="341">
        <v>0.67757280865000002</v>
      </c>
      <c r="D31" s="341">
        <v>0.63823991937000002</v>
      </c>
      <c r="E31" s="341">
        <v>0.72702246376000002</v>
      </c>
      <c r="F31" s="341">
        <v>0.71167835072999996</v>
      </c>
      <c r="G31" s="341">
        <v>0.73721834105999995</v>
      </c>
      <c r="H31" s="341">
        <v>0.72221359509000005</v>
      </c>
      <c r="I31" s="341">
        <v>0.70419523972999998</v>
      </c>
      <c r="J31" s="341">
        <v>0.67683817782</v>
      </c>
      <c r="K31" s="341">
        <v>0.62977600958000002</v>
      </c>
      <c r="L31" s="341">
        <v>0.65846580451000003</v>
      </c>
      <c r="M31" s="341">
        <v>0.67630725802000002</v>
      </c>
      <c r="N31" s="341">
        <v>0.67263725818999998</v>
      </c>
      <c r="O31" s="341">
        <v>0.68166836388999996</v>
      </c>
      <c r="P31" s="341">
        <v>0.64721810741999997</v>
      </c>
      <c r="Q31" s="341">
        <v>0.72509768390999996</v>
      </c>
      <c r="R31" s="341">
        <v>0.70093048082999998</v>
      </c>
      <c r="S31" s="341">
        <v>0.74202199419000003</v>
      </c>
      <c r="T31" s="341">
        <v>0.69360411945</v>
      </c>
      <c r="U31" s="341">
        <v>0.70359646688999999</v>
      </c>
      <c r="V31" s="341">
        <v>0.71046580620999999</v>
      </c>
      <c r="W31" s="341">
        <v>0.66110993222000003</v>
      </c>
      <c r="X31" s="341">
        <v>0.68993888058999997</v>
      </c>
      <c r="Y31" s="341">
        <v>0.66686276993000004</v>
      </c>
      <c r="Z31" s="341">
        <v>0.69693382778000001</v>
      </c>
      <c r="AA31" s="341">
        <v>0.66751804729999997</v>
      </c>
      <c r="AB31" s="341">
        <v>0.69672433547000001</v>
      </c>
      <c r="AC31" s="341">
        <v>0.75694446911000002</v>
      </c>
      <c r="AD31" s="341">
        <v>0.75095095622999997</v>
      </c>
      <c r="AE31" s="341">
        <v>0.77582989708000005</v>
      </c>
      <c r="AF31" s="341">
        <v>0.76241180454000002</v>
      </c>
      <c r="AG31" s="341">
        <v>0.74814880337</v>
      </c>
      <c r="AH31" s="341">
        <v>0.73772481464999995</v>
      </c>
      <c r="AI31" s="341">
        <v>0.68556441491999998</v>
      </c>
      <c r="AJ31" s="341">
        <v>0.72329593660000002</v>
      </c>
      <c r="AK31" s="341">
        <v>0.70004258235000005</v>
      </c>
      <c r="AL31" s="341">
        <v>0.71198782538000005</v>
      </c>
      <c r="AM31" s="341">
        <v>0.71502031417</v>
      </c>
      <c r="AN31" s="341">
        <v>0.66879050850999999</v>
      </c>
      <c r="AO31" s="341">
        <v>0.78433792574000005</v>
      </c>
      <c r="AP31" s="341">
        <v>0.76825544974000004</v>
      </c>
      <c r="AQ31" s="341">
        <v>0.76312982116999994</v>
      </c>
      <c r="AR31" s="341">
        <v>0.75668025875</v>
      </c>
      <c r="AS31" s="341">
        <v>0.76138131726000002</v>
      </c>
      <c r="AT31" s="341">
        <v>0.73561550540999998</v>
      </c>
      <c r="AU31" s="341">
        <v>0.68218577155000004</v>
      </c>
      <c r="AV31" s="341">
        <v>0.73501266069000004</v>
      </c>
      <c r="AW31" s="341">
        <v>0.70183697623999997</v>
      </c>
      <c r="AX31" s="341">
        <v>0.75233181595999998</v>
      </c>
      <c r="AY31" s="871">
        <v>0.73368560700999996</v>
      </c>
      <c r="AZ31" s="871">
        <v>0.68932784861999996</v>
      </c>
      <c r="BA31" s="871">
        <v>0.83000463264000002</v>
      </c>
      <c r="BB31" s="871">
        <v>0.78919275835000002</v>
      </c>
      <c r="BC31" s="871">
        <v>0.81892103443999997</v>
      </c>
      <c r="BD31" s="871">
        <v>0.83164453010999995</v>
      </c>
      <c r="BE31" s="871">
        <v>0.81211425248000002</v>
      </c>
      <c r="BF31" s="871">
        <v>0.80389816802000003</v>
      </c>
      <c r="BG31" s="352">
        <v>0.74077649999999995</v>
      </c>
      <c r="BH31" s="352">
        <v>0.78726759999999996</v>
      </c>
      <c r="BI31" s="352">
        <v>0.75355190000000005</v>
      </c>
      <c r="BJ31" s="352">
        <v>0.78208560000000005</v>
      </c>
      <c r="BK31" s="352">
        <v>0.79239400000000004</v>
      </c>
      <c r="BL31" s="352">
        <v>0.74231329999999995</v>
      </c>
      <c r="BM31" s="352">
        <v>0.87536760000000002</v>
      </c>
      <c r="BN31" s="352">
        <v>0.86079410000000001</v>
      </c>
      <c r="BO31" s="352">
        <v>0.88790659999999999</v>
      </c>
      <c r="BP31" s="352">
        <v>0.89365879999999998</v>
      </c>
      <c r="BQ31" s="352">
        <v>0.88629970000000002</v>
      </c>
      <c r="BR31" s="352">
        <v>0.85971180000000003</v>
      </c>
      <c r="BS31" s="352">
        <v>0.79088590000000003</v>
      </c>
      <c r="BT31" s="352">
        <v>0.8360322</v>
      </c>
      <c r="BU31" s="352">
        <v>0.79334119999999997</v>
      </c>
      <c r="BV31" s="352">
        <v>0.82430680000000001</v>
      </c>
    </row>
    <row r="32" spans="1:74" ht="11.1" customHeight="1" x14ac:dyDescent="0.2">
      <c r="A32" s="10"/>
      <c r="B32" s="36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871"/>
      <c r="AZ32" s="871"/>
      <c r="BA32" s="871"/>
      <c r="BB32" s="871"/>
      <c r="BC32" s="871"/>
      <c r="BD32" s="871"/>
      <c r="BE32" s="871"/>
      <c r="BF32" s="871"/>
      <c r="BG32" s="352"/>
      <c r="BH32" s="352"/>
      <c r="BI32" s="352"/>
      <c r="BJ32" s="352"/>
      <c r="BK32" s="352"/>
      <c r="BL32" s="352"/>
      <c r="BM32" s="352"/>
      <c r="BN32" s="352"/>
      <c r="BO32" s="352"/>
      <c r="BP32" s="352"/>
      <c r="BQ32" s="352"/>
      <c r="BR32" s="352"/>
      <c r="BS32" s="352"/>
      <c r="BT32" s="352"/>
      <c r="BU32" s="352"/>
      <c r="BV32" s="352"/>
    </row>
    <row r="33" spans="1:74" ht="11.1" customHeight="1" x14ac:dyDescent="0.2">
      <c r="A33" s="10"/>
      <c r="B33" s="361" t="s">
        <v>139</v>
      </c>
      <c r="C33" s="345"/>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875"/>
      <c r="AZ33" s="875"/>
      <c r="BA33" s="875"/>
      <c r="BB33" s="875"/>
      <c r="BC33" s="875"/>
      <c r="BD33" s="875"/>
      <c r="BE33" s="875"/>
      <c r="BF33" s="875"/>
      <c r="BG33" s="356"/>
      <c r="BH33" s="356"/>
      <c r="BI33" s="356"/>
      <c r="BJ33" s="356"/>
      <c r="BK33" s="356"/>
      <c r="BL33" s="356"/>
      <c r="BM33" s="356"/>
      <c r="BN33" s="356"/>
      <c r="BO33" s="356"/>
      <c r="BP33" s="356"/>
      <c r="BQ33" s="356"/>
      <c r="BR33" s="356"/>
      <c r="BS33" s="356"/>
      <c r="BT33" s="356"/>
      <c r="BU33" s="356"/>
      <c r="BV33" s="356"/>
    </row>
    <row r="34" spans="1:74" ht="11.1" customHeight="1" x14ac:dyDescent="0.2">
      <c r="A34" s="13" t="s">
        <v>314</v>
      </c>
      <c r="B34" s="365" t="s">
        <v>56</v>
      </c>
      <c r="C34" s="341">
        <v>9.0480466750000001</v>
      </c>
      <c r="D34" s="341">
        <v>8.009425813</v>
      </c>
      <c r="E34" s="341">
        <v>8.0602006490000004</v>
      </c>
      <c r="F34" s="341">
        <v>7.2502396180000002</v>
      </c>
      <c r="G34" s="341">
        <v>7.4412638150000001</v>
      </c>
      <c r="H34" s="341">
        <v>7.6509490519999996</v>
      </c>
      <c r="I34" s="341">
        <v>8.1175691850000007</v>
      </c>
      <c r="J34" s="341">
        <v>8.1257334320000005</v>
      </c>
      <c r="K34" s="341">
        <v>7.4002830209999999</v>
      </c>
      <c r="L34" s="341">
        <v>7.3940768700000001</v>
      </c>
      <c r="M34" s="341">
        <v>7.8143297880000002</v>
      </c>
      <c r="N34" s="341">
        <v>8.6520304570000004</v>
      </c>
      <c r="O34" s="341">
        <v>8.4777209819999992</v>
      </c>
      <c r="P34" s="341">
        <v>7.6048283970000004</v>
      </c>
      <c r="Q34" s="341">
        <v>8.143895595</v>
      </c>
      <c r="R34" s="341">
        <v>7.1759115830000004</v>
      </c>
      <c r="S34" s="341">
        <v>7.3377841369999999</v>
      </c>
      <c r="T34" s="341">
        <v>7.5145614590000003</v>
      </c>
      <c r="U34" s="341">
        <v>8.0831953649999999</v>
      </c>
      <c r="V34" s="341">
        <v>8.2241164270000002</v>
      </c>
      <c r="W34" s="341">
        <v>7.4345459969999999</v>
      </c>
      <c r="X34" s="341">
        <v>7.5485611170000002</v>
      </c>
      <c r="Y34" s="341">
        <v>7.8451543790000002</v>
      </c>
      <c r="Z34" s="341">
        <v>8.3559685140000006</v>
      </c>
      <c r="AA34" s="341">
        <v>9.0474322219999994</v>
      </c>
      <c r="AB34" s="341">
        <v>7.7358219650000004</v>
      </c>
      <c r="AC34" s="341">
        <v>7.7475949279999998</v>
      </c>
      <c r="AD34" s="341">
        <v>7.1824015110000001</v>
      </c>
      <c r="AE34" s="341">
        <v>7.5217961750000004</v>
      </c>
      <c r="AF34" s="341">
        <v>7.6514010629999998</v>
      </c>
      <c r="AG34" s="341">
        <v>8.2244960959999993</v>
      </c>
      <c r="AH34" s="341">
        <v>8.2150908020000006</v>
      </c>
      <c r="AI34" s="341">
        <v>7.4020961339999998</v>
      </c>
      <c r="AJ34" s="341">
        <v>7.5683208769999997</v>
      </c>
      <c r="AK34" s="341">
        <v>7.6026285109999998</v>
      </c>
      <c r="AL34" s="341">
        <v>8.6832619730000005</v>
      </c>
      <c r="AM34" s="341">
        <v>9.5218877709999994</v>
      </c>
      <c r="AN34" s="341">
        <v>8.0744288649999998</v>
      </c>
      <c r="AO34" s="341">
        <v>7.8273186670000001</v>
      </c>
      <c r="AP34" s="341">
        <v>7.2842201559999999</v>
      </c>
      <c r="AQ34" s="341">
        <v>7.4160709459999996</v>
      </c>
      <c r="AR34" s="341">
        <v>7.7379121790000003</v>
      </c>
      <c r="AS34" s="341">
        <v>8.3586868429999992</v>
      </c>
      <c r="AT34" s="341">
        <v>8.1564259159999999</v>
      </c>
      <c r="AU34" s="341">
        <v>7.548107356</v>
      </c>
      <c r="AV34" s="341">
        <v>7.6106242970000002</v>
      </c>
      <c r="AW34" s="341">
        <v>7.7743116099999998</v>
      </c>
      <c r="AX34" s="341">
        <v>8.9459879509999993</v>
      </c>
      <c r="AY34" s="871">
        <v>9.2722770499999996</v>
      </c>
      <c r="AZ34" s="871">
        <v>8.0286865180000007</v>
      </c>
      <c r="BA34" s="871">
        <v>7.8896676250000004</v>
      </c>
      <c r="BB34" s="871">
        <v>7.3069726739999998</v>
      </c>
      <c r="BC34" s="871">
        <v>7.4148319750000002</v>
      </c>
      <c r="BD34" s="871">
        <v>7.6037280000000003</v>
      </c>
      <c r="BE34" s="871">
        <v>8.2747720000000005</v>
      </c>
      <c r="BF34" s="871">
        <v>8.2969939999999998</v>
      </c>
      <c r="BG34" s="352">
        <v>7.5563510000000003</v>
      </c>
      <c r="BH34" s="352">
        <v>7.6249840000000004</v>
      </c>
      <c r="BI34" s="352">
        <v>7.813599</v>
      </c>
      <c r="BJ34" s="352">
        <v>8.7544050000000002</v>
      </c>
      <c r="BK34" s="352">
        <v>9.013871</v>
      </c>
      <c r="BL34" s="352">
        <v>7.9009879999999999</v>
      </c>
      <c r="BM34" s="352">
        <v>8.1056600000000003</v>
      </c>
      <c r="BN34" s="352">
        <v>7.3774579999999998</v>
      </c>
      <c r="BO34" s="352">
        <v>7.5511160000000004</v>
      </c>
      <c r="BP34" s="352">
        <v>7.8128299999999999</v>
      </c>
      <c r="BQ34" s="352">
        <v>8.3807530000000003</v>
      </c>
      <c r="BR34" s="352">
        <v>8.4422999999999995</v>
      </c>
      <c r="BS34" s="352">
        <v>7.6663500000000004</v>
      </c>
      <c r="BT34" s="352">
        <v>7.7340660000000003</v>
      </c>
      <c r="BU34" s="352">
        <v>7.9266680000000003</v>
      </c>
      <c r="BV34" s="352">
        <v>8.8613169999999997</v>
      </c>
    </row>
    <row r="35" spans="1:74" ht="11.1" customHeight="1" x14ac:dyDescent="0.2">
      <c r="A35" s="10"/>
      <c r="B35" s="15"/>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876"/>
      <c r="AZ35" s="876"/>
      <c r="BA35" s="876"/>
      <c r="BB35" s="876"/>
      <c r="BC35" s="876"/>
      <c r="BD35" s="876"/>
      <c r="BE35" s="876"/>
      <c r="BF35" s="876"/>
      <c r="BG35" s="357"/>
      <c r="BH35" s="357"/>
      <c r="BI35" s="357"/>
      <c r="BJ35" s="357"/>
      <c r="BK35" s="357"/>
      <c r="BL35" s="357"/>
      <c r="BM35" s="357"/>
      <c r="BN35" s="357"/>
      <c r="BO35" s="357"/>
      <c r="BP35" s="357"/>
      <c r="BQ35" s="357"/>
      <c r="BR35" s="357"/>
      <c r="BS35" s="357"/>
      <c r="BT35" s="357"/>
      <c r="BU35" s="357"/>
      <c r="BV35" s="357"/>
    </row>
    <row r="36" spans="1:74" ht="11.1" customHeight="1" x14ac:dyDescent="0.2">
      <c r="A36" s="10"/>
      <c r="B36" s="14" t="s">
        <v>65</v>
      </c>
      <c r="C36" s="346"/>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c r="AW36" s="346"/>
      <c r="AX36" s="346"/>
      <c r="AY36" s="876"/>
      <c r="AZ36" s="876"/>
      <c r="BA36" s="876"/>
      <c r="BB36" s="876"/>
      <c r="BC36" s="876"/>
      <c r="BD36" s="876"/>
      <c r="BE36" s="876"/>
      <c r="BF36" s="876"/>
      <c r="BG36" s="357"/>
      <c r="BH36" s="357"/>
      <c r="BI36" s="357"/>
      <c r="BJ36" s="357"/>
      <c r="BK36" s="357"/>
      <c r="BL36" s="357"/>
      <c r="BM36" s="357"/>
      <c r="BN36" s="357"/>
      <c r="BO36" s="357"/>
      <c r="BP36" s="357"/>
      <c r="BQ36" s="357"/>
      <c r="BR36" s="357"/>
      <c r="BS36" s="357"/>
      <c r="BT36" s="357"/>
      <c r="BU36" s="357"/>
      <c r="BV36" s="357"/>
    </row>
    <row r="37" spans="1:74" ht="11.1" customHeight="1" x14ac:dyDescent="0.2">
      <c r="A37" s="13"/>
      <c r="B37" s="15"/>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872"/>
      <c r="AZ37" s="872"/>
      <c r="BA37" s="872"/>
      <c r="BB37" s="872"/>
      <c r="BC37" s="872"/>
      <c r="BD37" s="872"/>
      <c r="BE37" s="872"/>
      <c r="BF37" s="872"/>
      <c r="BG37" s="353"/>
      <c r="BH37" s="353"/>
      <c r="BI37" s="353"/>
      <c r="BJ37" s="353"/>
      <c r="BK37" s="353"/>
      <c r="BL37" s="353"/>
      <c r="BM37" s="353"/>
      <c r="BN37" s="353"/>
      <c r="BO37" s="353"/>
      <c r="BP37" s="353"/>
      <c r="BQ37" s="353"/>
      <c r="BR37" s="353"/>
      <c r="BS37" s="353"/>
      <c r="BT37" s="353"/>
      <c r="BU37" s="353"/>
      <c r="BV37" s="353"/>
    </row>
    <row r="38" spans="1:74" ht="11.1" customHeight="1" x14ac:dyDescent="0.2">
      <c r="A38" s="264"/>
      <c r="B38" s="361" t="s">
        <v>540</v>
      </c>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872"/>
      <c r="AZ38" s="872"/>
      <c r="BA38" s="872"/>
      <c r="BB38" s="872"/>
      <c r="BC38" s="872"/>
      <c r="BD38" s="872"/>
      <c r="BE38" s="872"/>
      <c r="BF38" s="872"/>
      <c r="BG38" s="353"/>
      <c r="BH38" s="353"/>
      <c r="BI38" s="353"/>
      <c r="BJ38" s="353"/>
      <c r="BK38" s="353"/>
      <c r="BL38" s="353"/>
      <c r="BM38" s="353"/>
      <c r="BN38" s="353"/>
      <c r="BO38" s="353"/>
      <c r="BP38" s="353"/>
      <c r="BQ38" s="353"/>
      <c r="BR38" s="353"/>
      <c r="BS38" s="353"/>
      <c r="BT38" s="353"/>
      <c r="BU38" s="353"/>
      <c r="BV38" s="353"/>
    </row>
    <row r="39" spans="1:74" ht="11.1" customHeight="1" x14ac:dyDescent="0.2">
      <c r="A39" s="264" t="s">
        <v>252</v>
      </c>
      <c r="B39" s="365" t="s">
        <v>60</v>
      </c>
      <c r="C39" s="341">
        <v>83.22</v>
      </c>
      <c r="D39" s="341">
        <v>91.64</v>
      </c>
      <c r="E39" s="341">
        <v>108.5</v>
      </c>
      <c r="F39" s="341">
        <v>101.78</v>
      </c>
      <c r="G39" s="341">
        <v>109.55</v>
      </c>
      <c r="H39" s="341">
        <v>114.84</v>
      </c>
      <c r="I39" s="341">
        <v>101.62</v>
      </c>
      <c r="J39" s="341">
        <v>93.67</v>
      </c>
      <c r="K39" s="341">
        <v>84.26</v>
      </c>
      <c r="L39" s="341">
        <v>87.55</v>
      </c>
      <c r="M39" s="341">
        <v>84.37</v>
      </c>
      <c r="N39" s="341">
        <v>76.44</v>
      </c>
      <c r="O39" s="341">
        <v>78.12</v>
      </c>
      <c r="P39" s="341">
        <v>76.83</v>
      </c>
      <c r="Q39" s="341">
        <v>73.28</v>
      </c>
      <c r="R39" s="341">
        <v>79.45</v>
      </c>
      <c r="S39" s="341">
        <v>71.58</v>
      </c>
      <c r="T39" s="341">
        <v>70.25</v>
      </c>
      <c r="U39" s="341">
        <v>76.069999999999993</v>
      </c>
      <c r="V39" s="341">
        <v>81.39</v>
      </c>
      <c r="W39" s="341">
        <v>89.43</v>
      </c>
      <c r="X39" s="341">
        <v>85.64</v>
      </c>
      <c r="Y39" s="341">
        <v>77.69</v>
      </c>
      <c r="Z39" s="341">
        <v>71.900000000000006</v>
      </c>
      <c r="AA39" s="341">
        <v>74.150000000000006</v>
      </c>
      <c r="AB39" s="341">
        <v>77.25</v>
      </c>
      <c r="AC39" s="341">
        <v>81.28</v>
      </c>
      <c r="AD39" s="341">
        <v>85.35</v>
      </c>
      <c r="AE39" s="341">
        <v>80.02</v>
      </c>
      <c r="AF39" s="341">
        <v>79.77</v>
      </c>
      <c r="AG39" s="341">
        <v>81.8</v>
      </c>
      <c r="AH39" s="341">
        <v>76.680000000000007</v>
      </c>
      <c r="AI39" s="341">
        <v>70.239999999999995</v>
      </c>
      <c r="AJ39" s="341">
        <v>71.989999999999995</v>
      </c>
      <c r="AK39" s="341">
        <v>69.95</v>
      </c>
      <c r="AL39" s="341">
        <v>70.12</v>
      </c>
      <c r="AM39" s="341">
        <v>75.739999999999995</v>
      </c>
      <c r="AN39" s="341">
        <v>71.53</v>
      </c>
      <c r="AO39" s="341">
        <v>68.239999999999995</v>
      </c>
      <c r="AP39" s="341">
        <v>63.54</v>
      </c>
      <c r="AQ39" s="341">
        <v>62.17</v>
      </c>
      <c r="AR39" s="341">
        <v>68.17</v>
      </c>
      <c r="AS39" s="341">
        <v>68.39</v>
      </c>
      <c r="AT39" s="341">
        <v>64.86</v>
      </c>
      <c r="AU39" s="341">
        <v>63.96</v>
      </c>
      <c r="AV39" s="341">
        <v>60.89</v>
      </c>
      <c r="AW39" s="341">
        <v>60.06</v>
      </c>
      <c r="AX39" s="341">
        <v>57.97</v>
      </c>
      <c r="AY39" s="871">
        <v>60.04</v>
      </c>
      <c r="AZ39" s="871">
        <v>64.510000000000005</v>
      </c>
      <c r="BA39" s="871">
        <v>91.38</v>
      </c>
      <c r="BB39" s="871">
        <v>100.32</v>
      </c>
      <c r="BC39" s="871">
        <v>102.13</v>
      </c>
      <c r="BD39" s="871">
        <v>84.81</v>
      </c>
      <c r="BE39" s="871">
        <v>80.459999999999994</v>
      </c>
      <c r="BF39" s="871">
        <v>83.9</v>
      </c>
      <c r="BG39" s="352">
        <v>88</v>
      </c>
      <c r="BH39" s="352">
        <v>87</v>
      </c>
      <c r="BI39" s="352">
        <v>86.5</v>
      </c>
      <c r="BJ39" s="352">
        <v>84.5</v>
      </c>
      <c r="BK39" s="352">
        <v>83</v>
      </c>
      <c r="BL39" s="352">
        <v>81</v>
      </c>
      <c r="BM39" s="352">
        <v>79</v>
      </c>
      <c r="BN39" s="352">
        <v>76</v>
      </c>
      <c r="BO39" s="352">
        <v>73</v>
      </c>
      <c r="BP39" s="352">
        <v>70</v>
      </c>
      <c r="BQ39" s="352">
        <v>68</v>
      </c>
      <c r="BR39" s="352">
        <v>66</v>
      </c>
      <c r="BS39" s="352">
        <v>64</v>
      </c>
      <c r="BT39" s="352">
        <v>62</v>
      </c>
      <c r="BU39" s="352">
        <v>60</v>
      </c>
      <c r="BV39" s="352">
        <v>58</v>
      </c>
    </row>
    <row r="40" spans="1:74" ht="11.1" customHeight="1" x14ac:dyDescent="0.2">
      <c r="A40" s="13"/>
      <c r="B40" s="36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872"/>
      <c r="AZ40" s="872"/>
      <c r="BA40" s="872"/>
      <c r="BB40" s="872"/>
      <c r="BC40" s="872"/>
      <c r="BD40" s="872"/>
      <c r="BE40" s="872"/>
      <c r="BF40" s="872"/>
      <c r="BG40" s="353"/>
      <c r="BH40" s="353"/>
      <c r="BI40" s="353"/>
      <c r="BJ40" s="353"/>
      <c r="BK40" s="353"/>
      <c r="BL40" s="353"/>
      <c r="BM40" s="353"/>
      <c r="BN40" s="353"/>
      <c r="BO40" s="353"/>
      <c r="BP40" s="353"/>
      <c r="BQ40" s="353"/>
      <c r="BR40" s="353"/>
      <c r="BS40" s="353"/>
      <c r="BT40" s="353"/>
      <c r="BU40" s="353"/>
      <c r="BV40" s="353"/>
    </row>
    <row r="41" spans="1:74" ht="11.1" customHeight="1" x14ac:dyDescent="0.2">
      <c r="A41" s="263"/>
      <c r="B41" s="361" t="s">
        <v>482</v>
      </c>
      <c r="C41" s="346"/>
      <c r="D41" s="346"/>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346"/>
      <c r="AM41" s="346"/>
      <c r="AN41" s="346"/>
      <c r="AO41" s="346"/>
      <c r="AP41" s="346"/>
      <c r="AQ41" s="346"/>
      <c r="AR41" s="346"/>
      <c r="AS41" s="346"/>
      <c r="AT41" s="346"/>
      <c r="AU41" s="346"/>
      <c r="AV41" s="346"/>
      <c r="AW41" s="346"/>
      <c r="AX41" s="346"/>
      <c r="AY41" s="876"/>
      <c r="AZ41" s="876"/>
      <c r="BA41" s="876"/>
      <c r="BB41" s="876"/>
      <c r="BC41" s="876"/>
      <c r="BD41" s="876"/>
      <c r="BE41" s="876"/>
      <c r="BF41" s="876"/>
      <c r="BG41" s="357"/>
      <c r="BH41" s="357"/>
      <c r="BI41" s="357"/>
      <c r="BJ41" s="357"/>
      <c r="BK41" s="357"/>
      <c r="BL41" s="357"/>
      <c r="BM41" s="357"/>
      <c r="BN41" s="357"/>
      <c r="BO41" s="357"/>
      <c r="BP41" s="357"/>
      <c r="BQ41" s="357"/>
      <c r="BR41" s="357"/>
      <c r="BS41" s="357"/>
      <c r="BT41" s="357"/>
      <c r="BU41" s="357"/>
      <c r="BV41" s="357"/>
    </row>
    <row r="42" spans="1:74" ht="11.1" customHeight="1" x14ac:dyDescent="0.2">
      <c r="A42" s="264" t="s">
        <v>69</v>
      </c>
      <c r="B42" s="365" t="s">
        <v>61</v>
      </c>
      <c r="C42" s="341">
        <v>4.38</v>
      </c>
      <c r="D42" s="341">
        <v>4.6900000000000004</v>
      </c>
      <c r="E42" s="341">
        <v>4.9000000000000004</v>
      </c>
      <c r="F42" s="341">
        <v>6.6</v>
      </c>
      <c r="G42" s="341">
        <v>8.14</v>
      </c>
      <c r="H42" s="341">
        <v>7.7</v>
      </c>
      <c r="I42" s="341">
        <v>7.28</v>
      </c>
      <c r="J42" s="341">
        <v>8.81</v>
      </c>
      <c r="K42" s="341">
        <v>7.88</v>
      </c>
      <c r="L42" s="341">
        <v>5.66</v>
      </c>
      <c r="M42" s="341">
        <v>5.45</v>
      </c>
      <c r="N42" s="341">
        <v>5.53</v>
      </c>
      <c r="O42" s="341">
        <v>3.27</v>
      </c>
      <c r="P42" s="341">
        <v>2.38</v>
      </c>
      <c r="Q42" s="341">
        <v>2.31</v>
      </c>
      <c r="R42" s="341">
        <v>2.16</v>
      </c>
      <c r="S42" s="341">
        <v>2.15</v>
      </c>
      <c r="T42" s="341">
        <v>2.1800000000000002</v>
      </c>
      <c r="U42" s="341">
        <v>2.5499999999999998</v>
      </c>
      <c r="V42" s="341">
        <v>2.58</v>
      </c>
      <c r="W42" s="341">
        <v>2.64</v>
      </c>
      <c r="X42" s="341">
        <v>2.98</v>
      </c>
      <c r="Y42" s="341">
        <v>2.71</v>
      </c>
      <c r="Z42" s="341">
        <v>2.52</v>
      </c>
      <c r="AA42" s="341">
        <v>3.18</v>
      </c>
      <c r="AB42" s="341">
        <v>1.72</v>
      </c>
      <c r="AC42" s="341">
        <v>1.49</v>
      </c>
      <c r="AD42" s="341">
        <v>1.6</v>
      </c>
      <c r="AE42" s="341">
        <v>2.12</v>
      </c>
      <c r="AF42" s="341">
        <v>2.54</v>
      </c>
      <c r="AG42" s="341">
        <v>2.0699999999999998</v>
      </c>
      <c r="AH42" s="341">
        <v>1.99</v>
      </c>
      <c r="AI42" s="341">
        <v>2.2799999999999998</v>
      </c>
      <c r="AJ42" s="341">
        <v>2.2000000000000002</v>
      </c>
      <c r="AK42" s="341">
        <v>2.12</v>
      </c>
      <c r="AL42" s="341">
        <v>3.01</v>
      </c>
      <c r="AM42" s="341">
        <v>4.13</v>
      </c>
      <c r="AN42" s="341">
        <v>4.1900000000000004</v>
      </c>
      <c r="AO42" s="341">
        <v>4.12</v>
      </c>
      <c r="AP42" s="341">
        <v>3.42</v>
      </c>
      <c r="AQ42" s="341">
        <v>3.12</v>
      </c>
      <c r="AR42" s="341">
        <v>3.02</v>
      </c>
      <c r="AS42" s="341">
        <v>3.2</v>
      </c>
      <c r="AT42" s="341">
        <v>2.91</v>
      </c>
      <c r="AU42" s="341">
        <v>2.97</v>
      </c>
      <c r="AV42" s="341">
        <v>3.19</v>
      </c>
      <c r="AW42" s="341">
        <v>3.79</v>
      </c>
      <c r="AX42" s="341">
        <v>4.26</v>
      </c>
      <c r="AY42" s="871">
        <v>7.72</v>
      </c>
      <c r="AZ42" s="871">
        <v>3.62</v>
      </c>
      <c r="BA42" s="871">
        <v>3.04</v>
      </c>
      <c r="BB42" s="871">
        <v>2.77</v>
      </c>
      <c r="BC42" s="871">
        <v>2.94</v>
      </c>
      <c r="BD42" s="871">
        <v>3.15</v>
      </c>
      <c r="BE42" s="871">
        <v>2.89</v>
      </c>
      <c r="BF42" s="871">
        <v>2.78</v>
      </c>
      <c r="BG42" s="352">
        <v>2.8701300000000001</v>
      </c>
      <c r="BH42" s="352">
        <v>2.86449</v>
      </c>
      <c r="BI42" s="352">
        <v>3.0082900000000001</v>
      </c>
      <c r="BJ42" s="352">
        <v>3.51213</v>
      </c>
      <c r="BK42" s="352">
        <v>4.0278200000000002</v>
      </c>
      <c r="BL42" s="352">
        <v>3.6568700000000001</v>
      </c>
      <c r="BM42" s="352">
        <v>3.0733100000000002</v>
      </c>
      <c r="BN42" s="352">
        <v>2.72783</v>
      </c>
      <c r="BO42" s="352">
        <v>2.701835</v>
      </c>
      <c r="BP42" s="352">
        <v>2.8618779999999999</v>
      </c>
      <c r="BQ42" s="352">
        <v>3.0584850000000001</v>
      </c>
      <c r="BR42" s="352">
        <v>3.1895370000000001</v>
      </c>
      <c r="BS42" s="352">
        <v>3.2401399999999998</v>
      </c>
      <c r="BT42" s="352">
        <v>3.2452390000000002</v>
      </c>
      <c r="BU42" s="352">
        <v>3.532038</v>
      </c>
      <c r="BV42" s="352">
        <v>4.0056380000000003</v>
      </c>
    </row>
    <row r="43" spans="1:74" ht="11.1" customHeight="1" x14ac:dyDescent="0.2">
      <c r="A43" s="10"/>
      <c r="B43" s="361"/>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45"/>
      <c r="AS43" s="345"/>
      <c r="AT43" s="345"/>
      <c r="AU43" s="345"/>
      <c r="AV43" s="345"/>
      <c r="AW43" s="345"/>
      <c r="AX43" s="345"/>
      <c r="AY43" s="875"/>
      <c r="AZ43" s="875"/>
      <c r="BA43" s="875"/>
      <c r="BB43" s="875"/>
      <c r="BC43" s="875"/>
      <c r="BD43" s="875"/>
      <c r="BE43" s="875"/>
      <c r="BF43" s="875"/>
      <c r="BG43" s="356"/>
      <c r="BH43" s="356"/>
      <c r="BI43" s="356"/>
      <c r="BJ43" s="356"/>
      <c r="BK43" s="356"/>
      <c r="BL43" s="356"/>
      <c r="BM43" s="356"/>
      <c r="BN43" s="356"/>
      <c r="BO43" s="356"/>
      <c r="BP43" s="356"/>
      <c r="BQ43" s="356"/>
      <c r="BR43" s="356"/>
      <c r="BS43" s="356"/>
      <c r="BT43" s="356"/>
      <c r="BU43" s="356"/>
      <c r="BV43" s="356"/>
    </row>
    <row r="44" spans="1:74" ht="11.1" customHeight="1" x14ac:dyDescent="0.2">
      <c r="A44" s="10"/>
      <c r="B44" s="361" t="s">
        <v>472</v>
      </c>
      <c r="C44" s="345"/>
      <c r="D44" s="345"/>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5"/>
      <c r="AG44" s="345"/>
      <c r="AH44" s="345"/>
      <c r="AI44" s="345"/>
      <c r="AJ44" s="345"/>
      <c r="AK44" s="345"/>
      <c r="AL44" s="345"/>
      <c r="AM44" s="345"/>
      <c r="AN44" s="345"/>
      <c r="AO44" s="345"/>
      <c r="AP44" s="345"/>
      <c r="AQ44" s="345"/>
      <c r="AR44" s="345"/>
      <c r="AS44" s="345"/>
      <c r="AT44" s="345"/>
      <c r="AU44" s="345"/>
      <c r="AV44" s="345"/>
      <c r="AW44" s="345"/>
      <c r="AX44" s="345"/>
      <c r="AY44" s="875"/>
      <c r="AZ44" s="875"/>
      <c r="BA44" s="875"/>
      <c r="BB44" s="875"/>
      <c r="BC44" s="875"/>
      <c r="BD44" s="875"/>
      <c r="BE44" s="875"/>
      <c r="BF44" s="875"/>
      <c r="BG44" s="356"/>
      <c r="BH44" s="356"/>
      <c r="BI44" s="356"/>
      <c r="BJ44" s="356"/>
      <c r="BK44" s="356"/>
      <c r="BL44" s="356"/>
      <c r="BM44" s="356"/>
      <c r="BN44" s="356"/>
      <c r="BO44" s="356"/>
      <c r="BP44" s="356"/>
      <c r="BQ44" s="356"/>
      <c r="BR44" s="356"/>
      <c r="BS44" s="356"/>
      <c r="BT44" s="356"/>
      <c r="BU44" s="356"/>
      <c r="BV44" s="356"/>
    </row>
    <row r="45" spans="1:74" ht="11.1" customHeight="1" x14ac:dyDescent="0.2">
      <c r="A45" s="13" t="s">
        <v>253</v>
      </c>
      <c r="B45" s="365" t="s">
        <v>61</v>
      </c>
      <c r="C45" s="341">
        <v>2.1999997519000001</v>
      </c>
      <c r="D45" s="341">
        <v>2.1699923609999998</v>
      </c>
      <c r="E45" s="341">
        <v>2.1519612245999999</v>
      </c>
      <c r="F45" s="341">
        <v>2.1814958866</v>
      </c>
      <c r="G45" s="341">
        <v>2.2321288404000001</v>
      </c>
      <c r="H45" s="341">
        <v>2.3155552371999999</v>
      </c>
      <c r="I45" s="341">
        <v>2.4693298204</v>
      </c>
      <c r="J45" s="341">
        <v>2.5065243406</v>
      </c>
      <c r="K45" s="341">
        <v>2.5078223408000002</v>
      </c>
      <c r="L45" s="341">
        <v>2.4609091750999998</v>
      </c>
      <c r="M45" s="341">
        <v>2.4777312747</v>
      </c>
      <c r="N45" s="341">
        <v>2.6450427794000002</v>
      </c>
      <c r="O45" s="341">
        <v>2.5903686218000002</v>
      </c>
      <c r="P45" s="341">
        <v>2.5892527438999999</v>
      </c>
      <c r="Q45" s="341">
        <v>2.4979914435000001</v>
      </c>
      <c r="R45" s="341">
        <v>2.4713572313999999</v>
      </c>
      <c r="S45" s="341">
        <v>2.5092990619000002</v>
      </c>
      <c r="T45" s="341">
        <v>2.4623011391</v>
      </c>
      <c r="U45" s="341">
        <v>2.4738063500999998</v>
      </c>
      <c r="V45" s="341">
        <v>2.4908998937</v>
      </c>
      <c r="W45" s="341">
        <v>2.5303277523999999</v>
      </c>
      <c r="X45" s="341">
        <v>2.5308087511999999</v>
      </c>
      <c r="Y45" s="341">
        <v>2.5057355774999999</v>
      </c>
      <c r="Z45" s="341">
        <v>2.4743834294</v>
      </c>
      <c r="AA45" s="341">
        <v>2.4806339994000002</v>
      </c>
      <c r="AB45" s="341">
        <v>2.4818840379</v>
      </c>
      <c r="AC45" s="341">
        <v>2.4990102975999999</v>
      </c>
      <c r="AD45" s="341">
        <v>2.5358311646999998</v>
      </c>
      <c r="AE45" s="341">
        <v>2.5624787641000002</v>
      </c>
      <c r="AF45" s="341">
        <v>2.5077763424000001</v>
      </c>
      <c r="AG45" s="341">
        <v>2.4719804123000002</v>
      </c>
      <c r="AH45" s="341">
        <v>2.4424824922999999</v>
      </c>
      <c r="AI45" s="341">
        <v>2.4158504054000001</v>
      </c>
      <c r="AJ45" s="341">
        <v>2.4734106157000002</v>
      </c>
      <c r="AK45" s="341">
        <v>2.4189353316000002</v>
      </c>
      <c r="AL45" s="341">
        <v>2.4001598331</v>
      </c>
      <c r="AM45" s="341">
        <v>2.4074516031000002</v>
      </c>
      <c r="AN45" s="341">
        <v>2.4218919803999999</v>
      </c>
      <c r="AO45" s="341">
        <v>2.4480426473999999</v>
      </c>
      <c r="AP45" s="341">
        <v>2.4750664440999999</v>
      </c>
      <c r="AQ45" s="341">
        <v>2.4976897628999999</v>
      </c>
      <c r="AR45" s="341">
        <v>2.4556935038000001</v>
      </c>
      <c r="AS45" s="341">
        <v>2.4038538293</v>
      </c>
      <c r="AT45" s="341">
        <v>2.4052350316000002</v>
      </c>
      <c r="AU45" s="341">
        <v>2.4085215382</v>
      </c>
      <c r="AV45" s="341">
        <v>2.3886597709999999</v>
      </c>
      <c r="AW45" s="341">
        <v>2.3943675542</v>
      </c>
      <c r="AX45" s="341">
        <v>2.3848649649999998</v>
      </c>
      <c r="AY45" s="871">
        <v>2.4454179549999999</v>
      </c>
      <c r="AZ45" s="871">
        <v>2.3940255168000002</v>
      </c>
      <c r="BA45" s="871">
        <v>2.4122786872000002</v>
      </c>
      <c r="BB45" s="871">
        <v>2.4173443012</v>
      </c>
      <c r="BC45" s="871">
        <v>2.4327200469000001</v>
      </c>
      <c r="BD45" s="871">
        <v>2.5142710737999998</v>
      </c>
      <c r="BE45" s="871">
        <v>2.5112209999999999</v>
      </c>
      <c r="BF45" s="871">
        <v>2.4974470000000002</v>
      </c>
      <c r="BG45" s="352">
        <v>2.48373</v>
      </c>
      <c r="BH45" s="352">
        <v>2.463889</v>
      </c>
      <c r="BI45" s="352">
        <v>2.4630320000000001</v>
      </c>
      <c r="BJ45" s="352">
        <v>2.477897</v>
      </c>
      <c r="BK45" s="352">
        <v>2.4789560000000002</v>
      </c>
      <c r="BL45" s="352">
        <v>2.4717929999999999</v>
      </c>
      <c r="BM45" s="352">
        <v>2.475908</v>
      </c>
      <c r="BN45" s="352">
        <v>2.4838239999999998</v>
      </c>
      <c r="BO45" s="352">
        <v>2.488607</v>
      </c>
      <c r="BP45" s="352">
        <v>2.470688</v>
      </c>
      <c r="BQ45" s="352">
        <v>2.4677630000000002</v>
      </c>
      <c r="BR45" s="352">
        <v>2.4702540000000002</v>
      </c>
      <c r="BS45" s="352">
        <v>2.4607510000000001</v>
      </c>
      <c r="BT45" s="352">
        <v>2.4462519999999999</v>
      </c>
      <c r="BU45" s="352">
        <v>2.4440849999999998</v>
      </c>
      <c r="BV45" s="352">
        <v>2.4554779999999998</v>
      </c>
    </row>
    <row r="46" spans="1:74" ht="11.1" customHeight="1" x14ac:dyDescent="0.2">
      <c r="A46" s="13"/>
      <c r="B46" s="16"/>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872"/>
      <c r="AZ46" s="872"/>
      <c r="BA46" s="872"/>
      <c r="BB46" s="872"/>
      <c r="BC46" s="872"/>
      <c r="BD46" s="872"/>
      <c r="BE46" s="872"/>
      <c r="BF46" s="872"/>
      <c r="BG46" s="353"/>
      <c r="BH46" s="353"/>
      <c r="BI46" s="353"/>
      <c r="BJ46" s="353"/>
      <c r="BK46" s="353"/>
      <c r="BL46" s="353"/>
      <c r="BM46" s="353"/>
      <c r="BN46" s="353"/>
      <c r="BO46" s="353"/>
      <c r="BP46" s="353"/>
      <c r="BQ46" s="353"/>
      <c r="BR46" s="353"/>
      <c r="BS46" s="353"/>
      <c r="BT46" s="353"/>
      <c r="BU46" s="353"/>
      <c r="BV46" s="353"/>
    </row>
    <row r="47" spans="1:74" ht="11.1" customHeight="1" x14ac:dyDescent="0.2">
      <c r="A47" s="13"/>
      <c r="B47" s="14" t="s">
        <v>473</v>
      </c>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872"/>
      <c r="AZ47" s="872"/>
      <c r="BA47" s="872"/>
      <c r="BB47" s="872"/>
      <c r="BC47" s="872"/>
      <c r="BD47" s="872"/>
      <c r="BE47" s="872"/>
      <c r="BF47" s="872"/>
      <c r="BG47" s="353"/>
      <c r="BH47" s="353"/>
      <c r="BI47" s="353"/>
      <c r="BJ47" s="353"/>
      <c r="BK47" s="353"/>
      <c r="BL47" s="353"/>
      <c r="BM47" s="353"/>
      <c r="BN47" s="353"/>
      <c r="BO47" s="353"/>
      <c r="BP47" s="353"/>
      <c r="BQ47" s="353"/>
      <c r="BR47" s="353"/>
      <c r="BS47" s="353"/>
      <c r="BT47" s="353"/>
      <c r="BU47" s="353"/>
      <c r="BV47" s="353"/>
    </row>
    <row r="48" spans="1:74" ht="11.1" customHeight="1" x14ac:dyDescent="0.2">
      <c r="A48" s="13"/>
      <c r="B48" s="15"/>
      <c r="C48" s="342"/>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872"/>
      <c r="AZ48" s="872"/>
      <c r="BA48" s="872"/>
      <c r="BB48" s="872"/>
      <c r="BC48" s="872"/>
      <c r="BD48" s="872"/>
      <c r="BE48" s="872"/>
      <c r="BF48" s="872"/>
      <c r="BG48" s="353"/>
      <c r="BH48" s="353"/>
      <c r="BI48" s="353"/>
      <c r="BJ48" s="353"/>
      <c r="BK48" s="353"/>
      <c r="BL48" s="353"/>
      <c r="BM48" s="353"/>
      <c r="BN48" s="353"/>
      <c r="BO48" s="353"/>
      <c r="BP48" s="353"/>
      <c r="BQ48" s="353"/>
      <c r="BR48" s="353"/>
      <c r="BS48" s="353"/>
      <c r="BT48" s="353"/>
      <c r="BU48" s="353"/>
      <c r="BV48" s="353"/>
    </row>
    <row r="49" spans="1:74" ht="11.1" customHeight="1" x14ac:dyDescent="0.2">
      <c r="A49" s="17"/>
      <c r="B49" s="366" t="s">
        <v>275</v>
      </c>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872"/>
      <c r="AZ49" s="872"/>
      <c r="BA49" s="872"/>
      <c r="BB49" s="872"/>
      <c r="BC49" s="872"/>
      <c r="BD49" s="872"/>
      <c r="BE49" s="872"/>
      <c r="BF49" s="872"/>
      <c r="BG49" s="353"/>
      <c r="BH49" s="353"/>
      <c r="BI49" s="353"/>
      <c r="BJ49" s="353"/>
      <c r="BK49" s="353"/>
      <c r="BL49" s="353"/>
      <c r="BM49" s="353"/>
      <c r="BN49" s="353"/>
      <c r="BO49" s="353"/>
      <c r="BP49" s="353"/>
      <c r="BQ49" s="353"/>
      <c r="BR49" s="353"/>
      <c r="BS49" s="353"/>
      <c r="BT49" s="353"/>
      <c r="BU49" s="353"/>
      <c r="BV49" s="353"/>
    </row>
    <row r="50" spans="1:74" ht="11.1" customHeight="1" x14ac:dyDescent="0.2">
      <c r="A50" s="17" t="s">
        <v>276</v>
      </c>
      <c r="B50" s="367" t="s">
        <v>805</v>
      </c>
      <c r="C50" s="347">
        <v>21932.71</v>
      </c>
      <c r="D50" s="347">
        <v>21932.71</v>
      </c>
      <c r="E50" s="347">
        <v>21932.71</v>
      </c>
      <c r="F50" s="347">
        <v>21967.044999999998</v>
      </c>
      <c r="G50" s="347">
        <v>21967.044999999998</v>
      </c>
      <c r="H50" s="347">
        <v>21967.044999999998</v>
      </c>
      <c r="I50" s="347">
        <v>22125.625</v>
      </c>
      <c r="J50" s="347">
        <v>22125.625</v>
      </c>
      <c r="K50" s="347">
        <v>22125.625</v>
      </c>
      <c r="L50" s="347">
        <v>22278.345000000001</v>
      </c>
      <c r="M50" s="347">
        <v>22278.345000000001</v>
      </c>
      <c r="N50" s="347">
        <v>22278.345000000001</v>
      </c>
      <c r="O50" s="347">
        <v>22439.607</v>
      </c>
      <c r="P50" s="347">
        <v>22439.607</v>
      </c>
      <c r="Q50" s="347">
        <v>22439.607</v>
      </c>
      <c r="R50" s="347">
        <v>22580.499</v>
      </c>
      <c r="S50" s="347">
        <v>22580.499</v>
      </c>
      <c r="T50" s="347">
        <v>22580.499</v>
      </c>
      <c r="U50" s="347">
        <v>22840.989000000001</v>
      </c>
      <c r="V50" s="347">
        <v>22840.989000000001</v>
      </c>
      <c r="W50" s="347">
        <v>22840.989000000001</v>
      </c>
      <c r="X50" s="347">
        <v>23033.78</v>
      </c>
      <c r="Y50" s="347">
        <v>23033.78</v>
      </c>
      <c r="Z50" s="347">
        <v>23033.78</v>
      </c>
      <c r="AA50" s="347">
        <v>23082.118999999999</v>
      </c>
      <c r="AB50" s="347">
        <v>23082.118999999999</v>
      </c>
      <c r="AC50" s="347">
        <v>23082.118999999999</v>
      </c>
      <c r="AD50" s="347">
        <v>23286.508000000002</v>
      </c>
      <c r="AE50" s="347">
        <v>23286.508000000002</v>
      </c>
      <c r="AF50" s="347">
        <v>23286.508000000002</v>
      </c>
      <c r="AG50" s="347">
        <v>23478.57</v>
      </c>
      <c r="AH50" s="347">
        <v>23478.57</v>
      </c>
      <c r="AI50" s="347">
        <v>23478.57</v>
      </c>
      <c r="AJ50" s="347">
        <v>23586.542000000001</v>
      </c>
      <c r="AK50" s="347">
        <v>23586.542000000001</v>
      </c>
      <c r="AL50" s="347">
        <v>23586.542000000001</v>
      </c>
      <c r="AM50" s="347">
        <v>23548.21</v>
      </c>
      <c r="AN50" s="347">
        <v>23548.21</v>
      </c>
      <c r="AO50" s="347">
        <v>23548.21</v>
      </c>
      <c r="AP50" s="347">
        <v>23770.975999999999</v>
      </c>
      <c r="AQ50" s="347">
        <v>23770.975999999999</v>
      </c>
      <c r="AR50" s="347">
        <v>23770.975999999999</v>
      </c>
      <c r="AS50" s="347">
        <v>24026.833999999999</v>
      </c>
      <c r="AT50" s="347">
        <v>24026.833999999999</v>
      </c>
      <c r="AU50" s="347">
        <v>24026.833999999999</v>
      </c>
      <c r="AV50" s="347">
        <v>24055.749</v>
      </c>
      <c r="AW50" s="347">
        <v>24055.749</v>
      </c>
      <c r="AX50" s="347">
        <v>24055.749</v>
      </c>
      <c r="AY50" s="877">
        <v>24180.419000000002</v>
      </c>
      <c r="AZ50" s="877">
        <v>24180.419000000002</v>
      </c>
      <c r="BA50" s="877">
        <v>24180.419000000002</v>
      </c>
      <c r="BB50" s="877">
        <v>24270.598999999998</v>
      </c>
      <c r="BC50" s="877">
        <v>24270.598999999998</v>
      </c>
      <c r="BD50" s="877">
        <v>24270.598999999998</v>
      </c>
      <c r="BE50" s="877">
        <v>24369.540735999999</v>
      </c>
      <c r="BF50" s="877">
        <v>24413.039997</v>
      </c>
      <c r="BG50" s="358">
        <v>24452.959999999999</v>
      </c>
      <c r="BH50" s="358">
        <v>24479.55</v>
      </c>
      <c r="BI50" s="358">
        <v>24519.61</v>
      </c>
      <c r="BJ50" s="358">
        <v>24563.38</v>
      </c>
      <c r="BK50" s="358">
        <v>24610.59</v>
      </c>
      <c r="BL50" s="358">
        <v>24662.01</v>
      </c>
      <c r="BM50" s="358">
        <v>24717.37</v>
      </c>
      <c r="BN50" s="358">
        <v>24781.85</v>
      </c>
      <c r="BO50" s="358">
        <v>24841.18</v>
      </c>
      <c r="BP50" s="358">
        <v>24900.560000000001</v>
      </c>
      <c r="BQ50" s="358">
        <v>24962.52</v>
      </c>
      <c r="BR50" s="358">
        <v>25020.09</v>
      </c>
      <c r="BS50" s="358">
        <v>25075.79</v>
      </c>
      <c r="BT50" s="358">
        <v>25133.51</v>
      </c>
      <c r="BU50" s="358">
        <v>25182.58</v>
      </c>
      <c r="BV50" s="358">
        <v>25226.87</v>
      </c>
    </row>
    <row r="51" spans="1:74" ht="11.1" customHeight="1" x14ac:dyDescent="0.2">
      <c r="A51" s="17" t="s">
        <v>16</v>
      </c>
      <c r="B51" s="368" t="s">
        <v>5</v>
      </c>
      <c r="C51" s="343">
        <v>4.0345820778999997</v>
      </c>
      <c r="D51" s="343">
        <v>4.0345820778999997</v>
      </c>
      <c r="E51" s="343">
        <v>4.0345820778999997</v>
      </c>
      <c r="F51" s="343">
        <v>2.4537929303000001</v>
      </c>
      <c r="G51" s="343">
        <v>2.4537929303000001</v>
      </c>
      <c r="H51" s="343">
        <v>2.4537929303000001</v>
      </c>
      <c r="I51" s="343">
        <v>2.3489732641000001</v>
      </c>
      <c r="J51" s="343">
        <v>2.3489732641000001</v>
      </c>
      <c r="K51" s="343">
        <v>2.3489732641000001</v>
      </c>
      <c r="L51" s="343">
        <v>1.3170742821999999</v>
      </c>
      <c r="M51" s="343">
        <v>1.3170742821999999</v>
      </c>
      <c r="N51" s="343">
        <v>1.3170742821999999</v>
      </c>
      <c r="O51" s="343">
        <v>2.3111462286000002</v>
      </c>
      <c r="P51" s="343">
        <v>2.3111462286000002</v>
      </c>
      <c r="Q51" s="343">
        <v>2.3111462286000002</v>
      </c>
      <c r="R51" s="343">
        <v>2.7926104763000001</v>
      </c>
      <c r="S51" s="343">
        <v>2.7926104763000001</v>
      </c>
      <c r="T51" s="343">
        <v>2.7926104763000001</v>
      </c>
      <c r="U51" s="343">
        <v>3.2331922827000001</v>
      </c>
      <c r="V51" s="343">
        <v>3.2331922827000001</v>
      </c>
      <c r="W51" s="343">
        <v>3.2331922827000001</v>
      </c>
      <c r="X51" s="343">
        <v>3.3908937132000001</v>
      </c>
      <c r="Y51" s="343">
        <v>3.3908937132000001</v>
      </c>
      <c r="Z51" s="343">
        <v>3.3908937132000001</v>
      </c>
      <c r="AA51" s="343">
        <v>2.8632943527000001</v>
      </c>
      <c r="AB51" s="343">
        <v>2.8632943527000001</v>
      </c>
      <c r="AC51" s="343">
        <v>2.8632943527000001</v>
      </c>
      <c r="AD51" s="343">
        <v>3.126631524</v>
      </c>
      <c r="AE51" s="343">
        <v>3.126631524</v>
      </c>
      <c r="AF51" s="343">
        <v>3.126631524</v>
      </c>
      <c r="AG51" s="343">
        <v>2.7913896373</v>
      </c>
      <c r="AH51" s="343">
        <v>2.7913896373</v>
      </c>
      <c r="AI51" s="343">
        <v>2.7913896373</v>
      </c>
      <c r="AJ51" s="343">
        <v>2.3997884846000002</v>
      </c>
      <c r="AK51" s="343">
        <v>2.3997884846000002</v>
      </c>
      <c r="AL51" s="343">
        <v>2.3997884846000002</v>
      </c>
      <c r="AM51" s="343">
        <v>2.0192730138999999</v>
      </c>
      <c r="AN51" s="343">
        <v>2.0192730138999999</v>
      </c>
      <c r="AO51" s="343">
        <v>2.0192730138999999</v>
      </c>
      <c r="AP51" s="343">
        <v>2.0804665087999998</v>
      </c>
      <c r="AQ51" s="343">
        <v>2.0804665087999998</v>
      </c>
      <c r="AR51" s="343">
        <v>2.0804665087999998</v>
      </c>
      <c r="AS51" s="343">
        <v>2.3351677721000001</v>
      </c>
      <c r="AT51" s="343">
        <v>2.3351677721000001</v>
      </c>
      <c r="AU51" s="343">
        <v>2.3351677721000001</v>
      </c>
      <c r="AV51" s="343">
        <v>1.9892996608</v>
      </c>
      <c r="AW51" s="343">
        <v>1.9892996608</v>
      </c>
      <c r="AX51" s="343">
        <v>1.9892996608</v>
      </c>
      <c r="AY51" s="873">
        <v>2.6847433413999999</v>
      </c>
      <c r="AZ51" s="873">
        <v>2.6847433413999999</v>
      </c>
      <c r="BA51" s="873">
        <v>2.6847433413999999</v>
      </c>
      <c r="BB51" s="873">
        <v>2.1018194625</v>
      </c>
      <c r="BC51" s="873">
        <v>2.1018194625</v>
      </c>
      <c r="BD51" s="873">
        <v>2.1018194625</v>
      </c>
      <c r="BE51" s="873">
        <v>1.4263499544</v>
      </c>
      <c r="BF51" s="873">
        <v>1.6073944536</v>
      </c>
      <c r="BG51" s="354">
        <v>1.7735270000000001</v>
      </c>
      <c r="BH51" s="354">
        <v>1.761755</v>
      </c>
      <c r="BI51" s="354">
        <v>1.9282570000000001</v>
      </c>
      <c r="BJ51" s="354">
        <v>2.110223</v>
      </c>
      <c r="BK51" s="354">
        <v>1.7790029999999999</v>
      </c>
      <c r="BL51" s="354">
        <v>1.9916769999999999</v>
      </c>
      <c r="BM51" s="354">
        <v>2.2206139999999999</v>
      </c>
      <c r="BN51" s="354">
        <v>2.1064470000000002</v>
      </c>
      <c r="BO51" s="354">
        <v>2.3509180000000001</v>
      </c>
      <c r="BP51" s="354">
        <v>2.5955710000000001</v>
      </c>
      <c r="BQ51" s="354">
        <v>2.4332959999999999</v>
      </c>
      <c r="BR51" s="354">
        <v>2.4865650000000001</v>
      </c>
      <c r="BS51" s="354">
        <v>2.5470579999999998</v>
      </c>
      <c r="BT51" s="354">
        <v>2.6714329999999999</v>
      </c>
      <c r="BU51" s="354">
        <v>2.7038380000000002</v>
      </c>
      <c r="BV51" s="354">
        <v>2.7011539999999998</v>
      </c>
    </row>
    <row r="52" spans="1:74" ht="11.1" customHeight="1" x14ac:dyDescent="0.2">
      <c r="A52" s="13"/>
      <c r="B52" s="36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872"/>
      <c r="AZ52" s="872"/>
      <c r="BA52" s="872"/>
      <c r="BB52" s="872"/>
      <c r="BC52" s="872"/>
      <c r="BD52" s="872"/>
      <c r="BE52" s="872"/>
      <c r="BF52" s="872"/>
      <c r="BG52" s="353"/>
      <c r="BH52" s="353"/>
      <c r="BI52" s="353"/>
      <c r="BJ52" s="353"/>
      <c r="BK52" s="353"/>
      <c r="BL52" s="353"/>
      <c r="BM52" s="353"/>
      <c r="BN52" s="353"/>
      <c r="BO52" s="353"/>
      <c r="BP52" s="353"/>
      <c r="BQ52" s="353"/>
      <c r="BR52" s="353"/>
      <c r="BS52" s="353"/>
      <c r="BT52" s="353"/>
      <c r="BU52" s="353"/>
      <c r="BV52" s="353"/>
    </row>
    <row r="53" spans="1:74" ht="11.1" customHeight="1" x14ac:dyDescent="0.2">
      <c r="A53" s="17"/>
      <c r="B53" s="366" t="s">
        <v>277</v>
      </c>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876"/>
      <c r="AZ53" s="876"/>
      <c r="BA53" s="876"/>
      <c r="BB53" s="876"/>
      <c r="BC53" s="876"/>
      <c r="BD53" s="876"/>
      <c r="BE53" s="876"/>
      <c r="BF53" s="876"/>
      <c r="BG53" s="357"/>
      <c r="BH53" s="357"/>
      <c r="BI53" s="357"/>
      <c r="BJ53" s="357"/>
      <c r="BK53" s="357"/>
      <c r="BL53" s="357"/>
      <c r="BM53" s="357"/>
      <c r="BN53" s="357"/>
      <c r="BO53" s="357"/>
      <c r="BP53" s="357"/>
      <c r="BQ53" s="357"/>
      <c r="BR53" s="357"/>
      <c r="BS53" s="357"/>
      <c r="BT53" s="357"/>
      <c r="BU53" s="357"/>
      <c r="BV53" s="357"/>
    </row>
    <row r="54" spans="1:74" ht="11.1" customHeight="1" x14ac:dyDescent="0.2">
      <c r="A54" s="17" t="s">
        <v>278</v>
      </c>
      <c r="B54" s="367" t="s">
        <v>749</v>
      </c>
      <c r="C54" s="343">
        <v>115.16200000000001</v>
      </c>
      <c r="D54" s="343">
        <v>115.16200000000001</v>
      </c>
      <c r="E54" s="343">
        <v>115.16200000000001</v>
      </c>
      <c r="F54" s="343">
        <v>117.76</v>
      </c>
      <c r="G54" s="343">
        <v>117.76</v>
      </c>
      <c r="H54" s="343">
        <v>117.76</v>
      </c>
      <c r="I54" s="343">
        <v>119.042</v>
      </c>
      <c r="J54" s="343">
        <v>119.042</v>
      </c>
      <c r="K54" s="343">
        <v>119.042</v>
      </c>
      <c r="L54" s="343">
        <v>120.175</v>
      </c>
      <c r="M54" s="343">
        <v>120.175</v>
      </c>
      <c r="N54" s="343">
        <v>120.175</v>
      </c>
      <c r="O54" s="343">
        <v>121.291</v>
      </c>
      <c r="P54" s="343">
        <v>121.291</v>
      </c>
      <c r="Q54" s="343">
        <v>121.291</v>
      </c>
      <c r="R54" s="343">
        <v>121.93300000000001</v>
      </c>
      <c r="S54" s="343">
        <v>121.93300000000001</v>
      </c>
      <c r="T54" s="343">
        <v>121.93300000000001</v>
      </c>
      <c r="U54" s="343">
        <v>122.923</v>
      </c>
      <c r="V54" s="343">
        <v>122.923</v>
      </c>
      <c r="W54" s="343">
        <v>122.923</v>
      </c>
      <c r="X54" s="343">
        <v>123.40900000000001</v>
      </c>
      <c r="Y54" s="343">
        <v>123.40900000000001</v>
      </c>
      <c r="Z54" s="343">
        <v>123.40900000000001</v>
      </c>
      <c r="AA54" s="343">
        <v>124.366</v>
      </c>
      <c r="AB54" s="343">
        <v>124.366</v>
      </c>
      <c r="AC54" s="343">
        <v>124.366</v>
      </c>
      <c r="AD54" s="343">
        <v>125.167</v>
      </c>
      <c r="AE54" s="343">
        <v>125.167</v>
      </c>
      <c r="AF54" s="343">
        <v>125.167</v>
      </c>
      <c r="AG54" s="343">
        <v>125.715</v>
      </c>
      <c r="AH54" s="343">
        <v>125.715</v>
      </c>
      <c r="AI54" s="343">
        <v>125.715</v>
      </c>
      <c r="AJ54" s="343">
        <v>126.474</v>
      </c>
      <c r="AK54" s="343">
        <v>126.474</v>
      </c>
      <c r="AL54" s="343">
        <v>126.474</v>
      </c>
      <c r="AM54" s="343">
        <v>127.59699999999999</v>
      </c>
      <c r="AN54" s="343">
        <v>127.59699999999999</v>
      </c>
      <c r="AO54" s="343">
        <v>127.59699999999999</v>
      </c>
      <c r="AP54" s="343">
        <v>128.26599999999999</v>
      </c>
      <c r="AQ54" s="343">
        <v>128.26599999999999</v>
      </c>
      <c r="AR54" s="343">
        <v>128.26599999999999</v>
      </c>
      <c r="AS54" s="343">
        <v>129.45699999999999</v>
      </c>
      <c r="AT54" s="343">
        <v>129.45699999999999</v>
      </c>
      <c r="AU54" s="343">
        <v>129.45699999999999</v>
      </c>
      <c r="AV54" s="343">
        <v>130.636</v>
      </c>
      <c r="AW54" s="343">
        <v>130.636</v>
      </c>
      <c r="AX54" s="343">
        <v>130.636</v>
      </c>
      <c r="AY54" s="873">
        <v>131.797</v>
      </c>
      <c r="AZ54" s="873">
        <v>131.797</v>
      </c>
      <c r="BA54" s="873">
        <v>131.797</v>
      </c>
      <c r="BB54" s="873">
        <v>133.809</v>
      </c>
      <c r="BC54" s="873">
        <v>133.809</v>
      </c>
      <c r="BD54" s="873">
        <v>133.809</v>
      </c>
      <c r="BE54" s="873">
        <v>134.02801765999999</v>
      </c>
      <c r="BF54" s="873">
        <v>134.22161338000001</v>
      </c>
      <c r="BG54" s="354">
        <v>134.4657</v>
      </c>
      <c r="BH54" s="354">
        <v>134.88929999999999</v>
      </c>
      <c r="BI54" s="354">
        <v>135.13740000000001</v>
      </c>
      <c r="BJ54" s="354">
        <v>135.3391</v>
      </c>
      <c r="BK54" s="354">
        <v>135.4066</v>
      </c>
      <c r="BL54" s="354">
        <v>135.5813</v>
      </c>
      <c r="BM54" s="354">
        <v>135.77529999999999</v>
      </c>
      <c r="BN54" s="354">
        <v>136.0172</v>
      </c>
      <c r="BO54" s="354">
        <v>136.22890000000001</v>
      </c>
      <c r="BP54" s="354">
        <v>136.43860000000001</v>
      </c>
      <c r="BQ54" s="354">
        <v>136.6266</v>
      </c>
      <c r="BR54" s="354">
        <v>136.8476</v>
      </c>
      <c r="BS54" s="354">
        <v>137.08160000000001</v>
      </c>
      <c r="BT54" s="354">
        <v>137.3237</v>
      </c>
      <c r="BU54" s="354">
        <v>137.58760000000001</v>
      </c>
      <c r="BV54" s="354">
        <v>137.8683</v>
      </c>
    </row>
    <row r="55" spans="1:74" ht="11.1" customHeight="1" x14ac:dyDescent="0.2">
      <c r="A55" s="17" t="s">
        <v>17</v>
      </c>
      <c r="B55" s="368" t="s">
        <v>5</v>
      </c>
      <c r="C55" s="343">
        <v>6.9990430089000002</v>
      </c>
      <c r="D55" s="343">
        <v>6.9990430089000002</v>
      </c>
      <c r="E55" s="343">
        <v>6.9990430089000002</v>
      </c>
      <c r="F55" s="343">
        <v>7.7638273728999998</v>
      </c>
      <c r="G55" s="343">
        <v>7.7638273728999998</v>
      </c>
      <c r="H55" s="343">
        <v>7.7638273728999998</v>
      </c>
      <c r="I55" s="343">
        <v>7.2779049439000003</v>
      </c>
      <c r="J55" s="343">
        <v>7.2779049439000003</v>
      </c>
      <c r="K55" s="343">
        <v>7.2779049439000003</v>
      </c>
      <c r="L55" s="343">
        <v>6.4795945490999998</v>
      </c>
      <c r="M55" s="343">
        <v>6.4795945490999998</v>
      </c>
      <c r="N55" s="343">
        <v>6.4795945490999998</v>
      </c>
      <c r="O55" s="343">
        <v>5.3220680432999998</v>
      </c>
      <c r="P55" s="343">
        <v>5.3220680432999998</v>
      </c>
      <c r="Q55" s="343">
        <v>5.3220680432999998</v>
      </c>
      <c r="R55" s="343">
        <v>3.5436480977999998</v>
      </c>
      <c r="S55" s="343">
        <v>3.5436480977999998</v>
      </c>
      <c r="T55" s="343">
        <v>3.5436480977999998</v>
      </c>
      <c r="U55" s="343">
        <v>3.2601938812000002</v>
      </c>
      <c r="V55" s="343">
        <v>3.2601938812000002</v>
      </c>
      <c r="W55" s="343">
        <v>3.2601938812000002</v>
      </c>
      <c r="X55" s="343">
        <v>2.6910755149000001</v>
      </c>
      <c r="Y55" s="343">
        <v>2.6910755149000001</v>
      </c>
      <c r="Z55" s="343">
        <v>2.6910755149000001</v>
      </c>
      <c r="AA55" s="343">
        <v>2.5352252021999999</v>
      </c>
      <c r="AB55" s="343">
        <v>2.5352252021999999</v>
      </c>
      <c r="AC55" s="343">
        <v>2.5352252021999999</v>
      </c>
      <c r="AD55" s="343">
        <v>2.6522762500999999</v>
      </c>
      <c r="AE55" s="343">
        <v>2.6522762500999999</v>
      </c>
      <c r="AF55" s="343">
        <v>2.6522762500999999</v>
      </c>
      <c r="AG55" s="343">
        <v>2.2713405952999999</v>
      </c>
      <c r="AH55" s="343">
        <v>2.2713405952999999</v>
      </c>
      <c r="AI55" s="343">
        <v>2.2713405952999999</v>
      </c>
      <c r="AJ55" s="343">
        <v>2.4836114060000001</v>
      </c>
      <c r="AK55" s="343">
        <v>2.4836114060000001</v>
      </c>
      <c r="AL55" s="343">
        <v>2.4836114060000001</v>
      </c>
      <c r="AM55" s="343">
        <v>2.597976939</v>
      </c>
      <c r="AN55" s="343">
        <v>2.597976939</v>
      </c>
      <c r="AO55" s="343">
        <v>2.597976939</v>
      </c>
      <c r="AP55" s="343">
        <v>2.4758922079999999</v>
      </c>
      <c r="AQ55" s="343">
        <v>2.4758922079999999</v>
      </c>
      <c r="AR55" s="343">
        <v>2.4758922079999999</v>
      </c>
      <c r="AS55" s="343">
        <v>2.9765739967</v>
      </c>
      <c r="AT55" s="343">
        <v>2.9765739967</v>
      </c>
      <c r="AU55" s="343">
        <v>2.9765739967</v>
      </c>
      <c r="AV55" s="343">
        <v>3.2907949460000001</v>
      </c>
      <c r="AW55" s="343">
        <v>3.2907949460000001</v>
      </c>
      <c r="AX55" s="343">
        <v>3.2907949460000001</v>
      </c>
      <c r="AY55" s="873">
        <v>3.2916134391999998</v>
      </c>
      <c r="AZ55" s="873">
        <v>3.2916134391999998</v>
      </c>
      <c r="BA55" s="873">
        <v>3.2916134391999998</v>
      </c>
      <c r="BB55" s="873">
        <v>4.3214881574000001</v>
      </c>
      <c r="BC55" s="873">
        <v>4.3214881574000001</v>
      </c>
      <c r="BD55" s="873">
        <v>4.3214881574000001</v>
      </c>
      <c r="BE55" s="873">
        <v>3.5309157936000002</v>
      </c>
      <c r="BF55" s="873">
        <v>3.6804602177999999</v>
      </c>
      <c r="BG55" s="354">
        <v>3.8689770000000001</v>
      </c>
      <c r="BH55" s="354">
        <v>3.2558500000000001</v>
      </c>
      <c r="BI55" s="354">
        <v>3.4457589999999998</v>
      </c>
      <c r="BJ55" s="354">
        <v>3.6001400000000001</v>
      </c>
      <c r="BK55" s="354">
        <v>2.7387440000000001</v>
      </c>
      <c r="BL55" s="354">
        <v>2.8712800000000001</v>
      </c>
      <c r="BM55" s="354">
        <v>3.0185430000000002</v>
      </c>
      <c r="BN55" s="354">
        <v>1.650277</v>
      </c>
      <c r="BO55" s="354">
        <v>1.808438</v>
      </c>
      <c r="BP55" s="354">
        <v>1.965204</v>
      </c>
      <c r="BQ55" s="354">
        <v>1.938842</v>
      </c>
      <c r="BR55" s="354">
        <v>1.956437</v>
      </c>
      <c r="BS55" s="354">
        <v>1.9454389999999999</v>
      </c>
      <c r="BT55" s="354">
        <v>1.804764</v>
      </c>
      <c r="BU55" s="354">
        <v>1.813142</v>
      </c>
      <c r="BV55" s="354">
        <v>1.8688119999999999</v>
      </c>
    </row>
    <row r="56" spans="1:74" ht="11.1" customHeight="1" x14ac:dyDescent="0.2">
      <c r="A56" s="10"/>
      <c r="B56" s="361"/>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878"/>
      <c r="AZ56" s="878"/>
      <c r="BA56" s="878"/>
      <c r="BB56" s="878"/>
      <c r="BC56" s="878"/>
      <c r="BD56" s="878"/>
      <c r="BE56" s="878"/>
      <c r="BF56" s="878"/>
      <c r="BG56" s="359"/>
      <c r="BH56" s="359"/>
      <c r="BI56" s="359"/>
      <c r="BJ56" s="359"/>
      <c r="BK56" s="359"/>
      <c r="BL56" s="359"/>
      <c r="BM56" s="359"/>
      <c r="BN56" s="359"/>
      <c r="BO56" s="359"/>
      <c r="BP56" s="359"/>
      <c r="BQ56" s="359"/>
      <c r="BR56" s="359"/>
      <c r="BS56" s="359"/>
      <c r="BT56" s="359"/>
      <c r="BU56" s="359"/>
      <c r="BV56" s="359"/>
    </row>
    <row r="57" spans="1:74" ht="11.1" customHeight="1" x14ac:dyDescent="0.2">
      <c r="A57" s="17"/>
      <c r="B57" s="366" t="s">
        <v>279</v>
      </c>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876"/>
      <c r="AZ57" s="876"/>
      <c r="BA57" s="876"/>
      <c r="BB57" s="876"/>
      <c r="BC57" s="876"/>
      <c r="BD57" s="876"/>
      <c r="BE57" s="876"/>
      <c r="BF57" s="876"/>
      <c r="BG57" s="357"/>
      <c r="BH57" s="357"/>
      <c r="BI57" s="357"/>
      <c r="BJ57" s="357"/>
      <c r="BK57" s="357"/>
      <c r="BL57" s="357"/>
      <c r="BM57" s="357"/>
      <c r="BN57" s="357"/>
      <c r="BO57" s="357"/>
      <c r="BP57" s="357"/>
      <c r="BQ57" s="357"/>
      <c r="BR57" s="357"/>
      <c r="BS57" s="357"/>
      <c r="BT57" s="357"/>
      <c r="BU57" s="357"/>
      <c r="BV57" s="357"/>
    </row>
    <row r="58" spans="1:74" ht="11.1" customHeight="1" x14ac:dyDescent="0.2">
      <c r="A58" s="17" t="s">
        <v>280</v>
      </c>
      <c r="B58" s="367" t="s">
        <v>805</v>
      </c>
      <c r="C58" s="347">
        <v>16206.1</v>
      </c>
      <c r="D58" s="347">
        <v>16207.6</v>
      </c>
      <c r="E58" s="347">
        <v>16127.2</v>
      </c>
      <c r="F58" s="347">
        <v>16125.5</v>
      </c>
      <c r="G58" s="347">
        <v>16103</v>
      </c>
      <c r="H58" s="347">
        <v>16062.9</v>
      </c>
      <c r="I58" s="347">
        <v>16270.4</v>
      </c>
      <c r="J58" s="347">
        <v>16367.3</v>
      </c>
      <c r="K58" s="347">
        <v>16423.8</v>
      </c>
      <c r="L58" s="347">
        <v>16476.3</v>
      </c>
      <c r="M58" s="347">
        <v>16502.7</v>
      </c>
      <c r="N58" s="347">
        <v>16578.2</v>
      </c>
      <c r="O58" s="347">
        <v>16906.900000000001</v>
      </c>
      <c r="P58" s="347">
        <v>16998.2</v>
      </c>
      <c r="Q58" s="347">
        <v>17098.8</v>
      </c>
      <c r="R58" s="347">
        <v>17135.3</v>
      </c>
      <c r="S58" s="347">
        <v>17196.7</v>
      </c>
      <c r="T58" s="347">
        <v>17216.3</v>
      </c>
      <c r="U58" s="347">
        <v>17250.599999999999</v>
      </c>
      <c r="V58" s="347">
        <v>17275.3</v>
      </c>
      <c r="W58" s="347">
        <v>17282.2</v>
      </c>
      <c r="X58" s="347">
        <v>17341.3</v>
      </c>
      <c r="Y58" s="347">
        <v>17427.099999999999</v>
      </c>
      <c r="Z58" s="347">
        <v>17481.7</v>
      </c>
      <c r="AA58" s="347">
        <v>17575.400000000001</v>
      </c>
      <c r="AB58" s="347">
        <v>17596.2</v>
      </c>
      <c r="AC58" s="347">
        <v>17617</v>
      </c>
      <c r="AD58" s="347">
        <v>17638.599999999999</v>
      </c>
      <c r="AE58" s="347">
        <v>17713.3</v>
      </c>
      <c r="AF58" s="347">
        <v>17751.099999999999</v>
      </c>
      <c r="AG58" s="347">
        <v>17743.2</v>
      </c>
      <c r="AH58" s="347">
        <v>17752.900000000001</v>
      </c>
      <c r="AI58" s="347">
        <v>17769.900000000001</v>
      </c>
      <c r="AJ58" s="347">
        <v>17810.5</v>
      </c>
      <c r="AK58" s="347">
        <v>17851.400000000001</v>
      </c>
      <c r="AL58" s="347">
        <v>17867.900000000001</v>
      </c>
      <c r="AM58" s="347">
        <v>17889.8</v>
      </c>
      <c r="AN58" s="347">
        <v>17910.5</v>
      </c>
      <c r="AO58" s="347">
        <v>18029.099999999999</v>
      </c>
      <c r="AP58" s="347">
        <v>18132.900000000001</v>
      </c>
      <c r="AQ58" s="347">
        <v>17980.900000000001</v>
      </c>
      <c r="AR58" s="347">
        <v>17962.099999999999</v>
      </c>
      <c r="AS58" s="347">
        <v>18040.900000000001</v>
      </c>
      <c r="AT58" s="347">
        <v>18076.900000000001</v>
      </c>
      <c r="AU58" s="347">
        <v>18094.599999999999</v>
      </c>
      <c r="AV58" s="347">
        <v>18037.3</v>
      </c>
      <c r="AW58" s="347">
        <v>18035.099999999999</v>
      </c>
      <c r="AX58" s="347">
        <v>18018.5</v>
      </c>
      <c r="AY58" s="877">
        <v>18134.599999999999</v>
      </c>
      <c r="AZ58" s="877">
        <v>18051.900000000001</v>
      </c>
      <c r="BA58" s="877">
        <v>18030.5</v>
      </c>
      <c r="BB58" s="877">
        <v>17956.2</v>
      </c>
      <c r="BC58" s="877">
        <v>17999.8</v>
      </c>
      <c r="BD58" s="877">
        <v>18056.099999999999</v>
      </c>
      <c r="BE58" s="877">
        <v>18058.570812999998</v>
      </c>
      <c r="BF58" s="877">
        <v>18091.918913000001</v>
      </c>
      <c r="BG58" s="358">
        <v>18128.91</v>
      </c>
      <c r="BH58" s="358">
        <v>18162.650000000001</v>
      </c>
      <c r="BI58" s="358">
        <v>18212.12</v>
      </c>
      <c r="BJ58" s="358">
        <v>18270.419999999998</v>
      </c>
      <c r="BK58" s="358">
        <v>18351.939999999999</v>
      </c>
      <c r="BL58" s="358">
        <v>18417.09</v>
      </c>
      <c r="BM58" s="358">
        <v>18480.27</v>
      </c>
      <c r="BN58" s="358">
        <v>18538.939999999999</v>
      </c>
      <c r="BO58" s="358">
        <v>18600.080000000002</v>
      </c>
      <c r="BP58" s="358">
        <v>18661.150000000001</v>
      </c>
      <c r="BQ58" s="358">
        <v>18722.990000000002</v>
      </c>
      <c r="BR58" s="358">
        <v>18783.310000000001</v>
      </c>
      <c r="BS58" s="358">
        <v>18842.919999999998</v>
      </c>
      <c r="BT58" s="358">
        <v>18907.169999999998</v>
      </c>
      <c r="BU58" s="358">
        <v>18961.41</v>
      </c>
      <c r="BV58" s="358">
        <v>19010.96</v>
      </c>
    </row>
    <row r="59" spans="1:74" ht="11.1" customHeight="1" x14ac:dyDescent="0.2">
      <c r="A59" s="17" t="s">
        <v>18</v>
      </c>
      <c r="B59" s="368" t="s">
        <v>5</v>
      </c>
      <c r="C59" s="343">
        <v>-10.926129492999999</v>
      </c>
      <c r="D59" s="343">
        <v>-2.9328094961</v>
      </c>
      <c r="E59" s="343">
        <v>-21.407407407000001</v>
      </c>
      <c r="F59" s="343">
        <v>-7.4348332730999998</v>
      </c>
      <c r="G59" s="343">
        <v>-4.8421027749999999</v>
      </c>
      <c r="H59" s="343">
        <v>-4.6038448518999999</v>
      </c>
      <c r="I59" s="343">
        <v>-4.0054751523999998</v>
      </c>
      <c r="J59" s="343">
        <v>-3.2499660107000001</v>
      </c>
      <c r="K59" s="343">
        <v>-1.8214424485</v>
      </c>
      <c r="L59" s="343">
        <v>-1.5370364836999999</v>
      </c>
      <c r="M59" s="343">
        <v>-1.1008965385</v>
      </c>
      <c r="N59" s="343">
        <v>-0.19625785633000001</v>
      </c>
      <c r="O59" s="343">
        <v>4.3242976410000002</v>
      </c>
      <c r="P59" s="343">
        <v>4.8779584886</v>
      </c>
      <c r="Q59" s="343">
        <v>6.0246043950999999</v>
      </c>
      <c r="R59" s="343">
        <v>6.2621314068</v>
      </c>
      <c r="S59" s="343">
        <v>6.7919021300000004</v>
      </c>
      <c r="T59" s="343">
        <v>7.1805215746000002</v>
      </c>
      <c r="U59" s="343">
        <v>6.0244370145000001</v>
      </c>
      <c r="V59" s="343">
        <v>5.5476468323999999</v>
      </c>
      <c r="W59" s="343">
        <v>5.2265614534999996</v>
      </c>
      <c r="X59" s="343">
        <v>5.2499651013999999</v>
      </c>
      <c r="Y59" s="343">
        <v>5.6015076320999997</v>
      </c>
      <c r="Z59" s="343">
        <v>5.4499282190000002</v>
      </c>
      <c r="AA59" s="343">
        <v>3.9540069439000001</v>
      </c>
      <c r="AB59" s="343">
        <v>3.518019555</v>
      </c>
      <c r="AC59" s="343">
        <v>3.0306220320000001</v>
      </c>
      <c r="AD59" s="343">
        <v>2.9372114873999999</v>
      </c>
      <c r="AE59" s="343">
        <v>3.0040647332999999</v>
      </c>
      <c r="AF59" s="343">
        <v>3.1063585091000001</v>
      </c>
      <c r="AG59" s="343">
        <v>2.8555528503000001</v>
      </c>
      <c r="AH59" s="343">
        <v>2.7646408455999998</v>
      </c>
      <c r="AI59" s="343">
        <v>2.8219786832999998</v>
      </c>
      <c r="AJ59" s="343">
        <v>2.705679505</v>
      </c>
      <c r="AK59" s="343">
        <v>2.4347137503999998</v>
      </c>
      <c r="AL59" s="343">
        <v>2.2091673006999999</v>
      </c>
      <c r="AM59" s="343">
        <v>1.7888639802999999</v>
      </c>
      <c r="AN59" s="343">
        <v>1.7861811073</v>
      </c>
      <c r="AO59" s="343">
        <v>2.3392178010000002</v>
      </c>
      <c r="AP59" s="343">
        <v>2.8023766059000002</v>
      </c>
      <c r="AQ59" s="343">
        <v>1.5107292261</v>
      </c>
      <c r="AR59" s="343">
        <v>1.1886587310000001</v>
      </c>
      <c r="AS59" s="343">
        <v>1.6778258713</v>
      </c>
      <c r="AT59" s="343">
        <v>1.8250539348999999</v>
      </c>
      <c r="AU59" s="343">
        <v>1.8272471989000001</v>
      </c>
      <c r="AV59" s="343">
        <v>1.2734061368</v>
      </c>
      <c r="AW59" s="343">
        <v>1.0290509428000001</v>
      </c>
      <c r="AX59" s="343">
        <v>0.84285226579999994</v>
      </c>
      <c r="AY59" s="873">
        <v>1.3683775112000001</v>
      </c>
      <c r="AZ59" s="873">
        <v>0.78948103067999997</v>
      </c>
      <c r="BA59" s="873">
        <v>7.7652239989999998E-3</v>
      </c>
      <c r="BB59" s="873">
        <v>-0.97447181642000003</v>
      </c>
      <c r="BC59" s="873">
        <v>0.10511153501999999</v>
      </c>
      <c r="BD59" s="873">
        <v>0.52332411021000003</v>
      </c>
      <c r="BE59" s="873">
        <v>9.7948620471999995E-2</v>
      </c>
      <c r="BF59" s="873">
        <v>8.3083455106000001E-2</v>
      </c>
      <c r="BG59" s="354">
        <v>0.18964020000000001</v>
      </c>
      <c r="BH59" s="354">
        <v>0.694963</v>
      </c>
      <c r="BI59" s="354">
        <v>0.98154470000000005</v>
      </c>
      <c r="BJ59" s="354">
        <v>1.3981140000000001</v>
      </c>
      <c r="BK59" s="354">
        <v>1.198488</v>
      </c>
      <c r="BL59" s="354">
        <v>2.023012</v>
      </c>
      <c r="BM59" s="354">
        <v>2.4945010000000001</v>
      </c>
      <c r="BN59" s="354">
        <v>3.2453249999999998</v>
      </c>
      <c r="BO59" s="354">
        <v>3.3349090000000001</v>
      </c>
      <c r="BP59" s="354">
        <v>3.3509470000000001</v>
      </c>
      <c r="BQ59" s="354">
        <v>3.679268</v>
      </c>
      <c r="BR59" s="354">
        <v>3.821526</v>
      </c>
      <c r="BS59" s="354">
        <v>3.9385119999999998</v>
      </c>
      <c r="BT59" s="354">
        <v>4.0991609999999996</v>
      </c>
      <c r="BU59" s="354">
        <v>4.1142050000000001</v>
      </c>
      <c r="BV59" s="354">
        <v>4.0532159999999999</v>
      </c>
    </row>
    <row r="60" spans="1:74" ht="11.1" customHeight="1" x14ac:dyDescent="0.2">
      <c r="A60" s="13"/>
      <c r="B60" s="369"/>
      <c r="C60" s="342"/>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872"/>
      <c r="AZ60" s="872"/>
      <c r="BA60" s="872"/>
      <c r="BB60" s="872"/>
      <c r="BC60" s="872"/>
      <c r="BD60" s="872"/>
      <c r="BE60" s="872"/>
      <c r="BF60" s="872"/>
      <c r="BG60" s="353"/>
      <c r="BH60" s="353"/>
      <c r="BI60" s="353"/>
      <c r="BJ60" s="353"/>
      <c r="BK60" s="353"/>
      <c r="BL60" s="353"/>
      <c r="BM60" s="353"/>
      <c r="BN60" s="353"/>
      <c r="BO60" s="353"/>
      <c r="BP60" s="353"/>
      <c r="BQ60" s="353"/>
      <c r="BR60" s="353"/>
      <c r="BS60" s="353"/>
      <c r="BT60" s="353"/>
      <c r="BU60" s="353"/>
      <c r="BV60" s="353"/>
    </row>
    <row r="61" spans="1:74" ht="11.1" customHeight="1" x14ac:dyDescent="0.2">
      <c r="A61" s="17"/>
      <c r="B61" s="366" t="s">
        <v>474</v>
      </c>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872"/>
      <c r="AZ61" s="872"/>
      <c r="BA61" s="872"/>
      <c r="BB61" s="872"/>
      <c r="BC61" s="872"/>
      <c r="BD61" s="872"/>
      <c r="BE61" s="872"/>
      <c r="BF61" s="872"/>
      <c r="BG61" s="353"/>
      <c r="BH61" s="353"/>
      <c r="BI61" s="353"/>
      <c r="BJ61" s="353"/>
      <c r="BK61" s="353"/>
      <c r="BL61" s="353"/>
      <c r="BM61" s="353"/>
      <c r="BN61" s="353"/>
      <c r="BO61" s="353"/>
      <c r="BP61" s="353"/>
      <c r="BQ61" s="353"/>
      <c r="BR61" s="353"/>
      <c r="BS61" s="353"/>
      <c r="BT61" s="353"/>
      <c r="BU61" s="353"/>
      <c r="BV61" s="353"/>
    </row>
    <row r="62" spans="1:74" ht="11.1" customHeight="1" x14ac:dyDescent="0.2">
      <c r="A62" s="17" t="s">
        <v>281</v>
      </c>
      <c r="B62" s="367" t="s">
        <v>749</v>
      </c>
      <c r="C62" s="343">
        <v>97.953500000000005</v>
      </c>
      <c r="D62" s="343">
        <v>98.522300000000001</v>
      </c>
      <c r="E62" s="343">
        <v>98.970399999999998</v>
      </c>
      <c r="F62" s="343">
        <v>98.920400000000001</v>
      </c>
      <c r="G62" s="343">
        <v>98.479900000000001</v>
      </c>
      <c r="H62" s="343">
        <v>97.938299999999998</v>
      </c>
      <c r="I62" s="343">
        <v>98.0214</v>
      </c>
      <c r="J62" s="343">
        <v>98.001900000000006</v>
      </c>
      <c r="K62" s="343">
        <v>97.993600000000001</v>
      </c>
      <c r="L62" s="343">
        <v>98.239000000000004</v>
      </c>
      <c r="M62" s="343">
        <v>97.455500000000001</v>
      </c>
      <c r="N62" s="343">
        <v>95.754499999999993</v>
      </c>
      <c r="O62" s="343">
        <v>97.433199999999999</v>
      </c>
      <c r="P62" s="343">
        <v>97.482100000000003</v>
      </c>
      <c r="Q62" s="343">
        <v>96.855199999999996</v>
      </c>
      <c r="R62" s="343">
        <v>97.773799999999994</v>
      </c>
      <c r="S62" s="343">
        <v>97.595600000000005</v>
      </c>
      <c r="T62" s="343">
        <v>96.921700000000001</v>
      </c>
      <c r="U62" s="343">
        <v>97.307500000000005</v>
      </c>
      <c r="V62" s="343">
        <v>97.2654</v>
      </c>
      <c r="W62" s="343">
        <v>97.303700000000006</v>
      </c>
      <c r="X62" s="343">
        <v>96.786000000000001</v>
      </c>
      <c r="Y62" s="343">
        <v>97.2483</v>
      </c>
      <c r="Z62" s="343">
        <v>97.244500000000002</v>
      </c>
      <c r="AA62" s="343">
        <v>95.745699999999999</v>
      </c>
      <c r="AB62" s="343">
        <v>96.955299999999994</v>
      </c>
      <c r="AC62" s="343">
        <v>97.089600000000004</v>
      </c>
      <c r="AD62" s="343">
        <v>96.563999999999993</v>
      </c>
      <c r="AE62" s="343">
        <v>97.104600000000005</v>
      </c>
      <c r="AF62" s="343">
        <v>96.926400000000001</v>
      </c>
      <c r="AG62" s="343">
        <v>96.166300000000007</v>
      </c>
      <c r="AH62" s="343">
        <v>96.624399999999994</v>
      </c>
      <c r="AI62" s="343">
        <v>96.086399999999998</v>
      </c>
      <c r="AJ62" s="343">
        <v>95.444900000000004</v>
      </c>
      <c r="AK62" s="343">
        <v>95.724599999999995</v>
      </c>
      <c r="AL62" s="343">
        <v>96.1524</v>
      </c>
      <c r="AM62" s="343">
        <v>95.767300000000006</v>
      </c>
      <c r="AN62" s="343">
        <v>96.955399999999997</v>
      </c>
      <c r="AO62" s="343">
        <v>97.389799999999994</v>
      </c>
      <c r="AP62" s="343">
        <v>97.331400000000002</v>
      </c>
      <c r="AQ62" s="343">
        <v>97.248199999999997</v>
      </c>
      <c r="AR62" s="343">
        <v>97.579400000000007</v>
      </c>
      <c r="AS62" s="343">
        <v>98.069299999999998</v>
      </c>
      <c r="AT62" s="343">
        <v>98.084000000000003</v>
      </c>
      <c r="AU62" s="343">
        <v>98.047300000000007</v>
      </c>
      <c r="AV62" s="343">
        <v>97.212800000000001</v>
      </c>
      <c r="AW62" s="343">
        <v>97.129900000000006</v>
      </c>
      <c r="AX62" s="343">
        <v>96.985699999999994</v>
      </c>
      <c r="AY62" s="873">
        <v>97.078599999999994</v>
      </c>
      <c r="AZ62" s="873">
        <v>97.733000000000004</v>
      </c>
      <c r="BA62" s="873">
        <v>98.067800000000005</v>
      </c>
      <c r="BB62" s="873">
        <v>98.761799999999994</v>
      </c>
      <c r="BC62" s="873">
        <v>98.811899999999994</v>
      </c>
      <c r="BD62" s="873">
        <v>99.1524</v>
      </c>
      <c r="BE62" s="873">
        <v>99.313999999999993</v>
      </c>
      <c r="BF62" s="873">
        <v>99.069244815000005</v>
      </c>
      <c r="BG62" s="354">
        <v>99.130390000000006</v>
      </c>
      <c r="BH62" s="354">
        <v>99.187039999999996</v>
      </c>
      <c r="BI62" s="354">
        <v>99.261510000000001</v>
      </c>
      <c r="BJ62" s="354">
        <v>99.345669999999998</v>
      </c>
      <c r="BK62" s="354">
        <v>99.36618</v>
      </c>
      <c r="BL62" s="354">
        <v>99.524749999999997</v>
      </c>
      <c r="BM62" s="354">
        <v>99.74803</v>
      </c>
      <c r="BN62" s="354">
        <v>100.1251</v>
      </c>
      <c r="BO62" s="354">
        <v>100.411</v>
      </c>
      <c r="BP62" s="354">
        <v>100.6949</v>
      </c>
      <c r="BQ62" s="354">
        <v>101.0106</v>
      </c>
      <c r="BR62" s="354">
        <v>101.2649</v>
      </c>
      <c r="BS62" s="354">
        <v>101.49160000000001</v>
      </c>
      <c r="BT62" s="354">
        <v>101.69970000000001</v>
      </c>
      <c r="BU62" s="354">
        <v>101.86490000000001</v>
      </c>
      <c r="BV62" s="354">
        <v>101.99590000000001</v>
      </c>
    </row>
    <row r="63" spans="1:74" ht="11.1" customHeight="1" x14ac:dyDescent="0.2">
      <c r="A63" s="17" t="s">
        <v>19</v>
      </c>
      <c r="B63" s="368" t="s">
        <v>5</v>
      </c>
      <c r="C63" s="343">
        <v>0.15715778559999999</v>
      </c>
      <c r="D63" s="343">
        <v>5.1009914594000003</v>
      </c>
      <c r="E63" s="343">
        <v>2.3709584993999999</v>
      </c>
      <c r="F63" s="343">
        <v>2.0914629301000001</v>
      </c>
      <c r="G63" s="343">
        <v>0.53575566765000004</v>
      </c>
      <c r="H63" s="343">
        <v>-3.2969074395999998E-2</v>
      </c>
      <c r="I63" s="343">
        <v>-0.83693564001999998</v>
      </c>
      <c r="J63" s="343">
        <v>-0.27109454422000001</v>
      </c>
      <c r="K63" s="343">
        <v>0.95626247870000003</v>
      </c>
      <c r="L63" s="343">
        <v>-0.19739254907000001</v>
      </c>
      <c r="M63" s="343">
        <v>-1.5746162687</v>
      </c>
      <c r="N63" s="343">
        <v>-3.1775483584000002</v>
      </c>
      <c r="O63" s="343">
        <v>-0.53117040228000001</v>
      </c>
      <c r="P63" s="343">
        <v>-1.0558015799</v>
      </c>
      <c r="Q63" s="343">
        <v>-2.1372046592</v>
      </c>
      <c r="R63" s="343">
        <v>-1.1591137924999999</v>
      </c>
      <c r="S63" s="343">
        <v>-0.89794973390999999</v>
      </c>
      <c r="T63" s="343">
        <v>-1.0380004554</v>
      </c>
      <c r="U63" s="343">
        <v>-0.72831034855999999</v>
      </c>
      <c r="V63" s="343">
        <v>-0.75151604204</v>
      </c>
      <c r="W63" s="343">
        <v>-0.70402556902000002</v>
      </c>
      <c r="X63" s="343">
        <v>-1.4790460001000001</v>
      </c>
      <c r="Y63" s="343">
        <v>-0.21260985783</v>
      </c>
      <c r="Z63" s="343">
        <v>1.5560626393999999</v>
      </c>
      <c r="AA63" s="343">
        <v>-1.7319558425999999</v>
      </c>
      <c r="AB63" s="343">
        <v>-0.54040690547000003</v>
      </c>
      <c r="AC63" s="343">
        <v>0.24201075420000001</v>
      </c>
      <c r="AD63" s="343">
        <v>-1.2373457919999999</v>
      </c>
      <c r="AE63" s="343">
        <v>-0.50309645107000001</v>
      </c>
      <c r="AF63" s="343">
        <v>4.8492752397000004E-3</v>
      </c>
      <c r="AG63" s="343">
        <v>-1.1727770212999999</v>
      </c>
      <c r="AH63" s="343">
        <v>-0.65902160480000005</v>
      </c>
      <c r="AI63" s="343">
        <v>-1.2510315641</v>
      </c>
      <c r="AJ63" s="343">
        <v>-1.3856342859999999</v>
      </c>
      <c r="AK63" s="343">
        <v>-1.5668140213999999</v>
      </c>
      <c r="AL63" s="343">
        <v>-1.1230455193</v>
      </c>
      <c r="AM63" s="343">
        <v>2.2559759863999999E-2</v>
      </c>
      <c r="AN63" s="343">
        <v>1.0314031311E-4</v>
      </c>
      <c r="AO63" s="343">
        <v>0.30919892553</v>
      </c>
      <c r="AP63" s="343">
        <v>0.79470610165</v>
      </c>
      <c r="AQ63" s="343">
        <v>0.14788176873</v>
      </c>
      <c r="AR63" s="343">
        <v>0.67370706020000004</v>
      </c>
      <c r="AS63" s="343">
        <v>1.9788636976</v>
      </c>
      <c r="AT63" s="343">
        <v>1.5105915275999999</v>
      </c>
      <c r="AU63" s="343">
        <v>2.0407674759000001</v>
      </c>
      <c r="AV63" s="343">
        <v>1.8522728821000001</v>
      </c>
      <c r="AW63" s="343">
        <v>1.4680656801</v>
      </c>
      <c r="AX63" s="343">
        <v>0.86664503433999995</v>
      </c>
      <c r="AY63" s="873">
        <v>1.3692565208</v>
      </c>
      <c r="AZ63" s="873">
        <v>0.80201824756999995</v>
      </c>
      <c r="BA63" s="873">
        <v>0.69617146765000004</v>
      </c>
      <c r="BB63" s="873">
        <v>1.4696182321</v>
      </c>
      <c r="BC63" s="873">
        <v>1.6079474993</v>
      </c>
      <c r="BD63" s="873">
        <v>1.6120205699000001</v>
      </c>
      <c r="BE63" s="873">
        <v>1.2692045319</v>
      </c>
      <c r="BF63" s="873">
        <v>1.0044908597</v>
      </c>
      <c r="BG63" s="354">
        <v>1.104663</v>
      </c>
      <c r="BH63" s="354">
        <v>2.0308489999999999</v>
      </c>
      <c r="BI63" s="354">
        <v>2.1945939999999999</v>
      </c>
      <c r="BJ63" s="354">
        <v>2.433316</v>
      </c>
      <c r="BK63" s="354">
        <v>2.3564189999999998</v>
      </c>
      <c r="BL63" s="354">
        <v>1.8333109999999999</v>
      </c>
      <c r="BM63" s="354">
        <v>1.7133370000000001</v>
      </c>
      <c r="BN63" s="354">
        <v>1.3803510000000001</v>
      </c>
      <c r="BO63" s="354">
        <v>1.6183149999999999</v>
      </c>
      <c r="BP63" s="354">
        <v>1.5556380000000001</v>
      </c>
      <c r="BQ63" s="354">
        <v>1.7082999999999999</v>
      </c>
      <c r="BR63" s="354">
        <v>2.216253</v>
      </c>
      <c r="BS63" s="354">
        <v>2.3819689999999998</v>
      </c>
      <c r="BT63" s="354">
        <v>2.5332490000000001</v>
      </c>
      <c r="BU63" s="354">
        <v>2.6227279999999999</v>
      </c>
      <c r="BV63" s="354">
        <v>2.6677209999999998</v>
      </c>
    </row>
    <row r="64" spans="1:74" ht="11.1" customHeight="1" x14ac:dyDescent="0.2">
      <c r="A64" s="13"/>
      <c r="B64" s="15"/>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872"/>
      <c r="AZ64" s="872"/>
      <c r="BA64" s="872"/>
      <c r="BB64" s="872"/>
      <c r="BC64" s="872"/>
      <c r="BD64" s="872"/>
      <c r="BE64" s="872"/>
      <c r="BF64" s="872"/>
      <c r="BG64" s="353"/>
      <c r="BH64" s="353"/>
      <c r="BI64" s="353"/>
      <c r="BJ64" s="353"/>
      <c r="BK64" s="353"/>
      <c r="BL64" s="353"/>
      <c r="BM64" s="353"/>
      <c r="BN64" s="353"/>
      <c r="BO64" s="353"/>
      <c r="BP64" s="353"/>
      <c r="BQ64" s="353"/>
      <c r="BR64" s="353"/>
      <c r="BS64" s="353"/>
      <c r="BT64" s="353"/>
      <c r="BU64" s="353"/>
      <c r="BV64" s="353"/>
    </row>
    <row r="65" spans="1:74" ht="11.1" customHeight="1" x14ac:dyDescent="0.2">
      <c r="A65" s="13"/>
      <c r="B65" s="14" t="s">
        <v>475</v>
      </c>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872"/>
      <c r="AZ65" s="872"/>
      <c r="BA65" s="872"/>
      <c r="BB65" s="872"/>
      <c r="BC65" s="872"/>
      <c r="BD65" s="872"/>
      <c r="BE65" s="872"/>
      <c r="BF65" s="872"/>
      <c r="BG65" s="353"/>
      <c r="BH65" s="353"/>
      <c r="BI65" s="353"/>
      <c r="BJ65" s="353"/>
      <c r="BK65" s="353"/>
      <c r="BL65" s="353"/>
      <c r="BM65" s="353"/>
      <c r="BN65" s="353"/>
      <c r="BO65" s="353"/>
      <c r="BP65" s="353"/>
      <c r="BQ65" s="353"/>
      <c r="BR65" s="353"/>
      <c r="BS65" s="353"/>
      <c r="BT65" s="353"/>
      <c r="BU65" s="353"/>
      <c r="BV65" s="353"/>
    </row>
    <row r="66" spans="1:74" ht="11.1" customHeight="1" x14ac:dyDescent="0.2">
      <c r="A66" s="13"/>
      <c r="B66" s="15"/>
      <c r="C66" s="342"/>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872"/>
      <c r="AZ66" s="872"/>
      <c r="BA66" s="872"/>
      <c r="BB66" s="872"/>
      <c r="BC66" s="872"/>
      <c r="BD66" s="872"/>
      <c r="BE66" s="872"/>
      <c r="BF66" s="872"/>
      <c r="BG66" s="353"/>
      <c r="BH66" s="353"/>
      <c r="BI66" s="353"/>
      <c r="BJ66" s="353"/>
      <c r="BK66" s="353"/>
      <c r="BL66" s="353"/>
      <c r="BM66" s="353"/>
      <c r="BN66" s="353"/>
      <c r="BO66" s="353"/>
      <c r="BP66" s="353"/>
      <c r="BQ66" s="353"/>
      <c r="BR66" s="353"/>
      <c r="BS66" s="353"/>
      <c r="BT66" s="353"/>
      <c r="BU66" s="353"/>
      <c r="BV66" s="353"/>
    </row>
    <row r="67" spans="1:74" ht="11.1" customHeight="1" x14ac:dyDescent="0.2">
      <c r="A67" s="17" t="s">
        <v>282</v>
      </c>
      <c r="B67" s="368" t="s">
        <v>476</v>
      </c>
      <c r="C67" s="347">
        <v>914.11585088000004</v>
      </c>
      <c r="D67" s="347">
        <v>711.89321710000002</v>
      </c>
      <c r="E67" s="347">
        <v>524.57678324999995</v>
      </c>
      <c r="F67" s="347">
        <v>341.58065744999999</v>
      </c>
      <c r="G67" s="347">
        <v>122.25727241</v>
      </c>
      <c r="H67" s="347">
        <v>25.901892105999998</v>
      </c>
      <c r="I67" s="347">
        <v>3.6293388627000001</v>
      </c>
      <c r="J67" s="347">
        <v>5.8137647882000003</v>
      </c>
      <c r="K67" s="347">
        <v>44.428107937</v>
      </c>
      <c r="L67" s="347">
        <v>257.45060373000001</v>
      </c>
      <c r="M67" s="347">
        <v>511.03636972999999</v>
      </c>
      <c r="N67" s="347">
        <v>780.75006823000001</v>
      </c>
      <c r="O67" s="347">
        <v>714.88941227999999</v>
      </c>
      <c r="P67" s="347">
        <v>621.20274444999995</v>
      </c>
      <c r="Q67" s="347">
        <v>585.28674481999997</v>
      </c>
      <c r="R67" s="347">
        <v>297.31027644</v>
      </c>
      <c r="S67" s="347">
        <v>144.71554836999999</v>
      </c>
      <c r="T67" s="347">
        <v>42.917058607000001</v>
      </c>
      <c r="U67" s="347">
        <v>4.7347716228000003</v>
      </c>
      <c r="V67" s="347">
        <v>9.7153106406000003</v>
      </c>
      <c r="W67" s="347">
        <v>45.635457441</v>
      </c>
      <c r="X67" s="347">
        <v>206.57469596000001</v>
      </c>
      <c r="Y67" s="347">
        <v>504.64866369999999</v>
      </c>
      <c r="Z67" s="347">
        <v>624.01699600999996</v>
      </c>
      <c r="AA67" s="347">
        <v>840.79430055</v>
      </c>
      <c r="AB67" s="347">
        <v>575.84743762999994</v>
      </c>
      <c r="AC67" s="347">
        <v>489.43984014</v>
      </c>
      <c r="AD67" s="347">
        <v>281.14185309999999</v>
      </c>
      <c r="AE67" s="347">
        <v>113.80764044999999</v>
      </c>
      <c r="AF67" s="347">
        <v>19.583541867000001</v>
      </c>
      <c r="AG67" s="347">
        <v>4.0195693864999997</v>
      </c>
      <c r="AH67" s="347">
        <v>9.0910849652000003</v>
      </c>
      <c r="AI67" s="347">
        <v>37.343344125999998</v>
      </c>
      <c r="AJ67" s="347">
        <v>186.49301091999999</v>
      </c>
      <c r="AK67" s="347">
        <v>430.10002577</v>
      </c>
      <c r="AL67" s="347">
        <v>704.27032731999998</v>
      </c>
      <c r="AM67" s="347">
        <v>946.49530682</v>
      </c>
      <c r="AN67" s="347">
        <v>686.83932097000002</v>
      </c>
      <c r="AO67" s="347">
        <v>470.26941871999998</v>
      </c>
      <c r="AP67" s="347">
        <v>279.64259711</v>
      </c>
      <c r="AQ67" s="347">
        <v>136.29791015000001</v>
      </c>
      <c r="AR67" s="347">
        <v>19.774276784000001</v>
      </c>
      <c r="AS67" s="347">
        <v>4.1167692666000004</v>
      </c>
      <c r="AT67" s="347">
        <v>10.601848493</v>
      </c>
      <c r="AU67" s="347">
        <v>39.771736347000001</v>
      </c>
      <c r="AV67" s="347">
        <v>215.45846109999999</v>
      </c>
      <c r="AW67" s="347">
        <v>463.75725197999998</v>
      </c>
      <c r="AX67" s="347">
        <v>747.77148482999996</v>
      </c>
      <c r="AY67" s="877">
        <v>876.48442227999999</v>
      </c>
      <c r="AZ67" s="877">
        <v>653.45633774999999</v>
      </c>
      <c r="BA67" s="877">
        <v>402.26516053</v>
      </c>
      <c r="BB67" s="877">
        <v>238.54004326</v>
      </c>
      <c r="BC67" s="877">
        <v>139.82064964</v>
      </c>
      <c r="BD67" s="877">
        <v>24.362608636000001</v>
      </c>
      <c r="BE67" s="877">
        <v>3.3005953754999999</v>
      </c>
      <c r="BF67" s="877">
        <v>4.5231994657000003</v>
      </c>
      <c r="BG67" s="358">
        <v>52.677583849999998</v>
      </c>
      <c r="BH67" s="358">
        <v>236.96037150999999</v>
      </c>
      <c r="BI67" s="358">
        <v>479.14294102000002</v>
      </c>
      <c r="BJ67" s="358">
        <v>714.03702513999997</v>
      </c>
      <c r="BK67" s="358">
        <v>791.29321073000006</v>
      </c>
      <c r="BL67" s="358">
        <v>644.41701004000004</v>
      </c>
      <c r="BM67" s="358">
        <v>525.78959909000002</v>
      </c>
      <c r="BN67" s="358">
        <v>297.85692437</v>
      </c>
      <c r="BO67" s="358">
        <v>134.3601932</v>
      </c>
      <c r="BP67" s="358">
        <v>30.79559248</v>
      </c>
      <c r="BQ67" s="358">
        <v>7.2062913359999996</v>
      </c>
      <c r="BR67" s="358">
        <v>11.062030914999999</v>
      </c>
      <c r="BS67" s="358">
        <v>54.983681244000003</v>
      </c>
      <c r="BT67" s="358">
        <v>236.00493514999999</v>
      </c>
      <c r="BU67" s="358">
        <v>477.18591043999999</v>
      </c>
      <c r="BV67" s="358">
        <v>711.07968670000002</v>
      </c>
    </row>
    <row r="68" spans="1:74" ht="11.1" customHeight="1" x14ac:dyDescent="0.2">
      <c r="A68" s="17" t="s">
        <v>285</v>
      </c>
      <c r="B68" s="370" t="s">
        <v>0</v>
      </c>
      <c r="C68" s="349">
        <v>8.4413980985000006</v>
      </c>
      <c r="D68" s="349">
        <v>11.292663558999999</v>
      </c>
      <c r="E68" s="349">
        <v>26.950889259</v>
      </c>
      <c r="F68" s="349">
        <v>48.840757412000002</v>
      </c>
      <c r="G68" s="349">
        <v>147.39661741</v>
      </c>
      <c r="H68" s="349">
        <v>269.90116042</v>
      </c>
      <c r="I68" s="349">
        <v>393.84815209999999</v>
      </c>
      <c r="J68" s="349">
        <v>358.94775189000001</v>
      </c>
      <c r="K68" s="349">
        <v>202.01563107000001</v>
      </c>
      <c r="L68" s="349">
        <v>55.213452666000002</v>
      </c>
      <c r="M68" s="349">
        <v>23.317420358</v>
      </c>
      <c r="N68" s="349">
        <v>10.873029600000001</v>
      </c>
      <c r="O68" s="349">
        <v>16.80555141</v>
      </c>
      <c r="P68" s="349">
        <v>19.863774762999999</v>
      </c>
      <c r="Q68" s="349">
        <v>31.594499441</v>
      </c>
      <c r="R68" s="349">
        <v>43.903217484999999</v>
      </c>
      <c r="S68" s="349">
        <v>109.45931378</v>
      </c>
      <c r="T68" s="349">
        <v>210.01572121999999</v>
      </c>
      <c r="U68" s="349">
        <v>390.28397287000001</v>
      </c>
      <c r="V68" s="349">
        <v>349.77433844000001</v>
      </c>
      <c r="W68" s="349">
        <v>203.64571389</v>
      </c>
      <c r="X68" s="349">
        <v>72.754646140000006</v>
      </c>
      <c r="Y68" s="349">
        <v>20.405635275000002</v>
      </c>
      <c r="Z68" s="349">
        <v>11.069526889</v>
      </c>
      <c r="AA68" s="349">
        <v>9.3704689843000004</v>
      </c>
      <c r="AB68" s="349">
        <v>12.76357239</v>
      </c>
      <c r="AC68" s="349">
        <v>31.19405617</v>
      </c>
      <c r="AD68" s="349">
        <v>46.423957842999997</v>
      </c>
      <c r="AE68" s="349">
        <v>157.16058131</v>
      </c>
      <c r="AF68" s="349">
        <v>292.01074775000001</v>
      </c>
      <c r="AG68" s="349">
        <v>390.51056918</v>
      </c>
      <c r="AH68" s="349">
        <v>341.88819240999999</v>
      </c>
      <c r="AI68" s="349">
        <v>210.07812496</v>
      </c>
      <c r="AJ68" s="349">
        <v>96.452197869000003</v>
      </c>
      <c r="AK68" s="349">
        <v>32.294829016000001</v>
      </c>
      <c r="AL68" s="349">
        <v>12.568334497</v>
      </c>
      <c r="AM68" s="349">
        <v>5.3332392469999998</v>
      </c>
      <c r="AN68" s="349">
        <v>16.857481559</v>
      </c>
      <c r="AO68" s="349">
        <v>31.443524931999999</v>
      </c>
      <c r="AP68" s="349">
        <v>58.039956228000001</v>
      </c>
      <c r="AQ68" s="349">
        <v>127.38230321</v>
      </c>
      <c r="AR68" s="349">
        <v>278.46716914000001</v>
      </c>
      <c r="AS68" s="349">
        <v>391.16661814000003</v>
      </c>
      <c r="AT68" s="349">
        <v>308.93391851000001</v>
      </c>
      <c r="AU68" s="349">
        <v>202.32985052000001</v>
      </c>
      <c r="AV68" s="349">
        <v>80.031821257999994</v>
      </c>
      <c r="AW68" s="349">
        <v>25.854615685999999</v>
      </c>
      <c r="AX68" s="349">
        <v>14.560606066</v>
      </c>
      <c r="AY68" s="879">
        <v>10.022892534</v>
      </c>
      <c r="AZ68" s="879">
        <v>13.373892492</v>
      </c>
      <c r="BA68" s="879">
        <v>59.355586604000003</v>
      </c>
      <c r="BB68" s="879">
        <v>65.396478392999995</v>
      </c>
      <c r="BC68" s="879">
        <v>118.52703228999999</v>
      </c>
      <c r="BD68" s="879">
        <v>262.95217653999998</v>
      </c>
      <c r="BE68" s="879">
        <v>393.26924018</v>
      </c>
      <c r="BF68" s="879">
        <v>376.09358078999998</v>
      </c>
      <c r="BG68" s="360">
        <v>207.90390701999999</v>
      </c>
      <c r="BH68" s="360">
        <v>72.860563753999998</v>
      </c>
      <c r="BI68" s="360">
        <v>21.956105440999998</v>
      </c>
      <c r="BJ68" s="360">
        <v>11.871572710000001</v>
      </c>
      <c r="BK68" s="360">
        <v>11.445415024000001</v>
      </c>
      <c r="BL68" s="360">
        <v>13.021222203000001</v>
      </c>
      <c r="BM68" s="360">
        <v>27.071798900000001</v>
      </c>
      <c r="BN68" s="360">
        <v>45.366329270999998</v>
      </c>
      <c r="BO68" s="360">
        <v>135.35347168999999</v>
      </c>
      <c r="BP68" s="360">
        <v>273.42193349000001</v>
      </c>
      <c r="BQ68" s="360">
        <v>403.53205344999998</v>
      </c>
      <c r="BR68" s="360">
        <v>371.69013289999998</v>
      </c>
      <c r="BS68" s="360">
        <v>209.66782513000001</v>
      </c>
      <c r="BT68" s="360">
        <v>73.436284838999995</v>
      </c>
      <c r="BU68" s="360">
        <v>22.129331909000001</v>
      </c>
      <c r="BV68" s="360">
        <v>11.959629352</v>
      </c>
    </row>
    <row r="69" spans="1:74" s="154" customFormat="1" ht="12" customHeight="1" x14ac:dyDescent="0.25">
      <c r="A69" s="153"/>
      <c r="B69" s="996" t="s">
        <v>1404</v>
      </c>
      <c r="C69" s="997"/>
      <c r="D69" s="997"/>
      <c r="E69" s="997"/>
      <c r="F69" s="997"/>
      <c r="G69" s="997"/>
      <c r="H69" s="997"/>
      <c r="I69" s="997"/>
      <c r="J69" s="997"/>
      <c r="K69" s="997"/>
      <c r="L69" s="997"/>
      <c r="M69" s="997"/>
      <c r="N69" s="997"/>
      <c r="O69" s="997"/>
      <c r="P69" s="997"/>
      <c r="Q69" s="998"/>
      <c r="R69" s="777"/>
      <c r="AY69" s="822"/>
      <c r="AZ69" s="822"/>
      <c r="BA69" s="822"/>
      <c r="BB69" s="822"/>
      <c r="BC69" s="822"/>
      <c r="BD69" s="715"/>
      <c r="BE69" s="715"/>
      <c r="BF69" s="715"/>
      <c r="BG69" s="715"/>
      <c r="BH69" s="822"/>
      <c r="BI69" s="822"/>
      <c r="BJ69" s="196"/>
    </row>
    <row r="70" spans="1:74" s="154" customFormat="1" ht="12" customHeight="1" x14ac:dyDescent="0.25">
      <c r="A70" s="153"/>
      <c r="B70" s="996" t="s">
        <v>1405</v>
      </c>
      <c r="C70" s="997"/>
      <c r="D70" s="997"/>
      <c r="E70" s="997"/>
      <c r="F70" s="997"/>
      <c r="G70" s="997"/>
      <c r="H70" s="997"/>
      <c r="I70" s="997"/>
      <c r="J70" s="997"/>
      <c r="K70" s="997"/>
      <c r="L70" s="997"/>
      <c r="M70" s="997"/>
      <c r="N70" s="997"/>
      <c r="O70" s="997"/>
      <c r="P70" s="997"/>
      <c r="Q70" s="998"/>
      <c r="R70" s="777"/>
      <c r="AY70" s="822"/>
      <c r="AZ70" s="822"/>
      <c r="BA70" s="822"/>
      <c r="BB70" s="822"/>
      <c r="BC70" s="822"/>
      <c r="BD70" s="631"/>
      <c r="BE70" s="631"/>
      <c r="BF70" s="631"/>
      <c r="BG70" s="631"/>
      <c r="BH70" s="822"/>
      <c r="BI70" s="822"/>
      <c r="BJ70" s="196"/>
    </row>
    <row r="71" spans="1:74" s="154" customFormat="1" ht="12" customHeight="1" x14ac:dyDescent="0.25">
      <c r="A71" s="153"/>
      <c r="B71" s="996" t="s">
        <v>1406</v>
      </c>
      <c r="C71" s="997"/>
      <c r="D71" s="997"/>
      <c r="E71" s="997"/>
      <c r="F71" s="997"/>
      <c r="G71" s="997"/>
      <c r="H71" s="997"/>
      <c r="I71" s="997"/>
      <c r="J71" s="997"/>
      <c r="K71" s="997"/>
      <c r="L71" s="997"/>
      <c r="M71" s="997"/>
      <c r="N71" s="997"/>
      <c r="O71" s="997"/>
      <c r="P71" s="997"/>
      <c r="Q71" s="998"/>
      <c r="R71" s="777"/>
      <c r="AY71" s="822"/>
      <c r="AZ71" s="822"/>
      <c r="BA71" s="822"/>
      <c r="BB71" s="822"/>
      <c r="BC71" s="822"/>
      <c r="BD71" s="631"/>
      <c r="BE71" s="631"/>
      <c r="BF71" s="631"/>
      <c r="BG71" s="822"/>
      <c r="BH71" s="822"/>
      <c r="BI71" s="822"/>
      <c r="BJ71" s="196"/>
    </row>
    <row r="72" spans="1:74" s="154" customFormat="1" ht="12" customHeight="1" x14ac:dyDescent="0.25">
      <c r="A72" s="153"/>
      <c r="B72" s="996" t="s">
        <v>794</v>
      </c>
      <c r="C72" s="998"/>
      <c r="D72" s="998"/>
      <c r="E72" s="998"/>
      <c r="F72" s="998"/>
      <c r="G72" s="998"/>
      <c r="H72" s="998"/>
      <c r="I72" s="998"/>
      <c r="J72" s="998"/>
      <c r="K72" s="998"/>
      <c r="L72" s="998"/>
      <c r="M72" s="998"/>
      <c r="N72" s="998"/>
      <c r="O72" s="998"/>
      <c r="P72" s="998"/>
      <c r="Q72" s="998"/>
      <c r="R72" s="777"/>
      <c r="AY72" s="822"/>
      <c r="AZ72" s="822"/>
      <c r="BA72" s="822"/>
      <c r="BB72" s="822"/>
      <c r="BC72" s="822"/>
      <c r="BD72" s="631"/>
      <c r="BE72" s="631"/>
      <c r="BF72" s="631"/>
      <c r="BG72" s="822"/>
      <c r="BH72" s="822"/>
      <c r="BI72" s="822"/>
      <c r="BJ72" s="196"/>
    </row>
    <row r="73" spans="1:74" s="154" customFormat="1" ht="12" customHeight="1" x14ac:dyDescent="0.25">
      <c r="A73" s="153"/>
      <c r="B73" s="996" t="s">
        <v>1407</v>
      </c>
      <c r="C73" s="997"/>
      <c r="D73" s="997"/>
      <c r="E73" s="997"/>
      <c r="F73" s="997"/>
      <c r="G73" s="997"/>
      <c r="H73" s="997"/>
      <c r="I73" s="997"/>
      <c r="J73" s="997"/>
      <c r="K73" s="997"/>
      <c r="L73" s="997"/>
      <c r="M73" s="997"/>
      <c r="N73" s="997"/>
      <c r="O73" s="997"/>
      <c r="P73" s="997"/>
      <c r="Q73" s="998"/>
      <c r="R73" s="777"/>
      <c r="AY73" s="822"/>
      <c r="AZ73" s="822"/>
      <c r="BA73" s="822"/>
      <c r="BB73" s="822"/>
      <c r="BC73" s="822"/>
      <c r="BD73" s="715"/>
      <c r="BE73" s="631"/>
      <c r="BF73" s="631"/>
      <c r="BG73" s="822"/>
      <c r="BH73" s="822"/>
      <c r="BI73" s="822"/>
      <c r="BJ73" s="196"/>
    </row>
    <row r="74" spans="1:74" s="154" customFormat="1" ht="12" customHeight="1" x14ac:dyDescent="0.25">
      <c r="A74" s="153"/>
      <c r="B74" s="996" t="s">
        <v>795</v>
      </c>
      <c r="C74" s="998"/>
      <c r="D74" s="998"/>
      <c r="E74" s="998"/>
      <c r="F74" s="998"/>
      <c r="G74" s="998"/>
      <c r="H74" s="998"/>
      <c r="I74" s="998"/>
      <c r="J74" s="998"/>
      <c r="K74" s="998"/>
      <c r="L74" s="998"/>
      <c r="M74" s="998"/>
      <c r="N74" s="998"/>
      <c r="O74" s="998"/>
      <c r="P74" s="998"/>
      <c r="Q74" s="998"/>
      <c r="R74" s="777"/>
      <c r="AY74" s="822"/>
      <c r="AZ74" s="822"/>
      <c r="BA74" s="822"/>
      <c r="BB74" s="822"/>
      <c r="BC74" s="822"/>
      <c r="BD74" s="631"/>
      <c r="BE74" s="631"/>
      <c r="BF74" s="631"/>
      <c r="BG74" s="822"/>
      <c r="BH74" s="822"/>
      <c r="BI74" s="822"/>
      <c r="BJ74" s="196"/>
    </row>
    <row r="75" spans="1:74" s="154" customFormat="1" ht="12" customHeight="1" x14ac:dyDescent="0.2">
      <c r="A75" s="153"/>
      <c r="B75" s="773" t="s">
        <v>808</v>
      </c>
      <c r="C75" s="788"/>
      <c r="D75" s="788"/>
      <c r="E75" s="788"/>
      <c r="F75" s="788"/>
      <c r="G75" s="788"/>
      <c r="H75" s="800"/>
      <c r="I75" s="788"/>
      <c r="J75" s="788"/>
      <c r="K75" s="788"/>
      <c r="L75" s="788"/>
      <c r="M75" s="788"/>
      <c r="N75" s="788"/>
      <c r="O75" s="788"/>
      <c r="P75" s="788"/>
      <c r="Q75" s="788"/>
      <c r="R75" s="328"/>
      <c r="AY75" s="822"/>
      <c r="AZ75" s="822"/>
      <c r="BA75" s="822"/>
      <c r="BB75" s="822"/>
      <c r="BC75" s="822"/>
      <c r="BD75" s="631"/>
      <c r="BE75" s="631"/>
      <c r="BF75" s="631"/>
      <c r="BG75" s="822"/>
      <c r="BH75" s="822"/>
      <c r="BI75" s="822"/>
      <c r="BJ75" s="196"/>
    </row>
    <row r="76" spans="1:74" s="160" customFormat="1" ht="12" customHeight="1" x14ac:dyDescent="0.25">
      <c r="A76" s="159"/>
      <c r="B76" s="971" t="str">
        <f>Dates!$G$2</f>
        <v>EIA completed modeling and analysis for this report on Thursday, September 3, 2026.</v>
      </c>
      <c r="C76" s="972"/>
      <c r="D76" s="972"/>
      <c r="E76" s="972"/>
      <c r="F76" s="972"/>
      <c r="G76" s="972"/>
      <c r="H76" s="972"/>
      <c r="I76" s="972"/>
      <c r="J76" s="972"/>
      <c r="K76" s="972"/>
      <c r="L76" s="972"/>
      <c r="M76" s="972"/>
      <c r="N76" s="972"/>
      <c r="O76" s="972"/>
      <c r="P76" s="972"/>
      <c r="Q76" s="972"/>
      <c r="R76" s="328"/>
      <c r="AY76" s="823"/>
      <c r="AZ76" s="823"/>
      <c r="BA76" s="823"/>
      <c r="BB76" s="823"/>
      <c r="BC76" s="823"/>
      <c r="BD76" s="632"/>
      <c r="BE76" s="632"/>
      <c r="BF76" s="632"/>
      <c r="BG76" s="823"/>
      <c r="BH76" s="823"/>
      <c r="BI76" s="823"/>
      <c r="BJ76" s="221"/>
    </row>
    <row r="77" spans="1:74" s="154" customFormat="1" ht="12" customHeight="1" x14ac:dyDescent="0.25">
      <c r="A77" s="153"/>
      <c r="B77" s="973" t="s">
        <v>481</v>
      </c>
      <c r="C77" s="974"/>
      <c r="D77" s="974"/>
      <c r="E77" s="974"/>
      <c r="F77" s="974"/>
      <c r="G77" s="974"/>
      <c r="H77" s="974"/>
      <c r="I77" s="974"/>
      <c r="J77" s="974"/>
      <c r="K77" s="974"/>
      <c r="L77" s="974"/>
      <c r="M77" s="974"/>
      <c r="N77" s="974"/>
      <c r="O77" s="974"/>
      <c r="P77" s="974"/>
      <c r="Q77" s="974"/>
      <c r="R77" s="777"/>
      <c r="AY77" s="822"/>
      <c r="AZ77" s="822"/>
      <c r="BA77" s="822"/>
      <c r="BB77" s="822"/>
      <c r="BC77" s="822"/>
      <c r="BD77" s="631"/>
      <c r="BE77" s="631"/>
      <c r="BF77" s="631"/>
      <c r="BG77" s="822"/>
      <c r="BH77" s="822"/>
      <c r="BI77" s="822"/>
      <c r="BJ77" s="196"/>
    </row>
    <row r="78" spans="1:74" s="154" customFormat="1" ht="12" customHeight="1" x14ac:dyDescent="0.25">
      <c r="A78" s="153"/>
      <c r="B78" s="1007" t="s">
        <v>1402</v>
      </c>
      <c r="C78" s="974"/>
      <c r="D78" s="974"/>
      <c r="E78" s="974"/>
      <c r="F78" s="974"/>
      <c r="G78" s="974"/>
      <c r="H78" s="974"/>
      <c r="I78" s="974"/>
      <c r="J78" s="974"/>
      <c r="K78" s="974"/>
      <c r="L78" s="974"/>
      <c r="M78" s="974"/>
      <c r="N78" s="974"/>
      <c r="O78" s="974"/>
      <c r="P78" s="974"/>
      <c r="Q78" s="974"/>
      <c r="R78" s="777"/>
      <c r="AY78" s="822"/>
      <c r="AZ78" s="822"/>
      <c r="BA78" s="822"/>
      <c r="BB78" s="822"/>
      <c r="BC78" s="822"/>
      <c r="BD78" s="631"/>
      <c r="BE78" s="631"/>
      <c r="BF78" s="631"/>
      <c r="BG78" s="822"/>
      <c r="BH78" s="822"/>
      <c r="BI78" s="822"/>
      <c r="BJ78" s="196"/>
    </row>
    <row r="79" spans="1:74" s="154" customFormat="1" ht="12" customHeight="1" x14ac:dyDescent="0.25">
      <c r="A79" s="153"/>
      <c r="B79" s="1008" t="s">
        <v>66</v>
      </c>
      <c r="C79" s="974"/>
      <c r="D79" s="974"/>
      <c r="E79" s="974"/>
      <c r="F79" s="974"/>
      <c r="G79" s="974"/>
      <c r="H79" s="974"/>
      <c r="I79" s="974"/>
      <c r="J79" s="974"/>
      <c r="K79" s="974"/>
      <c r="L79" s="974"/>
      <c r="M79" s="974"/>
      <c r="N79" s="974"/>
      <c r="O79" s="974"/>
      <c r="P79" s="974"/>
      <c r="Q79" s="974"/>
      <c r="R79" s="777"/>
      <c r="AY79" s="822"/>
      <c r="AZ79" s="822"/>
      <c r="BA79" s="822"/>
      <c r="BB79" s="822"/>
      <c r="BC79" s="822"/>
      <c r="BD79" s="631"/>
      <c r="BE79" s="631"/>
      <c r="BF79" s="631"/>
      <c r="BG79" s="822"/>
      <c r="BH79" s="822"/>
      <c r="BI79" s="822"/>
      <c r="BJ79" s="196"/>
    </row>
    <row r="80" spans="1:74" s="154" customFormat="1" ht="12" customHeight="1" x14ac:dyDescent="0.2">
      <c r="A80" s="153"/>
      <c r="B80" s="999" t="s">
        <v>821</v>
      </c>
      <c r="C80" s="999"/>
      <c r="D80" s="999"/>
      <c r="E80" s="999"/>
      <c r="F80" s="999"/>
      <c r="G80" s="999"/>
      <c r="H80" s="999"/>
      <c r="I80" s="999"/>
      <c r="J80" s="999"/>
      <c r="K80" s="999"/>
      <c r="L80" s="999"/>
      <c r="M80" s="999"/>
      <c r="N80" s="999"/>
      <c r="O80" s="999"/>
      <c r="P80" s="999"/>
      <c r="Q80" s="999"/>
      <c r="R80" s="999"/>
      <c r="AY80" s="822"/>
      <c r="AZ80" s="822"/>
      <c r="BA80" s="822"/>
      <c r="BB80" s="822"/>
      <c r="BC80" s="822"/>
      <c r="BD80" s="631"/>
      <c r="BE80" s="631"/>
      <c r="BF80" s="631"/>
      <c r="BG80" s="822"/>
      <c r="BH80" s="822"/>
      <c r="BI80" s="822"/>
      <c r="BJ80" s="196"/>
    </row>
    <row r="81" spans="1:74" s="154" customFormat="1" ht="12" customHeight="1" x14ac:dyDescent="0.25">
      <c r="A81" s="153"/>
      <c r="B81" s="1002" t="s">
        <v>1591</v>
      </c>
      <c r="C81" s="1003"/>
      <c r="D81" s="1003"/>
      <c r="E81" s="1003"/>
      <c r="F81" s="1003"/>
      <c r="G81" s="1003"/>
      <c r="H81" s="1003"/>
      <c r="I81" s="1003"/>
      <c r="J81" s="1003"/>
      <c r="K81" s="1003"/>
      <c r="L81" s="1003"/>
      <c r="M81" s="1003"/>
      <c r="N81" s="1003"/>
      <c r="O81" s="1003"/>
      <c r="P81" s="1003"/>
      <c r="Q81" s="1004"/>
      <c r="R81" s="777"/>
      <c r="AY81" s="822"/>
      <c r="AZ81" s="822"/>
      <c r="BA81" s="822"/>
      <c r="BB81" s="822"/>
      <c r="BC81" s="822"/>
      <c r="BD81" s="631"/>
      <c r="BE81" s="631"/>
      <c r="BF81" s="631"/>
      <c r="BG81" s="822"/>
      <c r="BH81" s="822"/>
      <c r="BI81" s="822"/>
      <c r="BJ81" s="196"/>
    </row>
    <row r="82" spans="1:74" s="154" customFormat="1" ht="12" customHeight="1" x14ac:dyDescent="0.25">
      <c r="A82" s="153"/>
      <c r="B82" s="1005" t="s">
        <v>1538</v>
      </c>
      <c r="C82" s="1004"/>
      <c r="D82" s="1004"/>
      <c r="E82" s="1004"/>
      <c r="F82" s="1004"/>
      <c r="G82" s="1004"/>
      <c r="H82" s="1004"/>
      <c r="I82" s="1004"/>
      <c r="J82" s="1004"/>
      <c r="K82" s="1004"/>
      <c r="L82" s="1004"/>
      <c r="M82" s="1004"/>
      <c r="N82" s="1004"/>
      <c r="O82" s="1004"/>
      <c r="P82" s="1004"/>
      <c r="Q82" s="1004"/>
      <c r="R82" s="777"/>
      <c r="AY82" s="822"/>
      <c r="AZ82" s="822"/>
      <c r="BA82" s="822"/>
      <c r="BB82" s="822"/>
      <c r="BC82" s="822"/>
      <c r="BD82" s="631"/>
      <c r="BE82" s="631"/>
      <c r="BF82" s="631"/>
      <c r="BG82" s="822"/>
      <c r="BH82" s="822"/>
      <c r="BI82" s="822"/>
      <c r="BJ82" s="196"/>
    </row>
    <row r="83" spans="1:74" s="154" customFormat="1" ht="12" customHeight="1" x14ac:dyDescent="0.25">
      <c r="A83" s="153"/>
      <c r="B83" s="1005" t="s">
        <v>1539</v>
      </c>
      <c r="C83" s="1004"/>
      <c r="D83" s="1004"/>
      <c r="E83" s="1004"/>
      <c r="F83" s="1004"/>
      <c r="G83" s="1004"/>
      <c r="H83" s="1004"/>
      <c r="I83" s="1004"/>
      <c r="J83" s="1004"/>
      <c r="K83" s="1004"/>
      <c r="L83" s="1004"/>
      <c r="M83" s="1004"/>
      <c r="N83" s="1004"/>
      <c r="O83" s="1004"/>
      <c r="P83" s="1004"/>
      <c r="Q83" s="1004"/>
      <c r="R83" s="777"/>
      <c r="AY83" s="822"/>
      <c r="AZ83" s="822"/>
      <c r="BA83" s="822"/>
      <c r="BB83" s="822"/>
      <c r="BC83" s="822"/>
      <c r="BD83" s="631"/>
      <c r="BE83" s="631"/>
      <c r="BF83" s="631"/>
      <c r="BG83" s="822"/>
      <c r="BH83" s="822"/>
      <c r="BI83" s="822"/>
      <c r="BJ83" s="196"/>
    </row>
    <row r="84" spans="1:74" s="154" customFormat="1" ht="12" customHeight="1" x14ac:dyDescent="0.25">
      <c r="A84" s="153"/>
      <c r="B84" s="1002" t="s">
        <v>489</v>
      </c>
      <c r="C84" s="1004"/>
      <c r="D84" s="1004"/>
      <c r="E84" s="1004"/>
      <c r="F84" s="1004"/>
      <c r="G84" s="1004"/>
      <c r="H84" s="1004"/>
      <c r="I84" s="1004"/>
      <c r="J84" s="1004"/>
      <c r="K84" s="1004"/>
      <c r="L84" s="1004"/>
      <c r="M84" s="1004"/>
      <c r="N84" s="1004"/>
      <c r="O84" s="1004"/>
      <c r="P84" s="1004"/>
      <c r="Q84" s="1004"/>
      <c r="R84" s="777"/>
      <c r="AY84" s="822"/>
      <c r="AZ84" s="822"/>
      <c r="BA84" s="822"/>
      <c r="BB84" s="822"/>
      <c r="BC84" s="822"/>
      <c r="BD84" s="631"/>
      <c r="BE84" s="631"/>
      <c r="BF84" s="631"/>
      <c r="BG84" s="822"/>
      <c r="BH84" s="822"/>
      <c r="BI84" s="822"/>
      <c r="BJ84" s="196"/>
    </row>
    <row r="85" spans="1:74" s="154" customFormat="1" ht="12" customHeight="1" x14ac:dyDescent="0.25">
      <c r="A85" s="153"/>
      <c r="B85" s="1006" t="s">
        <v>1403</v>
      </c>
      <c r="C85" s="1004"/>
      <c r="D85" s="1004"/>
      <c r="E85" s="1004"/>
      <c r="F85" s="1004"/>
      <c r="G85" s="1004"/>
      <c r="H85" s="1004"/>
      <c r="I85" s="1004"/>
      <c r="J85" s="1004"/>
      <c r="K85" s="1004"/>
      <c r="L85" s="1004"/>
      <c r="M85" s="1004"/>
      <c r="N85" s="1004"/>
      <c r="O85" s="1004"/>
      <c r="P85" s="1004"/>
      <c r="Q85" s="1004"/>
      <c r="R85" s="777"/>
      <c r="AY85" s="822"/>
      <c r="AZ85" s="822"/>
      <c r="BA85" s="822"/>
      <c r="BB85" s="822"/>
      <c r="BC85" s="822"/>
      <c r="BD85" s="631"/>
      <c r="BE85" s="631"/>
      <c r="BF85" s="631"/>
      <c r="BG85" s="822"/>
      <c r="BH85" s="822"/>
      <c r="BI85" s="822"/>
      <c r="BJ85" s="196"/>
    </row>
    <row r="86" spans="1:74" s="155" customFormat="1" ht="12" customHeight="1" x14ac:dyDescent="0.25">
      <c r="A86" s="153"/>
      <c r="B86" s="1006" t="s">
        <v>793</v>
      </c>
      <c r="C86" s="1004"/>
      <c r="D86" s="1004"/>
      <c r="E86" s="1004"/>
      <c r="F86" s="1004"/>
      <c r="G86" s="1004"/>
      <c r="H86" s="1004"/>
      <c r="I86" s="1004"/>
      <c r="J86" s="1004"/>
      <c r="K86" s="1004"/>
      <c r="L86" s="1004"/>
      <c r="M86" s="1004"/>
      <c r="N86" s="1004"/>
      <c r="O86" s="1004"/>
      <c r="P86" s="1004"/>
      <c r="Q86" s="1004"/>
      <c r="R86" s="654"/>
      <c r="AY86" s="822"/>
      <c r="AZ86" s="822"/>
      <c r="BA86" s="822"/>
      <c r="BB86" s="822"/>
      <c r="BC86" s="822"/>
      <c r="BD86" s="631"/>
      <c r="BE86" s="631"/>
      <c r="BF86" s="631"/>
      <c r="BG86" s="822"/>
      <c r="BH86" s="822"/>
      <c r="BI86" s="822"/>
      <c r="BJ86" s="197"/>
    </row>
    <row r="87" spans="1:74" s="155" customFormat="1" ht="12" customHeight="1" x14ac:dyDescent="0.2">
      <c r="A87" s="7"/>
      <c r="B87" s="1000"/>
      <c r="C87" s="1001"/>
      <c r="D87" s="1001"/>
      <c r="E87" s="1001"/>
      <c r="F87" s="1001"/>
      <c r="G87" s="1001"/>
      <c r="H87" s="1001"/>
      <c r="I87" s="1001"/>
      <c r="J87" s="1001"/>
      <c r="K87" s="1001"/>
      <c r="L87" s="1001"/>
      <c r="M87" s="1001"/>
      <c r="N87" s="1001"/>
      <c r="O87" s="1001"/>
      <c r="P87" s="1001"/>
      <c r="Q87" s="1001"/>
      <c r="AY87" s="822"/>
      <c r="AZ87" s="822"/>
      <c r="BA87" s="822"/>
      <c r="BB87" s="822"/>
      <c r="BC87" s="822"/>
      <c r="BD87" s="631"/>
      <c r="BE87" s="631"/>
      <c r="BF87" s="631"/>
      <c r="BG87" s="822"/>
      <c r="BH87" s="822"/>
      <c r="BI87" s="822"/>
      <c r="BJ87" s="197"/>
    </row>
    <row r="88" spans="1:74" x14ac:dyDescent="0.2">
      <c r="BK88" s="131"/>
      <c r="BL88" s="131"/>
      <c r="BM88" s="131"/>
      <c r="BN88" s="131"/>
      <c r="BO88" s="131"/>
      <c r="BP88" s="131"/>
      <c r="BQ88" s="131"/>
      <c r="BR88" s="131"/>
      <c r="BS88" s="131"/>
      <c r="BT88" s="131"/>
      <c r="BU88" s="131"/>
      <c r="BV88" s="131"/>
    </row>
    <row r="89" spans="1:74" x14ac:dyDescent="0.2">
      <c r="BK89" s="131"/>
      <c r="BL89" s="131"/>
      <c r="BM89" s="131"/>
      <c r="BN89" s="131"/>
      <c r="BO89" s="131"/>
      <c r="BP89" s="131"/>
      <c r="BQ89" s="131"/>
      <c r="BR89" s="131"/>
      <c r="BS89" s="131"/>
      <c r="BT89" s="131"/>
      <c r="BU89" s="131"/>
      <c r="BV89" s="131"/>
    </row>
    <row r="90" spans="1:74" x14ac:dyDescent="0.2">
      <c r="B90" s="312"/>
      <c r="BK90" s="131"/>
      <c r="BL90" s="131"/>
      <c r="BM90" s="131"/>
      <c r="BN90" s="131"/>
      <c r="BO90" s="131"/>
      <c r="BP90" s="131"/>
      <c r="BQ90" s="131"/>
      <c r="BR90" s="131"/>
      <c r="BS90" s="131"/>
      <c r="BT90" s="131"/>
      <c r="BU90" s="131"/>
      <c r="BV90" s="131"/>
    </row>
    <row r="91" spans="1:74" x14ac:dyDescent="0.2">
      <c r="BK91" s="131"/>
      <c r="BL91" s="131"/>
      <c r="BM91" s="131"/>
      <c r="BN91" s="131"/>
      <c r="BO91" s="131"/>
      <c r="BP91" s="131"/>
      <c r="BQ91" s="131"/>
      <c r="BR91" s="131"/>
      <c r="BS91" s="131"/>
      <c r="BT91" s="131"/>
      <c r="BU91" s="131"/>
      <c r="BV91" s="131"/>
    </row>
    <row r="92" spans="1:74" x14ac:dyDescent="0.2">
      <c r="BK92" s="131"/>
      <c r="BL92" s="131"/>
      <c r="BM92" s="131"/>
      <c r="BN92" s="131"/>
      <c r="BO92" s="131"/>
      <c r="BP92" s="131"/>
      <c r="BQ92" s="131"/>
      <c r="BR92" s="131"/>
      <c r="BS92" s="131"/>
      <c r="BT92" s="131"/>
      <c r="BU92" s="131"/>
      <c r="BV92" s="131"/>
    </row>
    <row r="93" spans="1:74" x14ac:dyDescent="0.2">
      <c r="BK93" s="131"/>
      <c r="BL93" s="131"/>
      <c r="BM93" s="131"/>
      <c r="BN93" s="131"/>
      <c r="BO93" s="131"/>
      <c r="BP93" s="131"/>
      <c r="BQ93" s="131"/>
      <c r="BR93" s="131"/>
      <c r="BS93" s="131"/>
      <c r="BT93" s="131"/>
      <c r="BU93" s="131"/>
      <c r="BV93" s="131"/>
    </row>
    <row r="94" spans="1:74" x14ac:dyDescent="0.2">
      <c r="BK94" s="131"/>
      <c r="BL94" s="131"/>
      <c r="BM94" s="131"/>
      <c r="BN94" s="131"/>
      <c r="BO94" s="131"/>
      <c r="BP94" s="131"/>
      <c r="BQ94" s="131"/>
      <c r="BR94" s="131"/>
      <c r="BS94" s="131"/>
      <c r="BT94" s="131"/>
      <c r="BU94" s="131"/>
      <c r="BV94" s="131"/>
    </row>
    <row r="95" spans="1:74" x14ac:dyDescent="0.2">
      <c r="BK95" s="131"/>
      <c r="BL95" s="131"/>
      <c r="BM95" s="131"/>
      <c r="BN95" s="131"/>
      <c r="BO95" s="131"/>
      <c r="BP95" s="131"/>
      <c r="BQ95" s="131"/>
      <c r="BR95" s="131"/>
      <c r="BS95" s="131"/>
      <c r="BT95" s="131"/>
      <c r="BU95" s="131"/>
      <c r="BV95" s="131"/>
    </row>
    <row r="96" spans="1:74" x14ac:dyDescent="0.2">
      <c r="BK96" s="131"/>
      <c r="BL96" s="131"/>
      <c r="BM96" s="131"/>
      <c r="BN96" s="131"/>
      <c r="BO96" s="131"/>
      <c r="BP96" s="131"/>
      <c r="BQ96" s="131"/>
      <c r="BR96" s="131"/>
      <c r="BS96" s="131"/>
      <c r="BT96" s="131"/>
      <c r="BU96" s="131"/>
      <c r="BV96" s="131"/>
    </row>
    <row r="97" spans="63:74" x14ac:dyDescent="0.2">
      <c r="BK97" s="131"/>
      <c r="BL97" s="131"/>
      <c r="BM97" s="131"/>
      <c r="BN97" s="131"/>
      <c r="BO97" s="131"/>
      <c r="BP97" s="131"/>
      <c r="BQ97" s="131"/>
      <c r="BR97" s="131"/>
      <c r="BS97" s="131"/>
      <c r="BT97" s="131"/>
      <c r="BU97" s="131"/>
      <c r="BV97" s="131"/>
    </row>
    <row r="98" spans="63:74" x14ac:dyDescent="0.2">
      <c r="BK98" s="131"/>
      <c r="BL98" s="131"/>
      <c r="BM98" s="131"/>
      <c r="BN98" s="131"/>
      <c r="BO98" s="131"/>
      <c r="BP98" s="131"/>
      <c r="BQ98" s="131"/>
      <c r="BR98" s="131"/>
      <c r="BS98" s="131"/>
      <c r="BT98" s="131"/>
      <c r="BU98" s="131"/>
      <c r="BV98" s="131"/>
    </row>
    <row r="99" spans="63:74" x14ac:dyDescent="0.2">
      <c r="BK99" s="131"/>
      <c r="BL99" s="131"/>
      <c r="BM99" s="131"/>
      <c r="BN99" s="131"/>
      <c r="BO99" s="131"/>
      <c r="BP99" s="131"/>
      <c r="BQ99" s="131"/>
      <c r="BR99" s="131"/>
      <c r="BS99" s="131"/>
      <c r="BT99" s="131"/>
      <c r="BU99" s="131"/>
      <c r="BV99" s="131"/>
    </row>
    <row r="100" spans="63:74" x14ac:dyDescent="0.2">
      <c r="BK100" s="131"/>
      <c r="BL100" s="131"/>
      <c r="BM100" s="131"/>
      <c r="BN100" s="131"/>
      <c r="BO100" s="131"/>
      <c r="BP100" s="131"/>
      <c r="BQ100" s="131"/>
      <c r="BR100" s="131"/>
      <c r="BS100" s="131"/>
      <c r="BT100" s="131"/>
      <c r="BU100" s="131"/>
      <c r="BV100" s="131"/>
    </row>
    <row r="101" spans="63:74" x14ac:dyDescent="0.2">
      <c r="BK101" s="131"/>
      <c r="BL101" s="131"/>
      <c r="BM101" s="131"/>
      <c r="BN101" s="131"/>
      <c r="BO101" s="131"/>
      <c r="BP101" s="131"/>
      <c r="BQ101" s="131"/>
      <c r="BR101" s="131"/>
      <c r="BS101" s="131"/>
      <c r="BT101" s="131"/>
      <c r="BU101" s="131"/>
      <c r="BV101" s="131"/>
    </row>
    <row r="102" spans="63:74" x14ac:dyDescent="0.2">
      <c r="BK102" s="131"/>
      <c r="BL102" s="131"/>
      <c r="BM102" s="131"/>
      <c r="BN102" s="131"/>
      <c r="BO102" s="131"/>
      <c r="BP102" s="131"/>
      <c r="BQ102" s="131"/>
      <c r="BR102" s="131"/>
      <c r="BS102" s="131"/>
      <c r="BT102" s="131"/>
      <c r="BU102" s="131"/>
      <c r="BV102" s="131"/>
    </row>
    <row r="103" spans="63:74" x14ac:dyDescent="0.2">
      <c r="BK103" s="131"/>
      <c r="BL103" s="131"/>
      <c r="BM103" s="131"/>
      <c r="BN103" s="131"/>
      <c r="BO103" s="131"/>
      <c r="BP103" s="131"/>
      <c r="BQ103" s="131"/>
      <c r="BR103" s="131"/>
      <c r="BS103" s="131"/>
      <c r="BT103" s="131"/>
      <c r="BU103" s="131"/>
      <c r="BV103" s="131"/>
    </row>
    <row r="104" spans="63:74" x14ac:dyDescent="0.2">
      <c r="BK104" s="131"/>
      <c r="BL104" s="131"/>
      <c r="BM104" s="131"/>
      <c r="BN104" s="131"/>
      <c r="BO104" s="131"/>
      <c r="BP104" s="131"/>
      <c r="BQ104" s="131"/>
      <c r="BR104" s="131"/>
      <c r="BS104" s="131"/>
      <c r="BT104" s="131"/>
      <c r="BU104" s="131"/>
      <c r="BV104" s="131"/>
    </row>
    <row r="105" spans="63:74" x14ac:dyDescent="0.2">
      <c r="BK105" s="131"/>
      <c r="BL105" s="131"/>
      <c r="BM105" s="131"/>
      <c r="BN105" s="131"/>
      <c r="BO105" s="131"/>
      <c r="BP105" s="131"/>
      <c r="BQ105" s="131"/>
      <c r="BR105" s="131"/>
      <c r="BS105" s="131"/>
      <c r="BT105" s="131"/>
      <c r="BU105" s="131"/>
      <c r="BV105" s="131"/>
    </row>
    <row r="106" spans="63:74" x14ac:dyDescent="0.2">
      <c r="BK106" s="131"/>
      <c r="BL106" s="131"/>
      <c r="BM106" s="131"/>
      <c r="BN106" s="131"/>
      <c r="BO106" s="131"/>
      <c r="BP106" s="131"/>
      <c r="BQ106" s="131"/>
      <c r="BR106" s="131"/>
      <c r="BS106" s="131"/>
      <c r="BT106" s="131"/>
      <c r="BU106" s="131"/>
      <c r="BV106" s="131"/>
    </row>
    <row r="107" spans="63:74" x14ac:dyDescent="0.2">
      <c r="BK107" s="131"/>
      <c r="BL107" s="131"/>
      <c r="BM107" s="131"/>
      <c r="BN107" s="131"/>
      <c r="BO107" s="131"/>
      <c r="BP107" s="131"/>
      <c r="BQ107" s="131"/>
      <c r="BR107" s="131"/>
      <c r="BS107" s="131"/>
      <c r="BT107" s="131"/>
      <c r="BU107" s="131"/>
      <c r="BV107" s="131"/>
    </row>
    <row r="108" spans="63:74" x14ac:dyDescent="0.2">
      <c r="BK108" s="131"/>
      <c r="BL108" s="131"/>
      <c r="BM108" s="131"/>
      <c r="BN108" s="131"/>
      <c r="BO108" s="131"/>
      <c r="BP108" s="131"/>
      <c r="BQ108" s="131"/>
      <c r="BR108" s="131"/>
      <c r="BS108" s="131"/>
      <c r="BT108" s="131"/>
      <c r="BU108" s="131"/>
      <c r="BV108" s="131"/>
    </row>
    <row r="109" spans="63:74" x14ac:dyDescent="0.2">
      <c r="BK109" s="131"/>
      <c r="BL109" s="131"/>
      <c r="BM109" s="131"/>
      <c r="BN109" s="131"/>
      <c r="BO109" s="131"/>
      <c r="BP109" s="131"/>
      <c r="BQ109" s="131"/>
      <c r="BR109" s="131"/>
      <c r="BS109" s="131"/>
      <c r="BT109" s="131"/>
      <c r="BU109" s="131"/>
      <c r="BV109" s="131"/>
    </row>
    <row r="110" spans="63:74" x14ac:dyDescent="0.2">
      <c r="BK110" s="131"/>
      <c r="BL110" s="131"/>
      <c r="BM110" s="131"/>
      <c r="BN110" s="131"/>
      <c r="BO110" s="131"/>
      <c r="BP110" s="131"/>
      <c r="BQ110" s="131"/>
      <c r="BR110" s="131"/>
      <c r="BS110" s="131"/>
      <c r="BT110" s="131"/>
      <c r="BU110" s="131"/>
      <c r="BV110" s="131"/>
    </row>
    <row r="111" spans="63:74" x14ac:dyDescent="0.2">
      <c r="BK111" s="131"/>
      <c r="BL111" s="131"/>
      <c r="BM111" s="131"/>
      <c r="BN111" s="131"/>
      <c r="BO111" s="131"/>
      <c r="BP111" s="131"/>
      <c r="BQ111" s="131"/>
      <c r="BR111" s="131"/>
      <c r="BS111" s="131"/>
      <c r="BT111" s="131"/>
      <c r="BU111" s="131"/>
      <c r="BV111" s="131"/>
    </row>
    <row r="112" spans="63:74" x14ac:dyDescent="0.2">
      <c r="BK112" s="131"/>
      <c r="BL112" s="131"/>
      <c r="BM112" s="131"/>
      <c r="BN112" s="131"/>
      <c r="BO112" s="131"/>
      <c r="BP112" s="131"/>
      <c r="BQ112" s="131"/>
      <c r="BR112" s="131"/>
      <c r="BS112" s="131"/>
      <c r="BT112" s="131"/>
      <c r="BU112" s="131"/>
      <c r="BV112" s="131"/>
    </row>
    <row r="113" spans="63:74" x14ac:dyDescent="0.2">
      <c r="BK113" s="131"/>
      <c r="BL113" s="131"/>
      <c r="BM113" s="131"/>
      <c r="BN113" s="131"/>
      <c r="BO113" s="131"/>
      <c r="BP113" s="131"/>
      <c r="BQ113" s="131"/>
      <c r="BR113" s="131"/>
      <c r="BS113" s="131"/>
      <c r="BT113" s="131"/>
      <c r="BU113" s="131"/>
      <c r="BV113" s="131"/>
    </row>
    <row r="114" spans="63:74" x14ac:dyDescent="0.2">
      <c r="BK114" s="131"/>
      <c r="BL114" s="131"/>
      <c r="BM114" s="131"/>
      <c r="BN114" s="131"/>
      <c r="BO114" s="131"/>
      <c r="BP114" s="131"/>
      <c r="BQ114" s="131"/>
      <c r="BR114" s="131"/>
      <c r="BS114" s="131"/>
      <c r="BT114" s="131"/>
      <c r="BU114" s="131"/>
      <c r="BV114" s="131"/>
    </row>
    <row r="115" spans="63:74" x14ac:dyDescent="0.2">
      <c r="BK115" s="131"/>
      <c r="BL115" s="131"/>
      <c r="BM115" s="131"/>
      <c r="BN115" s="131"/>
      <c r="BO115" s="131"/>
      <c r="BP115" s="131"/>
      <c r="BQ115" s="131"/>
      <c r="BR115" s="131"/>
      <c r="BS115" s="131"/>
      <c r="BT115" s="131"/>
      <c r="BU115" s="131"/>
      <c r="BV115" s="131"/>
    </row>
    <row r="116" spans="63:74" x14ac:dyDescent="0.2">
      <c r="BK116" s="131"/>
      <c r="BL116" s="131"/>
      <c r="BM116" s="131"/>
      <c r="BN116" s="131"/>
      <c r="BO116" s="131"/>
      <c r="BP116" s="131"/>
      <c r="BQ116" s="131"/>
      <c r="BR116" s="131"/>
      <c r="BS116" s="131"/>
      <c r="BT116" s="131"/>
      <c r="BU116" s="131"/>
      <c r="BV116" s="131"/>
    </row>
    <row r="117" spans="63:74" x14ac:dyDescent="0.2">
      <c r="BK117" s="131"/>
      <c r="BL117" s="131"/>
      <c r="BM117" s="131"/>
      <c r="BN117" s="131"/>
      <c r="BO117" s="131"/>
      <c r="BP117" s="131"/>
      <c r="BQ117" s="131"/>
      <c r="BR117" s="131"/>
      <c r="BS117" s="131"/>
      <c r="BT117" s="131"/>
      <c r="BU117" s="131"/>
      <c r="BV117" s="131"/>
    </row>
    <row r="118" spans="63:74" x14ac:dyDescent="0.2">
      <c r="BK118" s="131"/>
      <c r="BL118" s="131"/>
      <c r="BM118" s="131"/>
      <c r="BN118" s="131"/>
      <c r="BO118" s="131"/>
      <c r="BP118" s="131"/>
      <c r="BQ118" s="131"/>
      <c r="BR118" s="131"/>
      <c r="BS118" s="131"/>
      <c r="BT118" s="131"/>
      <c r="BU118" s="131"/>
      <c r="BV118" s="131"/>
    </row>
    <row r="119" spans="63:74" x14ac:dyDescent="0.2">
      <c r="BK119" s="131"/>
      <c r="BL119" s="131"/>
      <c r="BM119" s="131"/>
      <c r="BN119" s="131"/>
      <c r="BO119" s="131"/>
      <c r="BP119" s="131"/>
      <c r="BQ119" s="131"/>
      <c r="BR119" s="131"/>
      <c r="BS119" s="131"/>
      <c r="BT119" s="131"/>
      <c r="BU119" s="131"/>
      <c r="BV119" s="131"/>
    </row>
    <row r="120" spans="63:74" x14ac:dyDescent="0.2">
      <c r="BK120" s="131"/>
      <c r="BL120" s="131"/>
      <c r="BM120" s="131"/>
      <c r="BN120" s="131"/>
      <c r="BO120" s="131"/>
      <c r="BP120" s="131"/>
      <c r="BQ120" s="131"/>
      <c r="BR120" s="131"/>
      <c r="BS120" s="131"/>
      <c r="BT120" s="131"/>
      <c r="BU120" s="131"/>
      <c r="BV120" s="131"/>
    </row>
    <row r="121" spans="63:74" x14ac:dyDescent="0.2">
      <c r="BK121" s="131"/>
      <c r="BL121" s="131"/>
      <c r="BM121" s="131"/>
      <c r="BN121" s="131"/>
      <c r="BO121" s="131"/>
      <c r="BP121" s="131"/>
      <c r="BQ121" s="131"/>
      <c r="BR121" s="131"/>
      <c r="BS121" s="131"/>
      <c r="BT121" s="131"/>
      <c r="BU121" s="131"/>
      <c r="BV121" s="131"/>
    </row>
    <row r="122" spans="63:74" x14ac:dyDescent="0.2">
      <c r="BK122" s="131"/>
      <c r="BL122" s="131"/>
      <c r="BM122" s="131"/>
      <c r="BN122" s="131"/>
      <c r="BO122" s="131"/>
      <c r="BP122" s="131"/>
      <c r="BQ122" s="131"/>
      <c r="BR122" s="131"/>
      <c r="BS122" s="131"/>
      <c r="BT122" s="131"/>
      <c r="BU122" s="131"/>
      <c r="BV122" s="131"/>
    </row>
    <row r="123" spans="63:74" x14ac:dyDescent="0.2">
      <c r="BK123" s="131"/>
      <c r="BL123" s="131"/>
      <c r="BM123" s="131"/>
      <c r="BN123" s="131"/>
      <c r="BO123" s="131"/>
      <c r="BP123" s="131"/>
      <c r="BQ123" s="131"/>
      <c r="BR123" s="131"/>
      <c r="BS123" s="131"/>
      <c r="BT123" s="131"/>
      <c r="BU123" s="131"/>
      <c r="BV123" s="131"/>
    </row>
    <row r="124" spans="63:74" x14ac:dyDescent="0.2">
      <c r="BK124" s="131"/>
      <c r="BL124" s="131"/>
      <c r="BM124" s="131"/>
      <c r="BN124" s="131"/>
      <c r="BO124" s="131"/>
      <c r="BP124" s="131"/>
      <c r="BQ124" s="131"/>
      <c r="BR124" s="131"/>
      <c r="BS124" s="131"/>
      <c r="BT124" s="131"/>
      <c r="BU124" s="131"/>
      <c r="BV124" s="131"/>
    </row>
    <row r="125" spans="63:74" x14ac:dyDescent="0.2">
      <c r="BK125" s="131"/>
      <c r="BL125" s="131"/>
      <c r="BM125" s="131"/>
      <c r="BN125" s="131"/>
      <c r="BO125" s="131"/>
      <c r="BP125" s="131"/>
      <c r="BQ125" s="131"/>
      <c r="BR125" s="131"/>
      <c r="BS125" s="131"/>
      <c r="BT125" s="131"/>
      <c r="BU125" s="131"/>
      <c r="BV125" s="131"/>
    </row>
    <row r="126" spans="63:74" x14ac:dyDescent="0.2">
      <c r="BK126" s="131"/>
      <c r="BL126" s="131"/>
      <c r="BM126" s="131"/>
      <c r="BN126" s="131"/>
      <c r="BO126" s="131"/>
      <c r="BP126" s="131"/>
      <c r="BQ126" s="131"/>
      <c r="BR126" s="131"/>
      <c r="BS126" s="131"/>
      <c r="BT126" s="131"/>
      <c r="BU126" s="131"/>
      <c r="BV126" s="131"/>
    </row>
    <row r="127" spans="63:74" x14ac:dyDescent="0.2">
      <c r="BK127" s="131"/>
      <c r="BL127" s="131"/>
      <c r="BM127" s="131"/>
      <c r="BN127" s="131"/>
      <c r="BO127" s="131"/>
      <c r="BP127" s="131"/>
      <c r="BQ127" s="131"/>
      <c r="BR127" s="131"/>
      <c r="BS127" s="131"/>
      <c r="BT127" s="131"/>
      <c r="BU127" s="131"/>
      <c r="BV127" s="131"/>
    </row>
    <row r="128" spans="63:74" x14ac:dyDescent="0.2">
      <c r="BK128" s="131"/>
      <c r="BL128" s="131"/>
      <c r="BM128" s="131"/>
      <c r="BN128" s="131"/>
      <c r="BO128" s="131"/>
      <c r="BP128" s="131"/>
      <c r="BQ128" s="131"/>
      <c r="BR128" s="131"/>
      <c r="BS128" s="131"/>
      <c r="BT128" s="131"/>
      <c r="BU128" s="131"/>
      <c r="BV128" s="131"/>
    </row>
    <row r="129" spans="63:74" x14ac:dyDescent="0.2">
      <c r="BK129" s="131"/>
      <c r="BL129" s="131"/>
      <c r="BM129" s="131"/>
      <c r="BN129" s="131"/>
      <c r="BO129" s="131"/>
      <c r="BP129" s="131"/>
      <c r="BQ129" s="131"/>
      <c r="BR129" s="131"/>
      <c r="BS129" s="131"/>
      <c r="BT129" s="131"/>
      <c r="BU129" s="131"/>
      <c r="BV129" s="131"/>
    </row>
    <row r="130" spans="63:74" x14ac:dyDescent="0.2">
      <c r="BK130" s="131"/>
      <c r="BL130" s="131"/>
      <c r="BM130" s="131"/>
      <c r="BN130" s="131"/>
      <c r="BO130" s="131"/>
      <c r="BP130" s="131"/>
      <c r="BQ130" s="131"/>
      <c r="BR130" s="131"/>
      <c r="BS130" s="131"/>
      <c r="BT130" s="131"/>
      <c r="BU130" s="131"/>
      <c r="BV130" s="131"/>
    </row>
    <row r="131" spans="63:74" x14ac:dyDescent="0.2">
      <c r="BK131" s="131"/>
      <c r="BL131" s="131"/>
      <c r="BM131" s="131"/>
      <c r="BN131" s="131"/>
      <c r="BO131" s="131"/>
      <c r="BP131" s="131"/>
      <c r="BQ131" s="131"/>
      <c r="BR131" s="131"/>
      <c r="BS131" s="131"/>
      <c r="BT131" s="131"/>
      <c r="BU131" s="131"/>
      <c r="BV131" s="131"/>
    </row>
    <row r="132" spans="63:74" x14ac:dyDescent="0.2">
      <c r="BK132" s="131"/>
      <c r="BL132" s="131"/>
      <c r="BM132" s="131"/>
      <c r="BN132" s="131"/>
      <c r="BO132" s="131"/>
      <c r="BP132" s="131"/>
      <c r="BQ132" s="131"/>
      <c r="BR132" s="131"/>
      <c r="BS132" s="131"/>
      <c r="BT132" s="131"/>
      <c r="BU132" s="131"/>
      <c r="BV132" s="131"/>
    </row>
    <row r="133" spans="63:74" x14ac:dyDescent="0.2">
      <c r="BK133" s="131"/>
      <c r="BL133" s="131"/>
      <c r="BM133" s="131"/>
      <c r="BN133" s="131"/>
      <c r="BO133" s="131"/>
      <c r="BP133" s="131"/>
      <c r="BQ133" s="131"/>
      <c r="BR133" s="131"/>
      <c r="BS133" s="131"/>
      <c r="BT133" s="131"/>
      <c r="BU133" s="131"/>
      <c r="BV133" s="131"/>
    </row>
    <row r="134" spans="63:74" x14ac:dyDescent="0.2">
      <c r="BK134" s="131"/>
      <c r="BL134" s="131"/>
      <c r="BM134" s="131"/>
      <c r="BN134" s="131"/>
      <c r="BO134" s="131"/>
      <c r="BP134" s="131"/>
      <c r="BQ134" s="131"/>
      <c r="BR134" s="131"/>
      <c r="BS134" s="131"/>
      <c r="BT134" s="131"/>
      <c r="BU134" s="131"/>
      <c r="BV134" s="131"/>
    </row>
    <row r="135" spans="63:74" x14ac:dyDescent="0.2">
      <c r="BK135" s="131"/>
      <c r="BL135" s="131"/>
      <c r="BM135" s="131"/>
      <c r="BN135" s="131"/>
      <c r="BO135" s="131"/>
      <c r="BP135" s="131"/>
      <c r="BQ135" s="131"/>
      <c r="BR135" s="131"/>
      <c r="BS135" s="131"/>
      <c r="BT135" s="131"/>
      <c r="BU135" s="131"/>
      <c r="BV135" s="131"/>
    </row>
    <row r="136" spans="63:74" x14ac:dyDescent="0.2">
      <c r="BK136" s="131"/>
      <c r="BL136" s="131"/>
      <c r="BM136" s="131"/>
      <c r="BN136" s="131"/>
      <c r="BO136" s="131"/>
      <c r="BP136" s="131"/>
      <c r="BQ136" s="131"/>
      <c r="BR136" s="131"/>
      <c r="BS136" s="131"/>
      <c r="BT136" s="131"/>
      <c r="BU136" s="131"/>
      <c r="BV136" s="131"/>
    </row>
    <row r="137" spans="63:74" x14ac:dyDescent="0.2">
      <c r="BK137" s="131"/>
      <c r="BL137" s="131"/>
      <c r="BM137" s="131"/>
      <c r="BN137" s="131"/>
      <c r="BO137" s="131"/>
      <c r="BP137" s="131"/>
      <c r="BQ137" s="131"/>
      <c r="BR137" s="131"/>
      <c r="BS137" s="131"/>
      <c r="BT137" s="131"/>
      <c r="BU137" s="131"/>
      <c r="BV137" s="131"/>
    </row>
    <row r="138" spans="63:74" x14ac:dyDescent="0.2">
      <c r="BK138" s="131"/>
      <c r="BL138" s="131"/>
      <c r="BM138" s="131"/>
      <c r="BN138" s="131"/>
      <c r="BO138" s="131"/>
      <c r="BP138" s="131"/>
      <c r="BQ138" s="131"/>
      <c r="BR138" s="131"/>
      <c r="BS138" s="131"/>
      <c r="BT138" s="131"/>
      <c r="BU138" s="131"/>
      <c r="BV138" s="131"/>
    </row>
    <row r="139" spans="63:74" x14ac:dyDescent="0.2">
      <c r="BK139" s="131"/>
      <c r="BL139" s="131"/>
      <c r="BM139" s="131"/>
      <c r="BN139" s="131"/>
      <c r="BO139" s="131"/>
      <c r="BP139" s="131"/>
      <c r="BQ139" s="131"/>
      <c r="BR139" s="131"/>
      <c r="BS139" s="131"/>
      <c r="BT139" s="131"/>
      <c r="BU139" s="131"/>
      <c r="BV139" s="131"/>
    </row>
    <row r="140" spans="63:74" x14ac:dyDescent="0.2">
      <c r="BK140" s="131"/>
      <c r="BL140" s="131"/>
      <c r="BM140" s="131"/>
      <c r="BN140" s="131"/>
      <c r="BO140" s="131"/>
      <c r="BP140" s="131"/>
      <c r="BQ140" s="131"/>
      <c r="BR140" s="131"/>
      <c r="BS140" s="131"/>
      <c r="BT140" s="131"/>
      <c r="BU140" s="131"/>
      <c r="BV140" s="131"/>
    </row>
    <row r="141" spans="63:74" x14ac:dyDescent="0.2">
      <c r="BK141" s="131"/>
      <c r="BL141" s="131"/>
      <c r="BM141" s="131"/>
      <c r="BN141" s="131"/>
      <c r="BO141" s="131"/>
      <c r="BP141" s="131"/>
      <c r="BQ141" s="131"/>
      <c r="BR141" s="131"/>
      <c r="BS141" s="131"/>
      <c r="BT141" s="131"/>
      <c r="BU141" s="131"/>
      <c r="BV141" s="131"/>
    </row>
    <row r="142" spans="63:74" x14ac:dyDescent="0.2">
      <c r="BK142" s="131"/>
      <c r="BL142" s="131"/>
      <c r="BM142" s="131"/>
      <c r="BN142" s="131"/>
      <c r="BO142" s="131"/>
      <c r="BP142" s="131"/>
      <c r="BQ142" s="131"/>
      <c r="BR142" s="131"/>
      <c r="BS142" s="131"/>
      <c r="BT142" s="131"/>
      <c r="BU142" s="131"/>
      <c r="BV142" s="131"/>
    </row>
    <row r="143" spans="63:74" x14ac:dyDescent="0.2">
      <c r="BK143" s="131"/>
      <c r="BL143" s="131"/>
      <c r="BM143" s="131"/>
      <c r="BN143" s="131"/>
      <c r="BO143" s="131"/>
      <c r="BP143" s="131"/>
      <c r="BQ143" s="131"/>
      <c r="BR143" s="131"/>
      <c r="BS143" s="131"/>
      <c r="BT143" s="131"/>
      <c r="BU143" s="131"/>
      <c r="BV143" s="131"/>
    </row>
    <row r="144" spans="63:74" x14ac:dyDescent="0.2">
      <c r="BK144" s="131"/>
      <c r="BL144" s="131"/>
      <c r="BM144" s="131"/>
      <c r="BN144" s="131"/>
      <c r="BO144" s="131"/>
      <c r="BP144" s="131"/>
      <c r="BQ144" s="131"/>
      <c r="BR144" s="131"/>
      <c r="BS144" s="131"/>
      <c r="BT144" s="131"/>
      <c r="BU144" s="131"/>
      <c r="BV144" s="131"/>
    </row>
    <row r="145" spans="63:74" x14ac:dyDescent="0.2">
      <c r="BK145" s="131"/>
      <c r="BL145" s="131"/>
      <c r="BM145" s="131"/>
      <c r="BN145" s="131"/>
      <c r="BO145" s="131"/>
      <c r="BP145" s="131"/>
      <c r="BQ145" s="131"/>
      <c r="BR145" s="131"/>
      <c r="BS145" s="131"/>
      <c r="BT145" s="131"/>
      <c r="BU145" s="131"/>
      <c r="BV145" s="131"/>
    </row>
  </sheetData>
  <mergeCells count="26">
    <mergeCell ref="B80:R80"/>
    <mergeCell ref="B87:Q87"/>
    <mergeCell ref="B71:Q71"/>
    <mergeCell ref="B72:Q72"/>
    <mergeCell ref="B73:Q73"/>
    <mergeCell ref="B74:Q74"/>
    <mergeCell ref="B81:Q81"/>
    <mergeCell ref="B82:Q82"/>
    <mergeCell ref="B83:Q83"/>
    <mergeCell ref="B85:Q85"/>
    <mergeCell ref="B86:Q86"/>
    <mergeCell ref="B78:Q78"/>
    <mergeCell ref="B79:Q79"/>
    <mergeCell ref="B84:Q84"/>
    <mergeCell ref="AY3:BJ3"/>
    <mergeCell ref="BK3:BV3"/>
    <mergeCell ref="B77:Q77"/>
    <mergeCell ref="B69:Q69"/>
    <mergeCell ref="AM3:AX3"/>
    <mergeCell ref="B70:Q70"/>
    <mergeCell ref="B76:Q76"/>
    <mergeCell ref="A1:A2"/>
    <mergeCell ref="B1:AL1"/>
    <mergeCell ref="C3:N3"/>
    <mergeCell ref="O3:Z3"/>
    <mergeCell ref="AA3:AL3"/>
  </mergeCells>
  <hyperlinks>
    <hyperlink ref="A1:A2" location="Contents!A1" display="Table of Contents" xr:uid="{00000000-0004-0000-0200-000000000000}"/>
  </hyperlinks>
  <pageMargins left="0.25" right="0.25" top="0.25" bottom="0.25" header="0.54" footer="0.5"/>
  <pageSetup scale="38"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1">
    <pageSetUpPr fitToPage="1"/>
  </sheetPr>
  <dimension ref="A1:BV144"/>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0.5546875" style="8" customWidth="1"/>
    <col min="2" max="2" width="40.44140625" style="8" customWidth="1"/>
    <col min="3" max="3" width="6.88671875" style="8" customWidth="1"/>
    <col min="4" max="50" width="6.5546875" style="8" customWidth="1"/>
    <col min="51" max="55" width="6.5546875" style="821" customWidth="1"/>
    <col min="56" max="58" width="6.5546875" style="327" customWidth="1"/>
    <col min="59" max="61" width="6.5546875" style="821" customWidth="1"/>
    <col min="62" max="62" width="6.5546875" style="152" customWidth="1"/>
    <col min="63" max="74" width="6.5546875" style="8" customWidth="1"/>
    <col min="75" max="16384" width="9.5546875" style="8"/>
  </cols>
  <sheetData>
    <row r="1" spans="1:74" ht="13.35" customHeight="1" x14ac:dyDescent="0.25">
      <c r="A1" s="987" t="s">
        <v>477</v>
      </c>
      <c r="B1" s="1010" t="s">
        <v>537</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ht="13.2" x14ac:dyDescent="0.25">
      <c r="A2" s="988"/>
      <c r="B2" s="222" t="str">
        <f>"U.S. Energy Information Administration  |  Short-Term Energy Outlook  - "&amp;Dates!D1</f>
        <v>U.S. Energy Information Administration  |  Short-Term Energy Outlook  - September 2026</v>
      </c>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row>
    <row r="3" spans="1:74" s="7" customFormat="1" ht="13.2" x14ac:dyDescent="0.25">
      <c r="A3" s="316" t="s">
        <v>759</v>
      </c>
      <c r="B3" s="9"/>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
      <c r="B5" s="27" t="s">
        <v>929</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881"/>
      <c r="BA5" s="881"/>
      <c r="BB5" s="881"/>
      <c r="BC5" s="881"/>
      <c r="BD5" s="953"/>
      <c r="BE5" s="953"/>
      <c r="BF5" s="953"/>
      <c r="BG5" s="854"/>
      <c r="BH5" s="854"/>
      <c r="BI5" s="854"/>
      <c r="BJ5" s="374"/>
      <c r="BK5" s="374"/>
      <c r="BL5" s="374"/>
      <c r="BM5" s="374"/>
      <c r="BN5" s="374"/>
      <c r="BO5" s="374"/>
      <c r="BP5" s="374"/>
      <c r="BQ5" s="374"/>
      <c r="BR5" s="374"/>
      <c r="BS5" s="374"/>
      <c r="BT5" s="374"/>
      <c r="BU5" s="374"/>
      <c r="BV5" s="374"/>
    </row>
    <row r="6" spans="1:74" ht="11.1" customHeight="1" x14ac:dyDescent="0.2">
      <c r="A6" s="29" t="s">
        <v>252</v>
      </c>
      <c r="B6" s="379" t="s">
        <v>917</v>
      </c>
      <c r="C6" s="341">
        <v>83.22</v>
      </c>
      <c r="D6" s="341">
        <v>91.64</v>
      </c>
      <c r="E6" s="341">
        <v>108.5</v>
      </c>
      <c r="F6" s="341">
        <v>101.78</v>
      </c>
      <c r="G6" s="341">
        <v>109.55</v>
      </c>
      <c r="H6" s="341">
        <v>114.84</v>
      </c>
      <c r="I6" s="341">
        <v>101.62</v>
      </c>
      <c r="J6" s="341">
        <v>93.67</v>
      </c>
      <c r="K6" s="341">
        <v>84.26</v>
      </c>
      <c r="L6" s="341">
        <v>87.55</v>
      </c>
      <c r="M6" s="341">
        <v>84.37</v>
      </c>
      <c r="N6" s="341">
        <v>76.44</v>
      </c>
      <c r="O6" s="341">
        <v>78.12</v>
      </c>
      <c r="P6" s="341">
        <v>76.83</v>
      </c>
      <c r="Q6" s="341">
        <v>73.28</v>
      </c>
      <c r="R6" s="341">
        <v>79.45</v>
      </c>
      <c r="S6" s="341">
        <v>71.58</v>
      </c>
      <c r="T6" s="341">
        <v>70.25</v>
      </c>
      <c r="U6" s="341">
        <v>76.069999999999993</v>
      </c>
      <c r="V6" s="341">
        <v>81.39</v>
      </c>
      <c r="W6" s="341">
        <v>89.43</v>
      </c>
      <c r="X6" s="341">
        <v>85.64</v>
      </c>
      <c r="Y6" s="341">
        <v>77.69</v>
      </c>
      <c r="Z6" s="341">
        <v>71.900000000000006</v>
      </c>
      <c r="AA6" s="341">
        <v>74.150000000000006</v>
      </c>
      <c r="AB6" s="341">
        <v>77.25</v>
      </c>
      <c r="AC6" s="341">
        <v>81.28</v>
      </c>
      <c r="AD6" s="341">
        <v>85.35</v>
      </c>
      <c r="AE6" s="341">
        <v>80.02</v>
      </c>
      <c r="AF6" s="341">
        <v>79.77</v>
      </c>
      <c r="AG6" s="341">
        <v>81.8</v>
      </c>
      <c r="AH6" s="341">
        <v>76.680000000000007</v>
      </c>
      <c r="AI6" s="341">
        <v>70.239999999999995</v>
      </c>
      <c r="AJ6" s="341">
        <v>71.989999999999995</v>
      </c>
      <c r="AK6" s="341">
        <v>69.95</v>
      </c>
      <c r="AL6" s="341">
        <v>70.12</v>
      </c>
      <c r="AM6" s="341">
        <v>75.739999999999995</v>
      </c>
      <c r="AN6" s="341">
        <v>71.53</v>
      </c>
      <c r="AO6" s="341">
        <v>68.239999999999995</v>
      </c>
      <c r="AP6" s="341">
        <v>63.54</v>
      </c>
      <c r="AQ6" s="341">
        <v>62.17</v>
      </c>
      <c r="AR6" s="341">
        <v>68.17</v>
      </c>
      <c r="AS6" s="341">
        <v>68.39</v>
      </c>
      <c r="AT6" s="341">
        <v>64.86</v>
      </c>
      <c r="AU6" s="341">
        <v>63.96</v>
      </c>
      <c r="AV6" s="341">
        <v>60.89</v>
      </c>
      <c r="AW6" s="341">
        <v>60.06</v>
      </c>
      <c r="AX6" s="341">
        <v>57.97</v>
      </c>
      <c r="AY6" s="341">
        <v>60.04</v>
      </c>
      <c r="AZ6" s="871">
        <v>64.510000000000005</v>
      </c>
      <c r="BA6" s="871">
        <v>91.38</v>
      </c>
      <c r="BB6" s="871">
        <v>100.32</v>
      </c>
      <c r="BC6" s="871">
        <v>102.13</v>
      </c>
      <c r="BD6" s="871">
        <v>84.81</v>
      </c>
      <c r="BE6" s="871">
        <v>80.459999999999994</v>
      </c>
      <c r="BF6" s="871">
        <v>83.9</v>
      </c>
      <c r="BG6" s="352">
        <v>88</v>
      </c>
      <c r="BH6" s="352">
        <v>87</v>
      </c>
      <c r="BI6" s="352">
        <v>86.5</v>
      </c>
      <c r="BJ6" s="352">
        <v>84.5</v>
      </c>
      <c r="BK6" s="352">
        <v>83</v>
      </c>
      <c r="BL6" s="352">
        <v>81</v>
      </c>
      <c r="BM6" s="352">
        <v>79</v>
      </c>
      <c r="BN6" s="352">
        <v>76</v>
      </c>
      <c r="BO6" s="352">
        <v>73</v>
      </c>
      <c r="BP6" s="352">
        <v>70</v>
      </c>
      <c r="BQ6" s="352">
        <v>68</v>
      </c>
      <c r="BR6" s="352">
        <v>66</v>
      </c>
      <c r="BS6" s="352">
        <v>64</v>
      </c>
      <c r="BT6" s="352">
        <v>62</v>
      </c>
      <c r="BU6" s="352">
        <v>60</v>
      </c>
      <c r="BV6" s="352">
        <v>58</v>
      </c>
    </row>
    <row r="7" spans="1:74" ht="11.1" customHeight="1" x14ac:dyDescent="0.2">
      <c r="A7" s="29" t="s">
        <v>54</v>
      </c>
      <c r="B7" s="379" t="s">
        <v>918</v>
      </c>
      <c r="C7" s="341">
        <v>86.51</v>
      </c>
      <c r="D7" s="341">
        <v>97.13</v>
      </c>
      <c r="E7" s="341">
        <v>117.25</v>
      </c>
      <c r="F7" s="341">
        <v>104.58</v>
      </c>
      <c r="G7" s="341">
        <v>113.34</v>
      </c>
      <c r="H7" s="341">
        <v>122.71</v>
      </c>
      <c r="I7" s="341">
        <v>111.93</v>
      </c>
      <c r="J7" s="341">
        <v>100.45</v>
      </c>
      <c r="K7" s="341">
        <v>89.76</v>
      </c>
      <c r="L7" s="341">
        <v>93.33</v>
      </c>
      <c r="M7" s="341">
        <v>91.42</v>
      </c>
      <c r="N7" s="341">
        <v>80.92</v>
      </c>
      <c r="O7" s="341">
        <v>82.5</v>
      </c>
      <c r="P7" s="341">
        <v>82.59</v>
      </c>
      <c r="Q7" s="341">
        <v>78.430000000000007</v>
      </c>
      <c r="R7" s="341">
        <v>84.64</v>
      </c>
      <c r="S7" s="341">
        <v>75.47</v>
      </c>
      <c r="T7" s="341">
        <v>74.84</v>
      </c>
      <c r="U7" s="341">
        <v>80.11</v>
      </c>
      <c r="V7" s="341">
        <v>86.15</v>
      </c>
      <c r="W7" s="341">
        <v>93.72</v>
      </c>
      <c r="X7" s="341">
        <v>90.6</v>
      </c>
      <c r="Y7" s="341">
        <v>82.94</v>
      </c>
      <c r="Z7" s="341">
        <v>77.63</v>
      </c>
      <c r="AA7" s="341">
        <v>80.12</v>
      </c>
      <c r="AB7" s="341">
        <v>83.48</v>
      </c>
      <c r="AC7" s="341">
        <v>85.41</v>
      </c>
      <c r="AD7" s="341">
        <v>89.94</v>
      </c>
      <c r="AE7" s="341">
        <v>81.75</v>
      </c>
      <c r="AF7" s="341">
        <v>82.25</v>
      </c>
      <c r="AG7" s="341">
        <v>85.15</v>
      </c>
      <c r="AH7" s="341">
        <v>80.36</v>
      </c>
      <c r="AI7" s="341">
        <v>74.02</v>
      </c>
      <c r="AJ7" s="341">
        <v>75.63</v>
      </c>
      <c r="AK7" s="341">
        <v>74.349999999999994</v>
      </c>
      <c r="AL7" s="341">
        <v>73.86</v>
      </c>
      <c r="AM7" s="341">
        <v>79.27</v>
      </c>
      <c r="AN7" s="341">
        <v>75.44</v>
      </c>
      <c r="AO7" s="341">
        <v>72.73</v>
      </c>
      <c r="AP7" s="341">
        <v>68.13</v>
      </c>
      <c r="AQ7" s="341">
        <v>64.45</v>
      </c>
      <c r="AR7" s="341">
        <v>71.44</v>
      </c>
      <c r="AS7" s="341">
        <v>71.040000000000006</v>
      </c>
      <c r="AT7" s="341">
        <v>67.87</v>
      </c>
      <c r="AU7" s="341">
        <v>67.989999999999995</v>
      </c>
      <c r="AV7" s="341">
        <v>64.540000000000006</v>
      </c>
      <c r="AW7" s="341">
        <v>63.8</v>
      </c>
      <c r="AX7" s="341">
        <v>62.54</v>
      </c>
      <c r="AY7" s="341">
        <v>66.599999999999994</v>
      </c>
      <c r="AZ7" s="871">
        <v>70.89</v>
      </c>
      <c r="BA7" s="871">
        <v>103.13</v>
      </c>
      <c r="BB7" s="871">
        <v>117.29</v>
      </c>
      <c r="BC7" s="871">
        <v>107.14</v>
      </c>
      <c r="BD7" s="871">
        <v>85.4</v>
      </c>
      <c r="BE7" s="871">
        <v>83.76</v>
      </c>
      <c r="BF7" s="871">
        <v>91.08</v>
      </c>
      <c r="BG7" s="352">
        <v>93</v>
      </c>
      <c r="BH7" s="352">
        <v>92</v>
      </c>
      <c r="BI7" s="352">
        <v>91</v>
      </c>
      <c r="BJ7" s="352">
        <v>89</v>
      </c>
      <c r="BK7" s="352">
        <v>87</v>
      </c>
      <c r="BL7" s="352">
        <v>85</v>
      </c>
      <c r="BM7" s="352">
        <v>83</v>
      </c>
      <c r="BN7" s="352">
        <v>80</v>
      </c>
      <c r="BO7" s="352">
        <v>77</v>
      </c>
      <c r="BP7" s="352">
        <v>74</v>
      </c>
      <c r="BQ7" s="352">
        <v>72</v>
      </c>
      <c r="BR7" s="352">
        <v>70</v>
      </c>
      <c r="BS7" s="352">
        <v>68</v>
      </c>
      <c r="BT7" s="352">
        <v>66</v>
      </c>
      <c r="BU7" s="352">
        <v>64</v>
      </c>
      <c r="BV7" s="352">
        <v>62</v>
      </c>
    </row>
    <row r="8" spans="1:74" ht="11.1" customHeight="1" x14ac:dyDescent="0.2">
      <c r="A8" s="29" t="s">
        <v>251</v>
      </c>
      <c r="B8" s="380" t="s">
        <v>919</v>
      </c>
      <c r="C8" s="341">
        <v>76.92</v>
      </c>
      <c r="D8" s="341">
        <v>87.73</v>
      </c>
      <c r="E8" s="341">
        <v>104.39</v>
      </c>
      <c r="F8" s="341">
        <v>102.7</v>
      </c>
      <c r="G8" s="341">
        <v>108.71</v>
      </c>
      <c r="H8" s="341">
        <v>112.06</v>
      </c>
      <c r="I8" s="341">
        <v>99.67</v>
      </c>
      <c r="J8" s="341">
        <v>92.21</v>
      </c>
      <c r="K8" s="341">
        <v>83.3</v>
      </c>
      <c r="L8" s="341">
        <v>84.26</v>
      </c>
      <c r="M8" s="341">
        <v>79.31</v>
      </c>
      <c r="N8" s="341">
        <v>70.89</v>
      </c>
      <c r="O8" s="341">
        <v>70.319999999999993</v>
      </c>
      <c r="P8" s="341">
        <v>69.67</v>
      </c>
      <c r="Q8" s="341">
        <v>68.53</v>
      </c>
      <c r="R8" s="341">
        <v>75.23</v>
      </c>
      <c r="S8" s="341">
        <v>70.05</v>
      </c>
      <c r="T8" s="341">
        <v>69.58</v>
      </c>
      <c r="U8" s="341">
        <v>74.83</v>
      </c>
      <c r="V8" s="341">
        <v>81.099999999999994</v>
      </c>
      <c r="W8" s="341">
        <v>87.14</v>
      </c>
      <c r="X8" s="341">
        <v>83.21</v>
      </c>
      <c r="Y8" s="341">
        <v>76.42</v>
      </c>
      <c r="Z8" s="341">
        <v>68.09</v>
      </c>
      <c r="AA8" s="341">
        <v>69.28</v>
      </c>
      <c r="AB8" s="341">
        <v>72.91</v>
      </c>
      <c r="AC8" s="341">
        <v>75.88</v>
      </c>
      <c r="AD8" s="341">
        <v>81.87</v>
      </c>
      <c r="AE8" s="341">
        <v>78.34</v>
      </c>
      <c r="AF8" s="341">
        <v>78.790000000000006</v>
      </c>
      <c r="AG8" s="341">
        <v>79.67</v>
      </c>
      <c r="AH8" s="341">
        <v>74.67</v>
      </c>
      <c r="AI8" s="341">
        <v>69.61</v>
      </c>
      <c r="AJ8" s="341">
        <v>70.91</v>
      </c>
      <c r="AK8" s="341">
        <v>69.08</v>
      </c>
      <c r="AL8" s="341">
        <v>68.209999999999994</v>
      </c>
      <c r="AM8" s="341">
        <v>72.650000000000006</v>
      </c>
      <c r="AN8" s="341">
        <v>71.14</v>
      </c>
      <c r="AO8" s="341">
        <v>67.48</v>
      </c>
      <c r="AP8" s="341">
        <v>63.53</v>
      </c>
      <c r="AQ8" s="341">
        <v>61.82</v>
      </c>
      <c r="AR8" s="341">
        <v>67.400000000000006</v>
      </c>
      <c r="AS8" s="341">
        <v>68.42</v>
      </c>
      <c r="AT8" s="341">
        <v>65.55</v>
      </c>
      <c r="AU8" s="341">
        <v>64.66</v>
      </c>
      <c r="AV8" s="341">
        <v>60.95</v>
      </c>
      <c r="AW8" s="341">
        <v>59.82</v>
      </c>
      <c r="AX8" s="341">
        <v>57.26</v>
      </c>
      <c r="AY8" s="341">
        <v>59.05</v>
      </c>
      <c r="AZ8" s="871">
        <v>61.43</v>
      </c>
      <c r="BA8" s="871">
        <v>84.81</v>
      </c>
      <c r="BB8" s="871">
        <v>95.97</v>
      </c>
      <c r="BC8" s="871">
        <v>99.03</v>
      </c>
      <c r="BD8" s="871">
        <v>83.92</v>
      </c>
      <c r="BE8" s="871">
        <v>82.21</v>
      </c>
      <c r="BF8" s="871">
        <v>85.15</v>
      </c>
      <c r="BG8" s="352">
        <v>88.5</v>
      </c>
      <c r="BH8" s="352">
        <v>87</v>
      </c>
      <c r="BI8" s="352">
        <v>86.5</v>
      </c>
      <c r="BJ8" s="352">
        <v>84.25</v>
      </c>
      <c r="BK8" s="352">
        <v>82.5</v>
      </c>
      <c r="BL8" s="352">
        <v>80.5</v>
      </c>
      <c r="BM8" s="352">
        <v>78.5</v>
      </c>
      <c r="BN8" s="352">
        <v>75.5</v>
      </c>
      <c r="BO8" s="352">
        <v>72.5</v>
      </c>
      <c r="BP8" s="352">
        <v>69.5</v>
      </c>
      <c r="BQ8" s="352">
        <v>67.5</v>
      </c>
      <c r="BR8" s="352">
        <v>65.5</v>
      </c>
      <c r="BS8" s="352">
        <v>63.5</v>
      </c>
      <c r="BT8" s="352">
        <v>61.5</v>
      </c>
      <c r="BU8" s="352">
        <v>59.5</v>
      </c>
      <c r="BV8" s="352">
        <v>57.5</v>
      </c>
    </row>
    <row r="9" spans="1:74" ht="11.1" customHeight="1" x14ac:dyDescent="0.2">
      <c r="A9" s="29" t="s">
        <v>467</v>
      </c>
      <c r="B9" s="380" t="s">
        <v>920</v>
      </c>
      <c r="C9" s="341">
        <v>80.260000000000005</v>
      </c>
      <c r="D9" s="341">
        <v>90.21</v>
      </c>
      <c r="E9" s="341">
        <v>106.98</v>
      </c>
      <c r="F9" s="341">
        <v>105.22</v>
      </c>
      <c r="G9" s="341">
        <v>110.43</v>
      </c>
      <c r="H9" s="341">
        <v>114.44</v>
      </c>
      <c r="I9" s="341">
        <v>102.82</v>
      </c>
      <c r="J9" s="341">
        <v>95.8</v>
      </c>
      <c r="K9" s="341">
        <v>86.57</v>
      </c>
      <c r="L9" s="341">
        <v>88.02</v>
      </c>
      <c r="M9" s="341">
        <v>84.57</v>
      </c>
      <c r="N9" s="341">
        <v>76.56</v>
      </c>
      <c r="O9" s="341">
        <v>75.7</v>
      </c>
      <c r="P9" s="341">
        <v>74.86</v>
      </c>
      <c r="Q9" s="341">
        <v>73</v>
      </c>
      <c r="R9" s="341">
        <v>78.53</v>
      </c>
      <c r="S9" s="341">
        <v>72.569999999999993</v>
      </c>
      <c r="T9" s="341">
        <v>71.39</v>
      </c>
      <c r="U9" s="341">
        <v>76.41</v>
      </c>
      <c r="V9" s="341">
        <v>81.78</v>
      </c>
      <c r="W9" s="341">
        <v>89.32</v>
      </c>
      <c r="X9" s="341">
        <v>86.6</v>
      </c>
      <c r="Y9" s="341">
        <v>79.7</v>
      </c>
      <c r="Z9" s="341">
        <v>72.34</v>
      </c>
      <c r="AA9" s="341">
        <v>73.28</v>
      </c>
      <c r="AB9" s="341">
        <v>76.2</v>
      </c>
      <c r="AC9" s="341">
        <v>79.67</v>
      </c>
      <c r="AD9" s="341">
        <v>84.47</v>
      </c>
      <c r="AE9" s="341">
        <v>80.7</v>
      </c>
      <c r="AF9" s="341">
        <v>80.28</v>
      </c>
      <c r="AG9" s="341">
        <v>81.5</v>
      </c>
      <c r="AH9" s="341">
        <v>77.39</v>
      </c>
      <c r="AI9" s="341">
        <v>71.75</v>
      </c>
      <c r="AJ9" s="341">
        <v>72.95</v>
      </c>
      <c r="AK9" s="341">
        <v>70.89</v>
      </c>
      <c r="AL9" s="341">
        <v>70.37</v>
      </c>
      <c r="AM9" s="341">
        <v>74.930000000000007</v>
      </c>
      <c r="AN9" s="341">
        <v>73.040000000000006</v>
      </c>
      <c r="AO9" s="341">
        <v>69.94</v>
      </c>
      <c r="AP9" s="341">
        <v>65.38</v>
      </c>
      <c r="AQ9" s="341">
        <v>63.26</v>
      </c>
      <c r="AR9" s="341">
        <v>68.11</v>
      </c>
      <c r="AS9" s="341">
        <v>69.3</v>
      </c>
      <c r="AT9" s="341">
        <v>66.73</v>
      </c>
      <c r="AU9" s="341">
        <v>65.66</v>
      </c>
      <c r="AV9" s="341">
        <v>62.4</v>
      </c>
      <c r="AW9" s="341">
        <v>61.22</v>
      </c>
      <c r="AX9" s="341">
        <v>59.09</v>
      </c>
      <c r="AY9" s="341">
        <v>60.6</v>
      </c>
      <c r="AZ9" s="871">
        <v>63.69</v>
      </c>
      <c r="BA9" s="871">
        <v>86.95</v>
      </c>
      <c r="BB9" s="871">
        <v>98.52</v>
      </c>
      <c r="BC9" s="871">
        <v>104.63</v>
      </c>
      <c r="BD9" s="871">
        <v>91.32</v>
      </c>
      <c r="BE9" s="871">
        <v>83.21</v>
      </c>
      <c r="BF9" s="871">
        <v>86.15</v>
      </c>
      <c r="BG9" s="352">
        <v>89.5</v>
      </c>
      <c r="BH9" s="352">
        <v>88</v>
      </c>
      <c r="BI9" s="352">
        <v>87.5</v>
      </c>
      <c r="BJ9" s="352">
        <v>85.25</v>
      </c>
      <c r="BK9" s="352">
        <v>83.5</v>
      </c>
      <c r="BL9" s="352">
        <v>81.5</v>
      </c>
      <c r="BM9" s="352">
        <v>79.5</v>
      </c>
      <c r="BN9" s="352">
        <v>76.5</v>
      </c>
      <c r="BO9" s="352">
        <v>73.5</v>
      </c>
      <c r="BP9" s="352">
        <v>70.5</v>
      </c>
      <c r="BQ9" s="352">
        <v>68.5</v>
      </c>
      <c r="BR9" s="352">
        <v>66.5</v>
      </c>
      <c r="BS9" s="352">
        <v>64.5</v>
      </c>
      <c r="BT9" s="352">
        <v>62.5</v>
      </c>
      <c r="BU9" s="352">
        <v>60.5</v>
      </c>
      <c r="BV9" s="352">
        <v>58.5</v>
      </c>
    </row>
    <row r="10" spans="1:74" ht="11.1" customHeight="1" x14ac:dyDescent="0.2">
      <c r="A10" s="26"/>
      <c r="B10" s="27" t="s">
        <v>1446</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882"/>
      <c r="BA10" s="882"/>
      <c r="BB10" s="882"/>
      <c r="BC10" s="882"/>
      <c r="BD10" s="882"/>
      <c r="BE10" s="882"/>
      <c r="BF10" s="882"/>
      <c r="BG10" s="375"/>
      <c r="BH10" s="375"/>
      <c r="BI10" s="375"/>
      <c r="BJ10" s="375"/>
      <c r="BK10" s="375"/>
      <c r="BL10" s="375"/>
      <c r="BM10" s="375"/>
      <c r="BN10" s="375"/>
      <c r="BO10" s="375"/>
      <c r="BP10" s="375"/>
      <c r="BQ10" s="375"/>
      <c r="BR10" s="375"/>
      <c r="BS10" s="375"/>
      <c r="BT10" s="375"/>
      <c r="BU10" s="375"/>
      <c r="BV10" s="375"/>
    </row>
    <row r="11" spans="1:74" ht="11.1" customHeight="1" x14ac:dyDescent="0.2">
      <c r="A11" s="321"/>
      <c r="B11" s="381" t="s">
        <v>921</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882"/>
      <c r="BA11" s="882"/>
      <c r="BB11" s="882"/>
      <c r="BC11" s="882"/>
      <c r="BD11" s="882"/>
      <c r="BE11" s="882"/>
      <c r="BF11" s="882"/>
      <c r="BG11" s="375"/>
      <c r="BH11" s="375"/>
      <c r="BI11" s="375"/>
      <c r="BJ11" s="375"/>
      <c r="BK11" s="375"/>
      <c r="BL11" s="375"/>
      <c r="BM11" s="375"/>
      <c r="BN11" s="375"/>
      <c r="BO11" s="375"/>
      <c r="BP11" s="375"/>
      <c r="BQ11" s="375"/>
      <c r="BR11" s="375"/>
      <c r="BS11" s="375"/>
      <c r="BT11" s="375"/>
      <c r="BU11" s="375"/>
      <c r="BV11" s="375"/>
    </row>
    <row r="12" spans="1:74" ht="11.1" customHeight="1" x14ac:dyDescent="0.2">
      <c r="A12" s="320" t="s">
        <v>1146</v>
      </c>
      <c r="B12" s="383" t="s">
        <v>905</v>
      </c>
      <c r="C12" s="585">
        <v>2.423</v>
      </c>
      <c r="D12" s="585">
        <v>2.6389999999999998</v>
      </c>
      <c r="E12" s="585">
        <v>3.2320000000000002</v>
      </c>
      <c r="F12" s="585">
        <v>3.2595239999999999</v>
      </c>
      <c r="G12" s="585">
        <v>3.8660239999999999</v>
      </c>
      <c r="H12" s="585">
        <v>4.1233839999999997</v>
      </c>
      <c r="I12" s="585">
        <v>3.3764400000000001</v>
      </c>
      <c r="J12" s="585">
        <v>3.0518360000000002</v>
      </c>
      <c r="K12" s="585">
        <v>2.9032450000000001</v>
      </c>
      <c r="L12" s="585">
        <v>3.0013809999999999</v>
      </c>
      <c r="M12" s="585">
        <v>2.703665</v>
      </c>
      <c r="N12" s="585">
        <v>2.2908249999999999</v>
      </c>
      <c r="O12" s="585">
        <v>2.6160230000000002</v>
      </c>
      <c r="P12" s="585">
        <v>2.604257</v>
      </c>
      <c r="Q12" s="585">
        <v>2.6338602764000001</v>
      </c>
      <c r="R12" s="585">
        <v>2.7438575888000001</v>
      </c>
      <c r="S12" s="585">
        <v>2.5814268246999998</v>
      </c>
      <c r="T12" s="585">
        <v>2.6152202756</v>
      </c>
      <c r="U12" s="585">
        <v>2.7934427497000001</v>
      </c>
      <c r="V12" s="585">
        <v>3.0170080000000001</v>
      </c>
      <c r="W12" s="585">
        <v>3.068549</v>
      </c>
      <c r="X12" s="585">
        <v>2.4893019999999999</v>
      </c>
      <c r="Y12" s="585">
        <v>2.2987009999999999</v>
      </c>
      <c r="Z12" s="585">
        <v>2.1982930000000001</v>
      </c>
      <c r="AA12" s="585">
        <v>2.2642827313999998</v>
      </c>
      <c r="AB12" s="585">
        <v>2.4352118486999998</v>
      </c>
      <c r="AC12" s="585">
        <v>2.6523562835000001</v>
      </c>
      <c r="AD12" s="585">
        <v>2.8034567244000002</v>
      </c>
      <c r="AE12" s="585">
        <v>2.5435091390000002</v>
      </c>
      <c r="AF12" s="585">
        <v>2.4114263655000001</v>
      </c>
      <c r="AG12" s="585">
        <v>2.4652095768</v>
      </c>
      <c r="AH12" s="585">
        <v>2.3917494054000001</v>
      </c>
      <c r="AI12" s="585">
        <v>2.1459176799000002</v>
      </c>
      <c r="AJ12" s="585">
        <v>2.1766364573999999</v>
      </c>
      <c r="AK12" s="585">
        <v>2.1050561265000001</v>
      </c>
      <c r="AL12" s="585">
        <v>2.0561834808000001</v>
      </c>
      <c r="AM12" s="585">
        <v>2.1951967254999998</v>
      </c>
      <c r="AN12" s="585">
        <v>2.2283396567999998</v>
      </c>
      <c r="AO12" s="585">
        <v>2.1666084232</v>
      </c>
      <c r="AP12" s="585">
        <v>2.1332112376999999</v>
      </c>
      <c r="AQ12" s="585">
        <v>2.1693844436999998</v>
      </c>
      <c r="AR12" s="585">
        <v>2.1937823868000002</v>
      </c>
      <c r="AS12" s="585">
        <v>2.2164928535000001</v>
      </c>
      <c r="AT12" s="585">
        <v>2.2258000607000001</v>
      </c>
      <c r="AU12" s="585">
        <v>2.2261596049999999</v>
      </c>
      <c r="AV12" s="585">
        <v>2.0748896815000002</v>
      </c>
      <c r="AW12" s="585">
        <v>2.0923868091000002</v>
      </c>
      <c r="AX12" s="585">
        <v>1.8511044743</v>
      </c>
      <c r="AY12" s="585">
        <v>2.1686121374999998</v>
      </c>
      <c r="AZ12" s="883">
        <v>2.1644563648999999</v>
      </c>
      <c r="BA12" s="883">
        <v>2.8262290472</v>
      </c>
      <c r="BB12" s="883">
        <v>3.3926398989000002</v>
      </c>
      <c r="BC12" s="883">
        <v>3.6221450204000001</v>
      </c>
      <c r="BD12" s="883">
        <v>3.1255834066000001</v>
      </c>
      <c r="BE12" s="883">
        <v>3.3447789999999999</v>
      </c>
      <c r="BF12" s="883">
        <v>3.3726370000000001</v>
      </c>
      <c r="BG12" s="590">
        <v>3.7099250000000001</v>
      </c>
      <c r="BH12" s="590">
        <v>3.4768539999999999</v>
      </c>
      <c r="BI12" s="590">
        <v>3.1510889999999998</v>
      </c>
      <c r="BJ12" s="590">
        <v>2.773536</v>
      </c>
      <c r="BK12" s="590">
        <v>2.6691220000000002</v>
      </c>
      <c r="BL12" s="590">
        <v>2.6257429999999999</v>
      </c>
      <c r="BM12" s="590">
        <v>2.6864710000000001</v>
      </c>
      <c r="BN12" s="590">
        <v>2.6342460000000001</v>
      </c>
      <c r="BO12" s="590">
        <v>2.5706340000000001</v>
      </c>
      <c r="BP12" s="590">
        <v>2.4855130000000001</v>
      </c>
      <c r="BQ12" s="590">
        <v>2.4155380000000002</v>
      </c>
      <c r="BR12" s="590">
        <v>2.3636910000000002</v>
      </c>
      <c r="BS12" s="590">
        <v>2.2382219999999999</v>
      </c>
      <c r="BT12" s="590">
        <v>2.1194670000000002</v>
      </c>
      <c r="BU12" s="590">
        <v>2.0165639999999998</v>
      </c>
      <c r="BV12" s="590">
        <v>1.869049</v>
      </c>
    </row>
    <row r="13" spans="1:74" ht="11.1" customHeight="1" x14ac:dyDescent="0.2">
      <c r="A13" s="321" t="s">
        <v>1447</v>
      </c>
      <c r="B13" s="383" t="s">
        <v>906</v>
      </c>
      <c r="C13" s="585">
        <v>2.5499999999999998</v>
      </c>
      <c r="D13" s="585">
        <v>2.83</v>
      </c>
      <c r="E13" s="585">
        <v>3.5819999999999999</v>
      </c>
      <c r="F13" s="585">
        <v>3.9521679999999999</v>
      </c>
      <c r="G13" s="585">
        <v>4.2303040000000003</v>
      </c>
      <c r="H13" s="585">
        <v>4.3541809999999996</v>
      </c>
      <c r="I13" s="585">
        <v>3.687039</v>
      </c>
      <c r="J13" s="585">
        <v>3.5671659999999998</v>
      </c>
      <c r="K13" s="585">
        <v>3.4530249999999998</v>
      </c>
      <c r="L13" s="585">
        <v>4.1377860000000002</v>
      </c>
      <c r="M13" s="585">
        <v>3.6241099999999999</v>
      </c>
      <c r="N13" s="585">
        <v>3.0522079999999998</v>
      </c>
      <c r="O13" s="585">
        <v>3.2591489999999999</v>
      </c>
      <c r="P13" s="585">
        <v>2.8502640000000001</v>
      </c>
      <c r="Q13" s="585">
        <v>2.7421944740000002</v>
      </c>
      <c r="R13" s="585">
        <v>2.5714560627999998</v>
      </c>
      <c r="S13" s="585">
        <v>2.3690454403999999</v>
      </c>
      <c r="T13" s="585">
        <v>2.4273614601000002</v>
      </c>
      <c r="U13" s="585">
        <v>2.6877344390000002</v>
      </c>
      <c r="V13" s="585">
        <v>3.1552606996999999</v>
      </c>
      <c r="W13" s="585">
        <v>3.3905763629000001</v>
      </c>
      <c r="X13" s="585">
        <v>3.1139361444999998</v>
      </c>
      <c r="Y13" s="585">
        <v>2.8301276829000002</v>
      </c>
      <c r="Z13" s="585">
        <v>2.5413233986999999</v>
      </c>
      <c r="AA13" s="585">
        <v>2.6464435544999998</v>
      </c>
      <c r="AB13" s="585">
        <v>2.7776207339000001</v>
      </c>
      <c r="AC13" s="585">
        <v>2.6723150437999998</v>
      </c>
      <c r="AD13" s="585">
        <v>2.6386356820999999</v>
      </c>
      <c r="AE13" s="585">
        <v>2.4383423769000001</v>
      </c>
      <c r="AF13" s="585">
        <v>2.4533054415</v>
      </c>
      <c r="AG13" s="585">
        <v>2.4777910768</v>
      </c>
      <c r="AH13" s="585">
        <v>2.2974442043000001</v>
      </c>
      <c r="AI13" s="585">
        <v>2.1415838194000001</v>
      </c>
      <c r="AJ13" s="585">
        <v>2.2395334019000002</v>
      </c>
      <c r="AK13" s="585">
        <v>2.2342253667</v>
      </c>
      <c r="AL13" s="585">
        <v>2.2120718481999999</v>
      </c>
      <c r="AM13" s="585">
        <v>2.4847999932999998</v>
      </c>
      <c r="AN13" s="585">
        <v>2.4513003317000002</v>
      </c>
      <c r="AO13" s="585">
        <v>2.2489420649</v>
      </c>
      <c r="AP13" s="585">
        <v>2.1503305347000001</v>
      </c>
      <c r="AQ13" s="585">
        <v>2.0942350220999999</v>
      </c>
      <c r="AR13" s="585">
        <v>2.2935677169000002</v>
      </c>
      <c r="AS13" s="585">
        <v>2.4590416375999999</v>
      </c>
      <c r="AT13" s="585">
        <v>2.3019035487999999</v>
      </c>
      <c r="AU13" s="585">
        <v>2.3852202595000001</v>
      </c>
      <c r="AV13" s="585">
        <v>2.3194930287000002</v>
      </c>
      <c r="AW13" s="585">
        <v>2.4826255988999999</v>
      </c>
      <c r="AX13" s="585">
        <v>2.1866895520999998</v>
      </c>
      <c r="AY13" s="585">
        <v>2.2112700600999999</v>
      </c>
      <c r="AZ13" s="883">
        <v>2.4229404200000002</v>
      </c>
      <c r="BA13" s="883">
        <v>3.3281071323</v>
      </c>
      <c r="BB13" s="883">
        <v>4.0241645290000001</v>
      </c>
      <c r="BC13" s="883">
        <v>3.9668316928</v>
      </c>
      <c r="BD13" s="883">
        <v>3.4302381658000001</v>
      </c>
      <c r="BE13" s="883">
        <v>3.9357989999999998</v>
      </c>
      <c r="BF13" s="883">
        <v>4.2730540000000001</v>
      </c>
      <c r="BG13" s="590">
        <v>4.5942030000000003</v>
      </c>
      <c r="BH13" s="590">
        <v>4.560676</v>
      </c>
      <c r="BI13" s="590">
        <v>4.3302569999999996</v>
      </c>
      <c r="BJ13" s="590">
        <v>3.9583949999999999</v>
      </c>
      <c r="BK13" s="590">
        <v>3.7654730000000001</v>
      </c>
      <c r="BL13" s="590">
        <v>3.5513349999999999</v>
      </c>
      <c r="BM13" s="590">
        <v>3.4085779999999999</v>
      </c>
      <c r="BN13" s="590">
        <v>3.1716660000000001</v>
      </c>
      <c r="BO13" s="590">
        <v>3.0296630000000002</v>
      </c>
      <c r="BP13" s="590">
        <v>2.8925239999999999</v>
      </c>
      <c r="BQ13" s="590">
        <v>2.8134709999999998</v>
      </c>
      <c r="BR13" s="590">
        <v>2.7813699999999999</v>
      </c>
      <c r="BS13" s="590">
        <v>2.7471009999999998</v>
      </c>
      <c r="BT13" s="590">
        <v>2.717632</v>
      </c>
      <c r="BU13" s="590">
        <v>2.6724060000000001</v>
      </c>
      <c r="BV13" s="590">
        <v>2.5375450000000002</v>
      </c>
    </row>
    <row r="14" spans="1:74" ht="11.1" customHeight="1" x14ac:dyDescent="0.2">
      <c r="A14" s="320" t="s">
        <v>1448</v>
      </c>
      <c r="B14" s="383" t="s">
        <v>907</v>
      </c>
      <c r="C14" s="585">
        <v>2.4380000000000002</v>
      </c>
      <c r="D14" s="585">
        <v>2.742</v>
      </c>
      <c r="E14" s="585">
        <v>3.4790000000000001</v>
      </c>
      <c r="F14" s="585">
        <v>3.8647830000000001</v>
      </c>
      <c r="G14" s="585">
        <v>4.4947540000000004</v>
      </c>
      <c r="H14" s="585">
        <v>4.1853199999999999</v>
      </c>
      <c r="I14" s="585">
        <v>3.5915439999999998</v>
      </c>
      <c r="J14" s="585">
        <v>3.412712</v>
      </c>
      <c r="K14" s="585">
        <v>3.3415409999999999</v>
      </c>
      <c r="L14" s="585">
        <v>4.2114419999999999</v>
      </c>
      <c r="M14" s="585">
        <v>3.8268140000000002</v>
      </c>
      <c r="N14" s="585">
        <v>2.957732</v>
      </c>
      <c r="O14" s="585">
        <v>3.0788000000000002</v>
      </c>
      <c r="P14" s="585">
        <v>2.6542219999999999</v>
      </c>
      <c r="Q14" s="585">
        <v>2.5739329999999998</v>
      </c>
      <c r="R14" s="585">
        <v>2.4374449999999999</v>
      </c>
      <c r="S14" s="585">
        <v>2.185012</v>
      </c>
      <c r="T14" s="585">
        <v>2.2877809999999998</v>
      </c>
      <c r="U14" s="585">
        <v>2.5054099999999999</v>
      </c>
      <c r="V14" s="585">
        <v>2.9400909008</v>
      </c>
      <c r="W14" s="585">
        <v>3.1662828101999998</v>
      </c>
      <c r="X14" s="585">
        <v>3.0019169692999998</v>
      </c>
      <c r="Y14" s="585">
        <v>2.8136890320000001</v>
      </c>
      <c r="Z14" s="585">
        <v>2.5459834222</v>
      </c>
      <c r="AA14" s="585">
        <v>2.5953427452</v>
      </c>
      <c r="AB14" s="585">
        <v>2.7072129138999999</v>
      </c>
      <c r="AC14" s="585">
        <v>2.6060086818000001</v>
      </c>
      <c r="AD14" s="585">
        <v>2.5428887201000001</v>
      </c>
      <c r="AE14" s="585">
        <v>2.3542464473</v>
      </c>
      <c r="AF14" s="585">
        <v>2.3597796139999998</v>
      </c>
      <c r="AG14" s="585">
        <v>2.3602564483999999</v>
      </c>
      <c r="AH14" s="585">
        <v>2.1745294744999999</v>
      </c>
      <c r="AI14" s="585">
        <v>1.7110238387000001</v>
      </c>
      <c r="AJ14" s="585">
        <v>1.9201808466000001</v>
      </c>
      <c r="AK14" s="585">
        <v>2.1522056017</v>
      </c>
      <c r="AL14" s="585">
        <v>2.1461987480000002</v>
      </c>
      <c r="AM14" s="585">
        <v>2.4155888239999999</v>
      </c>
      <c r="AN14" s="585">
        <v>2.3550537608000002</v>
      </c>
      <c r="AO14" s="585">
        <v>2.1596368883000001</v>
      </c>
      <c r="AP14" s="585">
        <v>2.0437681681000002</v>
      </c>
      <c r="AQ14" s="585">
        <v>1.9982382451</v>
      </c>
      <c r="AR14" s="585">
        <v>2.1857825287999999</v>
      </c>
      <c r="AS14" s="585">
        <v>2.333659951</v>
      </c>
      <c r="AT14" s="585">
        <v>2.1889564672000001</v>
      </c>
      <c r="AU14" s="585">
        <v>2.2532340054</v>
      </c>
      <c r="AV14" s="585">
        <v>2.2012605240999998</v>
      </c>
      <c r="AW14" s="585">
        <v>2.3846004410999999</v>
      </c>
      <c r="AX14" s="585">
        <v>2.1246105849000001</v>
      </c>
      <c r="AY14" s="585">
        <v>2.1228793457999999</v>
      </c>
      <c r="AZ14" s="883">
        <v>2.3624801015000001</v>
      </c>
      <c r="BA14" s="883">
        <v>3.5769613053999998</v>
      </c>
      <c r="BB14" s="883">
        <v>3.8293963012000001</v>
      </c>
      <c r="BC14" s="883">
        <v>3.7926011695000001</v>
      </c>
      <c r="BD14" s="883">
        <v>3.2980729075999999</v>
      </c>
      <c r="BE14" s="883">
        <v>3.7924370000000001</v>
      </c>
      <c r="BF14" s="883">
        <v>4.1030340000000001</v>
      </c>
      <c r="BG14" s="590">
        <v>4.3914619999999998</v>
      </c>
      <c r="BH14" s="590">
        <v>4.3963099999999997</v>
      </c>
      <c r="BI14" s="590">
        <v>4.2240159999999998</v>
      </c>
      <c r="BJ14" s="590">
        <v>3.9166479999999999</v>
      </c>
      <c r="BK14" s="590">
        <v>3.672056</v>
      </c>
      <c r="BL14" s="590">
        <v>3.4907219999999999</v>
      </c>
      <c r="BM14" s="590">
        <v>3.2765219999999999</v>
      </c>
      <c r="BN14" s="590">
        <v>3.041347</v>
      </c>
      <c r="BO14" s="590">
        <v>2.9815160000000001</v>
      </c>
      <c r="BP14" s="590">
        <v>2.8605849999999999</v>
      </c>
      <c r="BQ14" s="590">
        <v>2.761161</v>
      </c>
      <c r="BR14" s="590">
        <v>2.710324</v>
      </c>
      <c r="BS14" s="590">
        <v>2.6827260000000002</v>
      </c>
      <c r="BT14" s="590">
        <v>2.6577090000000001</v>
      </c>
      <c r="BU14" s="590">
        <v>2.6382919999999999</v>
      </c>
      <c r="BV14" s="590">
        <v>2.5275590000000001</v>
      </c>
    </row>
    <row r="15" spans="1:74" ht="11.1" customHeight="1" x14ac:dyDescent="0.2">
      <c r="A15" s="320" t="s">
        <v>1449</v>
      </c>
      <c r="B15" s="383" t="s">
        <v>908</v>
      </c>
      <c r="C15" s="585">
        <v>2.4510000000000001</v>
      </c>
      <c r="D15" s="585">
        <v>2.653</v>
      </c>
      <c r="E15" s="585">
        <v>3.3260000000000001</v>
      </c>
      <c r="F15" s="585">
        <v>3.9327230000000002</v>
      </c>
      <c r="G15" s="585">
        <v>3.9519989999999998</v>
      </c>
      <c r="H15" s="585">
        <v>4.1108570000000002</v>
      </c>
      <c r="I15" s="585">
        <v>3.5145840000000002</v>
      </c>
      <c r="J15" s="585">
        <v>3.3736920000000001</v>
      </c>
      <c r="K15" s="585">
        <v>3.315124</v>
      </c>
      <c r="L15" s="585">
        <v>3.7915920000000001</v>
      </c>
      <c r="M15" s="585">
        <v>3.2242169999999999</v>
      </c>
      <c r="N15" s="585">
        <v>2.9516</v>
      </c>
      <c r="O15" s="585">
        <v>3.582719</v>
      </c>
      <c r="P15" s="585">
        <v>2.8370449999999998</v>
      </c>
      <c r="Q15" s="585">
        <v>2.7349950000000001</v>
      </c>
      <c r="R15" s="585">
        <v>2.4392420000000001</v>
      </c>
      <c r="S15" s="585">
        <v>2.2401249999999999</v>
      </c>
      <c r="T15" s="585">
        <v>2.3160400000000001</v>
      </c>
      <c r="U15" s="585">
        <v>2.549004</v>
      </c>
      <c r="V15" s="585">
        <v>3.0400180193000002</v>
      </c>
      <c r="W15" s="585">
        <v>3.1691722712999999</v>
      </c>
      <c r="X15" s="585">
        <v>2.9347373522</v>
      </c>
      <c r="Y15" s="585">
        <v>2.7908432182</v>
      </c>
      <c r="Z15" s="585">
        <v>2.4498580078000001</v>
      </c>
      <c r="AA15" s="585">
        <v>2.6446613448999998</v>
      </c>
      <c r="AB15" s="585">
        <v>2.7406133336999998</v>
      </c>
      <c r="AC15" s="585">
        <v>2.6505441031000001</v>
      </c>
      <c r="AD15" s="585">
        <v>2.6639904076000001</v>
      </c>
      <c r="AE15" s="585">
        <v>2.4435652390999998</v>
      </c>
      <c r="AF15" s="585">
        <v>2.4567521875999998</v>
      </c>
      <c r="AG15" s="585">
        <v>2.481847734</v>
      </c>
      <c r="AH15" s="585">
        <v>2.2432840609000002</v>
      </c>
      <c r="AI15" s="585">
        <v>2.0528698727000001</v>
      </c>
      <c r="AJ15" s="585">
        <v>2.1371270145999999</v>
      </c>
      <c r="AK15" s="585">
        <v>2.1344905631</v>
      </c>
      <c r="AL15" s="585">
        <v>2.1657768112000002</v>
      </c>
      <c r="AM15" s="585">
        <v>2.4106396194999999</v>
      </c>
      <c r="AN15" s="585">
        <v>2.3296536477999998</v>
      </c>
      <c r="AO15" s="585">
        <v>2.1380438080999999</v>
      </c>
      <c r="AP15" s="585">
        <v>2.0470011210000001</v>
      </c>
      <c r="AQ15" s="585">
        <v>2.0004993178000001</v>
      </c>
      <c r="AR15" s="585">
        <v>2.1628284288000001</v>
      </c>
      <c r="AS15" s="585">
        <v>2.3102672854000001</v>
      </c>
      <c r="AT15" s="585">
        <v>2.0943900067999999</v>
      </c>
      <c r="AU15" s="585">
        <v>2.1582599534</v>
      </c>
      <c r="AV15" s="585">
        <v>2.2220704782</v>
      </c>
      <c r="AW15" s="585">
        <v>2.3238253594999998</v>
      </c>
      <c r="AX15" s="585">
        <v>2.0364516293000001</v>
      </c>
      <c r="AY15" s="585">
        <v>2.1012555592000002</v>
      </c>
      <c r="AZ15" s="883">
        <v>2.3281571567000001</v>
      </c>
      <c r="BA15" s="883">
        <v>3.7350089377</v>
      </c>
      <c r="BB15" s="883">
        <v>3.9613720417999998</v>
      </c>
      <c r="BC15" s="883">
        <v>3.9754042878</v>
      </c>
      <c r="BD15" s="883">
        <v>3.0920777907999999</v>
      </c>
      <c r="BE15" s="883">
        <v>3.4465059999999998</v>
      </c>
      <c r="BF15" s="883">
        <v>3.760119</v>
      </c>
      <c r="BG15" s="590">
        <v>4.0712489999999999</v>
      </c>
      <c r="BH15" s="590">
        <v>4.221025</v>
      </c>
      <c r="BI15" s="590">
        <v>4.0335049999999999</v>
      </c>
      <c r="BJ15" s="590">
        <v>3.7776559999999999</v>
      </c>
      <c r="BK15" s="590">
        <v>3.6361210000000002</v>
      </c>
      <c r="BL15" s="590">
        <v>3.4683099999999998</v>
      </c>
      <c r="BM15" s="590">
        <v>3.3098930000000002</v>
      </c>
      <c r="BN15" s="590">
        <v>3.0815679999999999</v>
      </c>
      <c r="BO15" s="590">
        <v>2.9225690000000002</v>
      </c>
      <c r="BP15" s="590">
        <v>2.7815569999999998</v>
      </c>
      <c r="BQ15" s="590">
        <v>2.698029</v>
      </c>
      <c r="BR15" s="590">
        <v>2.6418309999999998</v>
      </c>
      <c r="BS15" s="590">
        <v>2.5846330000000002</v>
      </c>
      <c r="BT15" s="590">
        <v>2.5829140000000002</v>
      </c>
      <c r="BU15" s="590">
        <v>2.5496910000000002</v>
      </c>
      <c r="BV15" s="590">
        <v>2.438504</v>
      </c>
    </row>
    <row r="16" spans="1:74" ht="11.1" customHeight="1" x14ac:dyDescent="0.2">
      <c r="A16" s="320" t="s">
        <v>1450</v>
      </c>
      <c r="B16" s="383" t="s">
        <v>909</v>
      </c>
      <c r="C16" s="585">
        <v>2.16</v>
      </c>
      <c r="D16" s="585">
        <v>2.4319999999999999</v>
      </c>
      <c r="E16" s="585">
        <v>2.867</v>
      </c>
      <c r="F16" s="585">
        <v>2.5549179999999998</v>
      </c>
      <c r="G16" s="585">
        <v>2.5594209999999999</v>
      </c>
      <c r="H16" s="585">
        <v>2.6375700000000002</v>
      </c>
      <c r="I16" s="585">
        <v>2.4473220000000002</v>
      </c>
      <c r="J16" s="585">
        <v>2.3309310000000001</v>
      </c>
      <c r="K16" s="585">
        <v>2.1199859999999999</v>
      </c>
      <c r="L16" s="585">
        <v>2.069518</v>
      </c>
      <c r="M16" s="585">
        <v>2.0386869999999999</v>
      </c>
      <c r="N16" s="585">
        <v>1.906479</v>
      </c>
      <c r="O16" s="585">
        <v>1.975822</v>
      </c>
      <c r="P16" s="585">
        <v>1.992127</v>
      </c>
      <c r="Q16" s="585">
        <v>1.916112</v>
      </c>
      <c r="R16" s="585">
        <v>1.955614</v>
      </c>
      <c r="S16" s="585">
        <v>1.8873249999999999</v>
      </c>
      <c r="T16" s="585">
        <v>1.844454</v>
      </c>
      <c r="U16" s="585">
        <v>1.8894489999999999</v>
      </c>
      <c r="V16" s="585">
        <v>2.0294469999999998</v>
      </c>
      <c r="W16" s="585">
        <v>2.1734599999999999</v>
      </c>
      <c r="X16" s="585">
        <v>2.1592600000000002</v>
      </c>
      <c r="Y16" s="585">
        <v>2.074986</v>
      </c>
      <c r="Z16" s="585">
        <v>1.9425380000000001</v>
      </c>
      <c r="AA16" s="585">
        <v>1.9349689999999999</v>
      </c>
      <c r="AB16" s="585">
        <v>1.979068</v>
      </c>
      <c r="AC16" s="585">
        <v>2.0226769999999998</v>
      </c>
      <c r="AD16" s="585">
        <v>2.0837140000000001</v>
      </c>
      <c r="AE16" s="585">
        <v>2.0583749999999998</v>
      </c>
      <c r="AF16" s="585">
        <v>2.0488240000000002</v>
      </c>
      <c r="AG16" s="585">
        <v>2.052829</v>
      </c>
      <c r="AH16" s="585">
        <v>2.0241099999999999</v>
      </c>
      <c r="AI16" s="585">
        <v>1.8905670000000001</v>
      </c>
      <c r="AJ16" s="585">
        <v>1.8450310000000001</v>
      </c>
      <c r="AK16" s="585">
        <v>1.8344320000000001</v>
      </c>
      <c r="AL16" s="585">
        <v>1.826336</v>
      </c>
      <c r="AM16" s="585">
        <v>1.917216</v>
      </c>
      <c r="AN16" s="585">
        <v>1.8686579999999999</v>
      </c>
      <c r="AO16" s="585">
        <v>1.799099</v>
      </c>
      <c r="AP16" s="585">
        <v>1.620727</v>
      </c>
      <c r="AQ16" s="585">
        <v>1.5474840000000001</v>
      </c>
      <c r="AR16" s="585">
        <v>1.654101</v>
      </c>
      <c r="AS16" s="585">
        <v>1.6807099999999999</v>
      </c>
      <c r="AT16" s="585">
        <v>1.6225449999999999</v>
      </c>
      <c r="AU16" s="585">
        <v>1.5872029999999999</v>
      </c>
      <c r="AV16" s="585">
        <v>1.499404</v>
      </c>
      <c r="AW16" s="585">
        <v>1.5308349999999999</v>
      </c>
      <c r="AX16" s="585">
        <v>1.5287740000000001</v>
      </c>
      <c r="AY16" s="585">
        <v>1.5605549999999999</v>
      </c>
      <c r="AZ16" s="883">
        <v>1.6667920000000001</v>
      </c>
      <c r="BA16" s="883">
        <v>2.2334969999999998</v>
      </c>
      <c r="BB16" s="883">
        <v>2.5010680000000001</v>
      </c>
      <c r="BC16" s="883">
        <v>2.610903</v>
      </c>
      <c r="BD16" s="883">
        <v>2.287941</v>
      </c>
      <c r="BE16" s="883">
        <v>2.1377630000000001</v>
      </c>
      <c r="BF16" s="883">
        <v>2.1999170000000001</v>
      </c>
      <c r="BG16" s="590">
        <v>2.2619050000000001</v>
      </c>
      <c r="BH16" s="590">
        <v>2.2174779999999998</v>
      </c>
      <c r="BI16" s="590">
        <v>2.245209</v>
      </c>
      <c r="BJ16" s="590">
        <v>2.2282510000000002</v>
      </c>
      <c r="BK16" s="590">
        <v>2.1772930000000001</v>
      </c>
      <c r="BL16" s="590">
        <v>2.147008</v>
      </c>
      <c r="BM16" s="590">
        <v>2.1160929999999998</v>
      </c>
      <c r="BN16" s="590">
        <v>1.986866</v>
      </c>
      <c r="BO16" s="590">
        <v>1.8995470000000001</v>
      </c>
      <c r="BP16" s="590">
        <v>1.8334520000000001</v>
      </c>
      <c r="BQ16" s="590">
        <v>1.793914</v>
      </c>
      <c r="BR16" s="590">
        <v>1.7591969999999999</v>
      </c>
      <c r="BS16" s="590">
        <v>1.71279</v>
      </c>
      <c r="BT16" s="590">
        <v>1.650442</v>
      </c>
      <c r="BU16" s="590">
        <v>1.642021</v>
      </c>
      <c r="BV16" s="590">
        <v>1.6228549999999999</v>
      </c>
    </row>
    <row r="17" spans="1:74" ht="11.1" customHeight="1" x14ac:dyDescent="0.2">
      <c r="A17" s="320" t="s">
        <v>1451</v>
      </c>
      <c r="B17" s="383" t="s">
        <v>1456</v>
      </c>
      <c r="C17" s="585">
        <v>1.169</v>
      </c>
      <c r="D17" s="585">
        <v>1.2829999999999999</v>
      </c>
      <c r="E17" s="585">
        <v>1.448</v>
      </c>
      <c r="F17" s="585">
        <v>1.302</v>
      </c>
      <c r="G17" s="585">
        <v>1.2230000000000001</v>
      </c>
      <c r="H17" s="585">
        <v>1.2190000000000001</v>
      </c>
      <c r="I17" s="585">
        <v>1.1419999999999999</v>
      </c>
      <c r="J17" s="585">
        <v>1.093</v>
      </c>
      <c r="K17" s="585">
        <v>0.99099999999999999</v>
      </c>
      <c r="L17" s="585">
        <v>0.85899999999999999</v>
      </c>
      <c r="M17" s="585">
        <v>0.85199999999999998</v>
      </c>
      <c r="N17" s="585">
        <v>0.69199999999999995</v>
      </c>
      <c r="O17" s="585">
        <v>0.84199999999999997</v>
      </c>
      <c r="P17" s="585">
        <v>0.82799999999999996</v>
      </c>
      <c r="Q17" s="585">
        <v>0.79400000000000004</v>
      </c>
      <c r="R17" s="585">
        <v>0.81100000000000005</v>
      </c>
      <c r="S17" s="585">
        <v>0.66600000000000004</v>
      </c>
      <c r="T17" s="585">
        <v>0.57399999999999995</v>
      </c>
      <c r="U17" s="585">
        <v>0.629</v>
      </c>
      <c r="V17" s="585">
        <v>0.67900000000000005</v>
      </c>
      <c r="W17" s="585">
        <v>0.73</v>
      </c>
      <c r="X17" s="585">
        <v>0.67477272727000004</v>
      </c>
      <c r="Y17" s="585">
        <v>0.63923809523999997</v>
      </c>
      <c r="Z17" s="585">
        <v>0.68705000000000005</v>
      </c>
      <c r="AA17" s="585">
        <v>0.82128571428999997</v>
      </c>
      <c r="AB17" s="585">
        <v>0.90754999999999997</v>
      </c>
      <c r="AC17" s="585">
        <v>0.80289999999999995</v>
      </c>
      <c r="AD17" s="585">
        <v>0.80009090909000002</v>
      </c>
      <c r="AE17" s="585">
        <v>0.69768181817999997</v>
      </c>
      <c r="AF17" s="585">
        <v>0.76200000000000001</v>
      </c>
      <c r="AG17" s="585">
        <v>0.79733333333</v>
      </c>
      <c r="AH17" s="585">
        <v>0.75477272727</v>
      </c>
      <c r="AI17" s="585">
        <v>0.65564999999999996</v>
      </c>
      <c r="AJ17" s="585">
        <v>0.77360869565000001</v>
      </c>
      <c r="AK17" s="585">
        <v>0.80600000000000005</v>
      </c>
      <c r="AL17" s="585">
        <v>0.77266666666999995</v>
      </c>
      <c r="AM17" s="585">
        <v>0.90100000000000002</v>
      </c>
      <c r="AN17" s="585">
        <v>0.92500000000000004</v>
      </c>
      <c r="AO17" s="585">
        <v>0.87</v>
      </c>
      <c r="AP17" s="585">
        <v>0.84599999999999997</v>
      </c>
      <c r="AQ17" s="585">
        <v>0.746</v>
      </c>
      <c r="AR17" s="585">
        <v>0.75600000000000001</v>
      </c>
      <c r="AS17" s="585">
        <v>0.71099999999999997</v>
      </c>
      <c r="AT17" s="585">
        <v>0.66966666666999997</v>
      </c>
      <c r="AU17" s="585">
        <v>0.68828571428999996</v>
      </c>
      <c r="AV17" s="585">
        <v>0.63817391304000004</v>
      </c>
      <c r="AW17" s="585">
        <v>0.60472222222000005</v>
      </c>
      <c r="AX17" s="585">
        <v>0.64571428571</v>
      </c>
      <c r="AY17" s="585">
        <v>0.62178947368000004</v>
      </c>
      <c r="AZ17" s="883">
        <v>0.61399999999999999</v>
      </c>
      <c r="BA17" s="883">
        <v>0.72709090908999996</v>
      </c>
      <c r="BB17" s="883">
        <v>0.76571428571</v>
      </c>
      <c r="BC17" s="883">
        <v>0.83</v>
      </c>
      <c r="BD17" s="883">
        <v>0.755</v>
      </c>
      <c r="BE17" s="883">
        <v>0.70299999999999996</v>
      </c>
      <c r="BF17" s="883">
        <v>0.68700000000000006</v>
      </c>
      <c r="BG17" s="590">
        <v>0.70996309999999996</v>
      </c>
      <c r="BH17" s="590">
        <v>0.69978459999999998</v>
      </c>
      <c r="BI17" s="590">
        <v>0.69214850000000006</v>
      </c>
      <c r="BJ17" s="590">
        <v>0.69051070000000003</v>
      </c>
      <c r="BK17" s="590">
        <v>0.687531</v>
      </c>
      <c r="BL17" s="590">
        <v>0.70121860000000003</v>
      </c>
      <c r="BM17" s="590">
        <v>0.69179650000000004</v>
      </c>
      <c r="BN17" s="590">
        <v>0.67511169999999998</v>
      </c>
      <c r="BO17" s="590">
        <v>0.66858390000000001</v>
      </c>
      <c r="BP17" s="590">
        <v>0.64921739999999994</v>
      </c>
      <c r="BQ17" s="590">
        <v>0.65960289999999999</v>
      </c>
      <c r="BR17" s="590">
        <v>0.64314760000000004</v>
      </c>
      <c r="BS17" s="590">
        <v>0.63134959999999996</v>
      </c>
      <c r="BT17" s="590">
        <v>0.60309500000000005</v>
      </c>
      <c r="BU17" s="590">
        <v>0.58682820000000002</v>
      </c>
      <c r="BV17" s="590">
        <v>0.58830919999999998</v>
      </c>
    </row>
    <row r="18" spans="1:74" ht="11.1" customHeight="1" x14ac:dyDescent="0.2">
      <c r="A18" s="321"/>
      <c r="B18" s="381" t="s">
        <v>923</v>
      </c>
      <c r="C18" s="585"/>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5"/>
      <c r="AJ18" s="585"/>
      <c r="AK18" s="585"/>
      <c r="AL18" s="585"/>
      <c r="AM18" s="585"/>
      <c r="AN18" s="585"/>
      <c r="AO18" s="585"/>
      <c r="AP18" s="585"/>
      <c r="AQ18" s="585"/>
      <c r="AR18" s="585"/>
      <c r="AS18" s="585"/>
      <c r="AT18" s="585"/>
      <c r="AU18" s="585"/>
      <c r="AV18" s="585"/>
      <c r="AW18" s="585"/>
      <c r="AX18" s="585"/>
      <c r="AY18" s="585"/>
      <c r="AZ18" s="883"/>
      <c r="BA18" s="883"/>
      <c r="BB18" s="883"/>
      <c r="BC18" s="883"/>
      <c r="BD18" s="883"/>
      <c r="BE18" s="883"/>
      <c r="BF18" s="883"/>
      <c r="BG18" s="590"/>
      <c r="BH18" s="590"/>
      <c r="BI18" s="590"/>
      <c r="BJ18" s="590"/>
      <c r="BK18" s="590"/>
      <c r="BL18" s="590"/>
      <c r="BM18" s="590"/>
      <c r="BN18" s="590"/>
      <c r="BO18" s="590"/>
      <c r="BP18" s="590"/>
      <c r="BQ18" s="590"/>
      <c r="BR18" s="590"/>
      <c r="BS18" s="590"/>
      <c r="BT18" s="590"/>
      <c r="BU18" s="590"/>
      <c r="BV18" s="590"/>
    </row>
    <row r="19" spans="1:74" ht="11.1" customHeight="1" x14ac:dyDescent="0.2">
      <c r="A19" s="320" t="s">
        <v>1151</v>
      </c>
      <c r="B19" s="383" t="s">
        <v>910</v>
      </c>
      <c r="C19" s="585">
        <v>3.3146</v>
      </c>
      <c r="D19" s="585">
        <v>3.5172500000000002</v>
      </c>
      <c r="E19" s="585">
        <v>4.2217500000000001</v>
      </c>
      <c r="F19" s="585">
        <v>4.1085000000000003</v>
      </c>
      <c r="G19" s="585">
        <v>4.4436</v>
      </c>
      <c r="H19" s="585">
        <v>4.9290000000000003</v>
      </c>
      <c r="I19" s="585">
        <v>4.5592499999999996</v>
      </c>
      <c r="J19" s="585">
        <v>3.9750000000000001</v>
      </c>
      <c r="K19" s="585">
        <v>3.70025</v>
      </c>
      <c r="L19" s="585">
        <v>3.8151999999999999</v>
      </c>
      <c r="M19" s="585">
        <v>3.6850000000000001</v>
      </c>
      <c r="N19" s="585">
        <v>3.21</v>
      </c>
      <c r="O19" s="585">
        <v>3.3391999999999999</v>
      </c>
      <c r="P19" s="585">
        <v>3.3887499999999999</v>
      </c>
      <c r="Q19" s="585">
        <v>3.4220000000000002</v>
      </c>
      <c r="R19" s="585">
        <v>3.6030000000000002</v>
      </c>
      <c r="S19" s="585">
        <v>3.5548000000000002</v>
      </c>
      <c r="T19" s="585">
        <v>3.5710000000000002</v>
      </c>
      <c r="U19" s="585">
        <v>3.597</v>
      </c>
      <c r="V19" s="585">
        <v>3.83975</v>
      </c>
      <c r="W19" s="585">
        <v>3.8359999999999999</v>
      </c>
      <c r="X19" s="585">
        <v>3.6128</v>
      </c>
      <c r="Y19" s="585">
        <v>3.3180000000000001</v>
      </c>
      <c r="Z19" s="585">
        <v>3.1339999999999999</v>
      </c>
      <c r="AA19" s="585">
        <v>3.0754000000000001</v>
      </c>
      <c r="AB19" s="585">
        <v>3.2115</v>
      </c>
      <c r="AC19" s="585">
        <v>3.4255</v>
      </c>
      <c r="AD19" s="585">
        <v>3.6114000000000002</v>
      </c>
      <c r="AE19" s="585">
        <v>3.6030000000000002</v>
      </c>
      <c r="AF19" s="585">
        <v>3.4544999999999999</v>
      </c>
      <c r="AG19" s="585">
        <v>3.4838</v>
      </c>
      <c r="AH19" s="585">
        <v>3.3892500000000001</v>
      </c>
      <c r="AI19" s="585">
        <v>3.2138</v>
      </c>
      <c r="AJ19" s="585">
        <v>3.137</v>
      </c>
      <c r="AK19" s="585">
        <v>3.0527500000000001</v>
      </c>
      <c r="AL19" s="585">
        <v>3.0175999999999998</v>
      </c>
      <c r="AM19" s="585">
        <v>3.0754999999999999</v>
      </c>
      <c r="AN19" s="585">
        <v>3.1207500000000001</v>
      </c>
      <c r="AO19" s="585">
        <v>3.0964</v>
      </c>
      <c r="AP19" s="585">
        <v>3.1712500000000001</v>
      </c>
      <c r="AQ19" s="585">
        <v>3.15</v>
      </c>
      <c r="AR19" s="585">
        <v>3.1501999999999999</v>
      </c>
      <c r="AS19" s="585">
        <v>3.1247500000000001</v>
      </c>
      <c r="AT19" s="585">
        <v>3.1324999999999998</v>
      </c>
      <c r="AU19" s="585">
        <v>3.1656</v>
      </c>
      <c r="AV19" s="585">
        <v>3.0597500000000002</v>
      </c>
      <c r="AW19" s="585">
        <v>3.0495000000000001</v>
      </c>
      <c r="AX19" s="585">
        <v>2.8944000000000001</v>
      </c>
      <c r="AY19" s="585">
        <v>2.8085</v>
      </c>
      <c r="AZ19" s="883">
        <v>2.9075000000000002</v>
      </c>
      <c r="BA19" s="883">
        <v>3.6375999999999999</v>
      </c>
      <c r="BB19" s="883">
        <v>4.1025</v>
      </c>
      <c r="BC19" s="883">
        <v>4.4792500000000004</v>
      </c>
      <c r="BD19" s="883">
        <v>4.0495999999999999</v>
      </c>
      <c r="BE19" s="883">
        <v>3.9322499999999998</v>
      </c>
      <c r="BF19" s="883">
        <v>4.0579999999999998</v>
      </c>
      <c r="BG19" s="590">
        <v>4.0487029999999997</v>
      </c>
      <c r="BH19" s="590">
        <v>4.1650489999999998</v>
      </c>
      <c r="BI19" s="590">
        <v>4.0111319999999999</v>
      </c>
      <c r="BJ19" s="590">
        <v>3.67442</v>
      </c>
      <c r="BK19" s="590">
        <v>3.539282</v>
      </c>
      <c r="BL19" s="590">
        <v>3.4653740000000002</v>
      </c>
      <c r="BM19" s="590">
        <v>3.5503719999999999</v>
      </c>
      <c r="BN19" s="590">
        <v>3.5820189999999998</v>
      </c>
      <c r="BO19" s="590">
        <v>3.5630890000000002</v>
      </c>
      <c r="BP19" s="590">
        <v>3.5126909999999998</v>
      </c>
      <c r="BQ19" s="590">
        <v>3.433465</v>
      </c>
      <c r="BR19" s="590">
        <v>3.345939</v>
      </c>
      <c r="BS19" s="590">
        <v>3.2217989999999999</v>
      </c>
      <c r="BT19" s="590">
        <v>3.1341860000000001</v>
      </c>
      <c r="BU19" s="590">
        <v>3.0215160000000001</v>
      </c>
      <c r="BV19" s="590">
        <v>2.8738229999999998</v>
      </c>
    </row>
    <row r="20" spans="1:74" ht="11.1" customHeight="1" x14ac:dyDescent="0.2">
      <c r="A20" s="320" t="s">
        <v>1149</v>
      </c>
      <c r="B20" s="383" t="s">
        <v>911</v>
      </c>
      <c r="C20" s="585">
        <v>3.4127999999999998</v>
      </c>
      <c r="D20" s="585">
        <v>3.6110000000000002</v>
      </c>
      <c r="E20" s="585">
        <v>4.3217499999999998</v>
      </c>
      <c r="F20" s="585">
        <v>4.2127499999999998</v>
      </c>
      <c r="G20" s="585">
        <v>4.5449999999999999</v>
      </c>
      <c r="H20" s="585">
        <v>5.0322500000000003</v>
      </c>
      <c r="I20" s="585">
        <v>4.6680000000000001</v>
      </c>
      <c r="J20" s="585">
        <v>4.0873999999999997</v>
      </c>
      <c r="K20" s="585">
        <v>3.8167499999999999</v>
      </c>
      <c r="L20" s="585">
        <v>3.9354</v>
      </c>
      <c r="M20" s="585">
        <v>3.7992499999999998</v>
      </c>
      <c r="N20" s="585">
        <v>3.3235000000000001</v>
      </c>
      <c r="O20" s="585">
        <v>3.4451999999999998</v>
      </c>
      <c r="P20" s="585">
        <v>3.5012500000000002</v>
      </c>
      <c r="Q20" s="585">
        <v>3.5350000000000001</v>
      </c>
      <c r="R20" s="585">
        <v>3.71075</v>
      </c>
      <c r="S20" s="585">
        <v>3.6661999999999999</v>
      </c>
      <c r="T20" s="585">
        <v>3.68425</v>
      </c>
      <c r="U20" s="585">
        <v>3.7124000000000001</v>
      </c>
      <c r="V20" s="585">
        <v>3.95425</v>
      </c>
      <c r="W20" s="585">
        <v>3.9575</v>
      </c>
      <c r="X20" s="585">
        <v>3.742</v>
      </c>
      <c r="Y20" s="585">
        <v>3.4424999999999999</v>
      </c>
      <c r="Z20" s="585">
        <v>3.2570000000000001</v>
      </c>
      <c r="AA20" s="585">
        <v>3.1968000000000001</v>
      </c>
      <c r="AB20" s="585">
        <v>3.3282500000000002</v>
      </c>
      <c r="AC20" s="585">
        <v>3.5415000000000001</v>
      </c>
      <c r="AD20" s="585">
        <v>3.7334000000000001</v>
      </c>
      <c r="AE20" s="585">
        <v>3.72525</v>
      </c>
      <c r="AF20" s="585">
        <v>3.5754999999999999</v>
      </c>
      <c r="AG20" s="585">
        <v>3.6004</v>
      </c>
      <c r="AH20" s="585">
        <v>3.5065</v>
      </c>
      <c r="AI20" s="585">
        <v>3.3384</v>
      </c>
      <c r="AJ20" s="585">
        <v>3.2605</v>
      </c>
      <c r="AK20" s="585">
        <v>3.1752500000000001</v>
      </c>
      <c r="AL20" s="585">
        <v>3.1394000000000002</v>
      </c>
      <c r="AM20" s="585">
        <v>3.19625</v>
      </c>
      <c r="AN20" s="585">
        <v>3.2472500000000002</v>
      </c>
      <c r="AO20" s="585">
        <v>3.2229999999999999</v>
      </c>
      <c r="AP20" s="585">
        <v>3.2985000000000002</v>
      </c>
      <c r="AQ20" s="585">
        <v>3.278</v>
      </c>
      <c r="AR20" s="585">
        <v>3.2764000000000002</v>
      </c>
      <c r="AS20" s="585">
        <v>3.2494999999999998</v>
      </c>
      <c r="AT20" s="585">
        <v>3.2577500000000001</v>
      </c>
      <c r="AU20" s="585">
        <v>3.2934000000000001</v>
      </c>
      <c r="AV20" s="585">
        <v>3.1902499999999998</v>
      </c>
      <c r="AW20" s="585">
        <v>3.1792500000000001</v>
      </c>
      <c r="AX20" s="585">
        <v>3.0238</v>
      </c>
      <c r="AY20" s="585">
        <v>2.9362499999999998</v>
      </c>
      <c r="AZ20" s="883">
        <v>3.03925</v>
      </c>
      <c r="BA20" s="883">
        <v>3.7713999999999999</v>
      </c>
      <c r="BB20" s="883">
        <v>4.2357500000000003</v>
      </c>
      <c r="BC20" s="883">
        <v>4.6087499999999997</v>
      </c>
      <c r="BD20" s="883">
        <v>4.1837999999999997</v>
      </c>
      <c r="BE20" s="883">
        <v>4.0642500000000004</v>
      </c>
      <c r="BF20" s="883">
        <v>4.1917999999999997</v>
      </c>
      <c r="BG20" s="590">
        <v>4.1843529999999998</v>
      </c>
      <c r="BH20" s="590">
        <v>4.3032880000000002</v>
      </c>
      <c r="BI20" s="590">
        <v>4.1507160000000001</v>
      </c>
      <c r="BJ20" s="590">
        <v>3.8147600000000002</v>
      </c>
      <c r="BK20" s="590">
        <v>3.6788750000000001</v>
      </c>
      <c r="BL20" s="590">
        <v>3.6030150000000001</v>
      </c>
      <c r="BM20" s="590">
        <v>3.6867209999999999</v>
      </c>
      <c r="BN20" s="590">
        <v>3.7198449999999998</v>
      </c>
      <c r="BO20" s="590">
        <v>3.6996479999999998</v>
      </c>
      <c r="BP20" s="590">
        <v>3.6481110000000001</v>
      </c>
      <c r="BQ20" s="590">
        <v>3.570675</v>
      </c>
      <c r="BR20" s="590">
        <v>3.4841030000000002</v>
      </c>
      <c r="BS20" s="590">
        <v>3.3615020000000002</v>
      </c>
      <c r="BT20" s="590">
        <v>3.2761049999999998</v>
      </c>
      <c r="BU20" s="590">
        <v>3.164425</v>
      </c>
      <c r="BV20" s="590">
        <v>3.017198</v>
      </c>
    </row>
    <row r="21" spans="1:74" ht="11.1" customHeight="1" x14ac:dyDescent="0.2">
      <c r="A21" s="320" t="s">
        <v>1452</v>
      </c>
      <c r="B21" s="383" t="s">
        <v>912</v>
      </c>
      <c r="C21" s="585">
        <v>3.7242000000000002</v>
      </c>
      <c r="D21" s="585">
        <v>4.0322500000000003</v>
      </c>
      <c r="E21" s="585">
        <v>5.1044999999999998</v>
      </c>
      <c r="F21" s="585">
        <v>5.1195000000000004</v>
      </c>
      <c r="G21" s="585">
        <v>5.5709999999999997</v>
      </c>
      <c r="H21" s="585">
        <v>5.7534999999999998</v>
      </c>
      <c r="I21" s="585">
        <v>5.4857500000000003</v>
      </c>
      <c r="J21" s="585">
        <v>5.0132000000000003</v>
      </c>
      <c r="K21" s="585">
        <v>4.9924999999999997</v>
      </c>
      <c r="L21" s="585">
        <v>5.2114000000000003</v>
      </c>
      <c r="M21" s="585">
        <v>5.2549999999999999</v>
      </c>
      <c r="N21" s="585">
        <v>4.7134999999999998</v>
      </c>
      <c r="O21" s="585">
        <v>4.5763999999999996</v>
      </c>
      <c r="P21" s="585">
        <v>4.4132499999999997</v>
      </c>
      <c r="Q21" s="585">
        <v>4.2104999999999997</v>
      </c>
      <c r="R21" s="585">
        <v>4.0990000000000002</v>
      </c>
      <c r="S21" s="585">
        <v>3.915</v>
      </c>
      <c r="T21" s="585">
        <v>3.8017500000000002</v>
      </c>
      <c r="U21" s="585">
        <v>3.8822000000000001</v>
      </c>
      <c r="V21" s="585">
        <v>4.3702500000000004</v>
      </c>
      <c r="W21" s="585">
        <v>4.5627500000000003</v>
      </c>
      <c r="X21" s="585">
        <v>4.5068000000000001</v>
      </c>
      <c r="Y21" s="585">
        <v>4.2537500000000001</v>
      </c>
      <c r="Z21" s="585">
        <v>3.9717500000000001</v>
      </c>
      <c r="AA21" s="585">
        <v>3.8544</v>
      </c>
      <c r="AB21" s="585">
        <v>4.0437500000000002</v>
      </c>
      <c r="AC21" s="585">
        <v>4.0220000000000002</v>
      </c>
      <c r="AD21" s="585">
        <v>4.0022000000000002</v>
      </c>
      <c r="AE21" s="585">
        <v>3.8222499999999999</v>
      </c>
      <c r="AF21" s="585">
        <v>3.722</v>
      </c>
      <c r="AG21" s="585">
        <v>3.8102</v>
      </c>
      <c r="AH21" s="585">
        <v>3.6995</v>
      </c>
      <c r="AI21" s="585">
        <v>3.5577999999999999</v>
      </c>
      <c r="AJ21" s="585">
        <v>3.5852499999999998</v>
      </c>
      <c r="AK21" s="585">
        <v>3.5217499999999999</v>
      </c>
      <c r="AL21" s="585">
        <v>3.4942000000000002</v>
      </c>
      <c r="AM21" s="585">
        <v>3.6342500000000002</v>
      </c>
      <c r="AN21" s="585">
        <v>3.67475</v>
      </c>
      <c r="AO21" s="585">
        <v>3.585</v>
      </c>
      <c r="AP21" s="585">
        <v>3.5665</v>
      </c>
      <c r="AQ21" s="585">
        <v>3.4990000000000001</v>
      </c>
      <c r="AR21" s="585">
        <v>3.5990000000000002</v>
      </c>
      <c r="AS21" s="585">
        <v>3.7785000000000002</v>
      </c>
      <c r="AT21" s="585">
        <v>3.7437499999999999</v>
      </c>
      <c r="AU21" s="585">
        <v>3.7484000000000002</v>
      </c>
      <c r="AV21" s="585">
        <v>3.6785000000000001</v>
      </c>
      <c r="AW21" s="585">
        <v>3.8222499999999999</v>
      </c>
      <c r="AX21" s="585">
        <v>3.6147999999999998</v>
      </c>
      <c r="AY21" s="585">
        <v>3.5225</v>
      </c>
      <c r="AZ21" s="883">
        <v>3.7222499999999998</v>
      </c>
      <c r="BA21" s="883">
        <v>4.9206000000000003</v>
      </c>
      <c r="BB21" s="883">
        <v>5.5012499999999998</v>
      </c>
      <c r="BC21" s="883">
        <v>5.5994999999999999</v>
      </c>
      <c r="BD21" s="883">
        <v>5.0237999999999996</v>
      </c>
      <c r="BE21" s="883">
        <v>4.9552500000000004</v>
      </c>
      <c r="BF21" s="883">
        <v>5.4619999999999997</v>
      </c>
      <c r="BG21" s="590">
        <v>5.5995549999999996</v>
      </c>
      <c r="BH21" s="590">
        <v>5.7225599999999996</v>
      </c>
      <c r="BI21" s="590">
        <v>5.6016060000000003</v>
      </c>
      <c r="BJ21" s="590">
        <v>5.3145210000000001</v>
      </c>
      <c r="BK21" s="590">
        <v>5.0807310000000001</v>
      </c>
      <c r="BL21" s="590">
        <v>4.9203599999999996</v>
      </c>
      <c r="BM21" s="590">
        <v>4.7873219999999996</v>
      </c>
      <c r="BN21" s="590">
        <v>4.632015</v>
      </c>
      <c r="BO21" s="590">
        <v>4.5139500000000004</v>
      </c>
      <c r="BP21" s="590">
        <v>4.3613169999999997</v>
      </c>
      <c r="BQ21" s="590">
        <v>4.2489020000000002</v>
      </c>
      <c r="BR21" s="590">
        <v>4.1546830000000003</v>
      </c>
      <c r="BS21" s="590">
        <v>4.1099439999999996</v>
      </c>
      <c r="BT21" s="590">
        <v>4.0643289999999999</v>
      </c>
      <c r="BU21" s="590">
        <v>4.0449960000000003</v>
      </c>
      <c r="BV21" s="590">
        <v>3.9327570000000001</v>
      </c>
    </row>
    <row r="22" spans="1:74" ht="11.1" customHeight="1" x14ac:dyDescent="0.2">
      <c r="A22" s="320" t="s">
        <v>1453</v>
      </c>
      <c r="B22" s="383" t="s">
        <v>913</v>
      </c>
      <c r="C22" s="585">
        <v>3.7759999999999998</v>
      </c>
      <c r="D22" s="585">
        <v>4.0579999999999998</v>
      </c>
      <c r="E22" s="585">
        <v>4.9279999999999999</v>
      </c>
      <c r="F22" s="585">
        <v>5.1429999999999998</v>
      </c>
      <c r="G22" s="585">
        <v>5.9729999999999999</v>
      </c>
      <c r="H22" s="585">
        <v>5.8630000000000004</v>
      </c>
      <c r="I22" s="585">
        <v>5.2560000000000002</v>
      </c>
      <c r="J22" s="585">
        <v>4.9530000000000003</v>
      </c>
      <c r="K22" s="585">
        <v>4.8150000000000004</v>
      </c>
      <c r="L22" s="585">
        <v>5.7859999999999996</v>
      </c>
      <c r="M22" s="585">
        <v>5.24</v>
      </c>
      <c r="N22" s="585">
        <v>4.3440000000000003</v>
      </c>
      <c r="O22" s="585">
        <v>4.3129999999999997</v>
      </c>
      <c r="P22" s="585">
        <v>3.988</v>
      </c>
      <c r="Q22" s="585">
        <v>3.8660000000000001</v>
      </c>
      <c r="R22" s="585">
        <v>3.7090000000000001</v>
      </c>
      <c r="S22" s="585">
        <v>3.423</v>
      </c>
      <c r="T22" s="585">
        <v>3.395</v>
      </c>
      <c r="U22" s="585">
        <v>3.472</v>
      </c>
      <c r="V22" s="585">
        <v>3.819</v>
      </c>
      <c r="W22" s="585">
        <v>4.1509999999999998</v>
      </c>
      <c r="X22" s="585">
        <v>4.0890000000000004</v>
      </c>
      <c r="Y22" s="585">
        <v>4.0110000000000001</v>
      </c>
      <c r="Z22" s="585">
        <v>3.8210000000000002</v>
      </c>
      <c r="AA22" s="585">
        <v>3.766</v>
      </c>
      <c r="AB22" s="585">
        <v>3.8279999999999998</v>
      </c>
      <c r="AC22" s="585">
        <v>3.774</v>
      </c>
      <c r="AD22" s="585">
        <v>3.706</v>
      </c>
      <c r="AE22" s="585">
        <v>3.694</v>
      </c>
      <c r="AF22" s="585">
        <v>3.5760000000000001</v>
      </c>
      <c r="AG22" s="585">
        <v>3.6829999999999998</v>
      </c>
      <c r="AH22" s="585">
        <v>3.5449999999999999</v>
      </c>
      <c r="AI22" s="585">
        <v>3.3940000000000001</v>
      </c>
      <c r="AJ22" s="585">
        <v>3.427</v>
      </c>
      <c r="AK22" s="585">
        <v>3.41</v>
      </c>
      <c r="AL22" s="585">
        <v>3.4580000000000002</v>
      </c>
      <c r="AM22" s="585">
        <v>3.7930000000000001</v>
      </c>
      <c r="AN22" s="585">
        <v>3.827</v>
      </c>
      <c r="AO22" s="585">
        <v>3.625</v>
      </c>
      <c r="AP22" s="585">
        <v>3.5059999999999998</v>
      </c>
      <c r="AQ22" s="585">
        <v>3.4329999999999998</v>
      </c>
      <c r="AR22" s="585">
        <v>3.4630000000000001</v>
      </c>
      <c r="AS22" s="585">
        <v>3.6269999999999998</v>
      </c>
      <c r="AT22" s="585">
        <v>3.58</v>
      </c>
      <c r="AU22" s="585">
        <v>3.5920000000000001</v>
      </c>
      <c r="AV22" s="585">
        <v>3.6595</v>
      </c>
      <c r="AW22" s="585">
        <v>3.7269999999999999</v>
      </c>
      <c r="AX22" s="585">
        <v>3.66</v>
      </c>
      <c r="AY22" s="585">
        <v>3.5790000000000002</v>
      </c>
      <c r="AZ22" s="883">
        <v>3.99</v>
      </c>
      <c r="BA22" s="883">
        <v>5.0449999999999999</v>
      </c>
      <c r="BB22" s="883">
        <v>5.2910000000000004</v>
      </c>
      <c r="BC22" s="883">
        <v>5.2930000000000001</v>
      </c>
      <c r="BD22" s="883">
        <v>4.7755400000000003</v>
      </c>
      <c r="BE22" s="883">
        <v>5.1189929999999997</v>
      </c>
      <c r="BF22" s="883">
        <v>5.4799300000000004</v>
      </c>
      <c r="BG22" s="590">
        <v>5.7871090000000001</v>
      </c>
      <c r="BH22" s="590">
        <v>5.8721100000000002</v>
      </c>
      <c r="BI22" s="590">
        <v>5.6908830000000004</v>
      </c>
      <c r="BJ22" s="590">
        <v>5.3995769999999998</v>
      </c>
      <c r="BK22" s="590">
        <v>5.1445980000000002</v>
      </c>
      <c r="BL22" s="590">
        <v>4.9474960000000001</v>
      </c>
      <c r="BM22" s="590">
        <v>4.7182829999999996</v>
      </c>
      <c r="BN22" s="590">
        <v>4.4491370000000003</v>
      </c>
      <c r="BO22" s="590">
        <v>4.3535250000000003</v>
      </c>
      <c r="BP22" s="590">
        <v>4.1992070000000004</v>
      </c>
      <c r="BQ22" s="590">
        <v>4.0651679999999999</v>
      </c>
      <c r="BR22" s="590">
        <v>3.9834329999999998</v>
      </c>
      <c r="BS22" s="590">
        <v>4.0155329999999996</v>
      </c>
      <c r="BT22" s="590">
        <v>4.0270210000000004</v>
      </c>
      <c r="BU22" s="590">
        <v>3.9837479999999998</v>
      </c>
      <c r="BV22" s="590">
        <v>3.8836460000000002</v>
      </c>
    </row>
    <row r="23" spans="1:74" ht="11.1" customHeight="1" x14ac:dyDescent="0.2">
      <c r="A23" s="320" t="s">
        <v>1458</v>
      </c>
      <c r="B23" s="383" t="s">
        <v>1457</v>
      </c>
      <c r="C23" s="585">
        <v>2.7370000000000001</v>
      </c>
      <c r="D23" s="585">
        <v>2.8460000000000001</v>
      </c>
      <c r="E23" s="585">
        <v>2.9925000000000002</v>
      </c>
      <c r="F23" s="585" t="s">
        <v>1612</v>
      </c>
      <c r="G23" s="585" t="s">
        <v>1612</v>
      </c>
      <c r="H23" s="585" t="s">
        <v>1612</v>
      </c>
      <c r="I23" s="585" t="s">
        <v>1612</v>
      </c>
      <c r="J23" s="585" t="s">
        <v>1612</v>
      </c>
      <c r="K23" s="585">
        <v>2.661</v>
      </c>
      <c r="L23" s="585">
        <v>2.6637499999999998</v>
      </c>
      <c r="M23" s="585">
        <v>2.6753999999999998</v>
      </c>
      <c r="N23" s="585">
        <v>2.6807500000000002</v>
      </c>
      <c r="O23" s="585">
        <v>2.7007500000000002</v>
      </c>
      <c r="P23" s="585">
        <v>2.7029999999999998</v>
      </c>
      <c r="Q23" s="585">
        <v>2.6840000000000002</v>
      </c>
      <c r="R23" s="585" t="s">
        <v>1612</v>
      </c>
      <c r="S23" s="585" t="s">
        <v>1612</v>
      </c>
      <c r="T23" s="585" t="s">
        <v>1612</v>
      </c>
      <c r="U23" s="585" t="s">
        <v>1612</v>
      </c>
      <c r="V23" s="585" t="s">
        <v>1612</v>
      </c>
      <c r="W23" s="585">
        <v>2.379</v>
      </c>
      <c r="X23" s="585">
        <v>2.3944999999999999</v>
      </c>
      <c r="Y23" s="585">
        <v>2.4247999999999998</v>
      </c>
      <c r="Z23" s="585">
        <v>2.4634999999999998</v>
      </c>
      <c r="AA23" s="585">
        <v>2.5590000000000002</v>
      </c>
      <c r="AB23" s="585">
        <v>2.6077499999999998</v>
      </c>
      <c r="AC23" s="585">
        <v>2.5826666666999998</v>
      </c>
      <c r="AD23" s="585">
        <v>2.5670000000000002</v>
      </c>
      <c r="AE23" s="585">
        <v>2.4750000000000001</v>
      </c>
      <c r="AF23" s="585">
        <v>2.4119999999999999</v>
      </c>
      <c r="AG23" s="585">
        <v>2.3940000000000001</v>
      </c>
      <c r="AH23" s="585">
        <v>2.371</v>
      </c>
      <c r="AI23" s="585">
        <v>2.3690000000000002</v>
      </c>
      <c r="AJ23" s="585">
        <v>2.427</v>
      </c>
      <c r="AK23" s="585">
        <v>2.48325</v>
      </c>
      <c r="AL23" s="585">
        <v>2.5182500000000001</v>
      </c>
      <c r="AM23" s="585">
        <v>2.6812</v>
      </c>
      <c r="AN23" s="585">
        <v>2.7482500000000001</v>
      </c>
      <c r="AO23" s="585">
        <v>2.7136666667</v>
      </c>
      <c r="AP23" s="585">
        <v>2.6410209999999998</v>
      </c>
      <c r="AQ23" s="585">
        <v>2.5209299999999999</v>
      </c>
      <c r="AR23" s="585" t="s">
        <v>1612</v>
      </c>
      <c r="AS23" s="585" t="s">
        <v>1612</v>
      </c>
      <c r="AT23" s="585" t="s">
        <v>1612</v>
      </c>
      <c r="AU23" s="585" t="s">
        <v>1612</v>
      </c>
      <c r="AV23" s="585">
        <v>2.4308000000000001</v>
      </c>
      <c r="AW23" s="585">
        <v>2.4624999999999999</v>
      </c>
      <c r="AX23" s="585">
        <v>2.5369999999999999</v>
      </c>
      <c r="AY23" s="585">
        <v>2.5882499999999999</v>
      </c>
      <c r="AZ23" s="883">
        <v>2.6589999999999998</v>
      </c>
      <c r="BA23" s="883">
        <v>2.6716666667000002</v>
      </c>
      <c r="BB23" s="883" t="s">
        <v>1612</v>
      </c>
      <c r="BC23" s="883" t="s">
        <v>1612</v>
      </c>
      <c r="BD23" s="883" t="s">
        <v>1612</v>
      </c>
      <c r="BE23" s="883" t="s">
        <v>1612</v>
      </c>
      <c r="BF23" s="883" t="s">
        <v>1612</v>
      </c>
      <c r="BG23" s="590" t="s">
        <v>1612</v>
      </c>
      <c r="BH23" s="590">
        <v>2.4369230000000002</v>
      </c>
      <c r="BI23" s="590">
        <v>2.4297040000000001</v>
      </c>
      <c r="BJ23" s="590">
        <v>2.4353349999999998</v>
      </c>
      <c r="BK23" s="590">
        <v>2.4405589999999999</v>
      </c>
      <c r="BL23" s="590">
        <v>2.4441229999999998</v>
      </c>
      <c r="BM23" s="590">
        <v>2.437487</v>
      </c>
      <c r="BN23" s="590" t="s">
        <v>1612</v>
      </c>
      <c r="BO23" s="590" t="s">
        <v>1612</v>
      </c>
      <c r="BP23" s="590" t="s">
        <v>1612</v>
      </c>
      <c r="BQ23" s="590" t="s">
        <v>1612</v>
      </c>
      <c r="BR23" s="590" t="s">
        <v>1612</v>
      </c>
      <c r="BS23" s="590" t="s">
        <v>1612</v>
      </c>
      <c r="BT23" s="590">
        <v>2.2791589999999999</v>
      </c>
      <c r="BU23" s="590">
        <v>2.2712780000000001</v>
      </c>
      <c r="BV23" s="590">
        <v>2.277838</v>
      </c>
    </row>
    <row r="24" spans="1:74" ht="11.1" customHeight="1" x14ac:dyDescent="0.2">
      <c r="A24" s="26"/>
      <c r="B24" s="30" t="s">
        <v>68</v>
      </c>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884"/>
      <c r="BA24" s="884"/>
      <c r="BB24" s="884"/>
      <c r="BC24" s="884"/>
      <c r="BD24" s="884"/>
      <c r="BE24" s="884"/>
      <c r="BF24" s="884"/>
      <c r="BG24" s="376"/>
      <c r="BH24" s="376"/>
      <c r="BI24" s="376"/>
      <c r="BJ24" s="376"/>
      <c r="BK24" s="377"/>
      <c r="BL24" s="376"/>
      <c r="BM24" s="376"/>
      <c r="BN24" s="376"/>
      <c r="BO24" s="376"/>
      <c r="BP24" s="376"/>
      <c r="BQ24" s="376"/>
      <c r="BR24" s="376"/>
      <c r="BS24" s="376"/>
      <c r="BT24" s="376"/>
      <c r="BU24" s="376"/>
      <c r="BV24" s="376"/>
    </row>
    <row r="25" spans="1:74" ht="11.1" customHeight="1" x14ac:dyDescent="0.2">
      <c r="A25" s="29" t="s">
        <v>428</v>
      </c>
      <c r="B25" s="379" t="s">
        <v>924</v>
      </c>
      <c r="C25" s="341">
        <v>4.5464399999999996</v>
      </c>
      <c r="D25" s="341">
        <v>4.86822</v>
      </c>
      <c r="E25" s="341">
        <v>5.0861999999999998</v>
      </c>
      <c r="F25" s="341">
        <v>6.8507999999999996</v>
      </c>
      <c r="G25" s="341">
        <v>8.4493200000000002</v>
      </c>
      <c r="H25" s="341">
        <v>7.9926000000000004</v>
      </c>
      <c r="I25" s="341">
        <v>7.5566399999999998</v>
      </c>
      <c r="J25" s="341">
        <v>9.1447800000000008</v>
      </c>
      <c r="K25" s="341">
        <v>8.1794399999999996</v>
      </c>
      <c r="L25" s="341">
        <v>5.8750799999999996</v>
      </c>
      <c r="M25" s="341">
        <v>5.6570999999999998</v>
      </c>
      <c r="N25" s="341">
        <v>5.7401400000000002</v>
      </c>
      <c r="O25" s="341">
        <v>3.3942600000000001</v>
      </c>
      <c r="P25" s="341">
        <v>2.47044</v>
      </c>
      <c r="Q25" s="341">
        <v>2.39778</v>
      </c>
      <c r="R25" s="341">
        <v>2.2420800000000001</v>
      </c>
      <c r="S25" s="341">
        <v>2.2317</v>
      </c>
      <c r="T25" s="341">
        <v>2.2628400000000002</v>
      </c>
      <c r="U25" s="341">
        <v>2.6469</v>
      </c>
      <c r="V25" s="341">
        <v>2.6780400000000002</v>
      </c>
      <c r="W25" s="341">
        <v>2.7403200000000001</v>
      </c>
      <c r="X25" s="341">
        <v>3.0932400000000002</v>
      </c>
      <c r="Y25" s="341">
        <v>2.81298</v>
      </c>
      <c r="Z25" s="341">
        <v>2.6157599999999999</v>
      </c>
      <c r="AA25" s="341">
        <v>3.30402</v>
      </c>
      <c r="AB25" s="341">
        <v>1.78708</v>
      </c>
      <c r="AC25" s="341">
        <v>1.5481100000000001</v>
      </c>
      <c r="AD25" s="341">
        <v>1.6624000000000001</v>
      </c>
      <c r="AE25" s="341">
        <v>2.20268</v>
      </c>
      <c r="AF25" s="341">
        <v>2.6390600000000002</v>
      </c>
      <c r="AG25" s="341">
        <v>2.1507299999999998</v>
      </c>
      <c r="AH25" s="341">
        <v>2.0676100000000002</v>
      </c>
      <c r="AI25" s="341">
        <v>2.3689200000000001</v>
      </c>
      <c r="AJ25" s="341">
        <v>2.2858000000000001</v>
      </c>
      <c r="AK25" s="341">
        <v>2.20268</v>
      </c>
      <c r="AL25" s="341">
        <v>3.1273900000000001</v>
      </c>
      <c r="AM25" s="341">
        <v>4.2910700000000004</v>
      </c>
      <c r="AN25" s="341">
        <v>4.3534100000000002</v>
      </c>
      <c r="AO25" s="341">
        <v>4.2806800000000003</v>
      </c>
      <c r="AP25" s="341">
        <v>3.5533800000000002</v>
      </c>
      <c r="AQ25" s="341">
        <v>3.2416800000000001</v>
      </c>
      <c r="AR25" s="341">
        <v>3.1377799999999998</v>
      </c>
      <c r="AS25" s="341">
        <v>3.3248000000000002</v>
      </c>
      <c r="AT25" s="341">
        <v>3.0234899999999998</v>
      </c>
      <c r="AU25" s="341">
        <v>3.0858300000000001</v>
      </c>
      <c r="AV25" s="341">
        <v>3.3144100000000001</v>
      </c>
      <c r="AW25" s="341">
        <v>3.9378099999999998</v>
      </c>
      <c r="AX25" s="341">
        <v>4.4261400000000002</v>
      </c>
      <c r="AY25" s="341">
        <v>8.0210799999999995</v>
      </c>
      <c r="AZ25" s="871">
        <v>3.76118</v>
      </c>
      <c r="BA25" s="871">
        <v>3.15856</v>
      </c>
      <c r="BB25" s="871">
        <v>2.8780299999999999</v>
      </c>
      <c r="BC25" s="871">
        <v>3.0546600000000002</v>
      </c>
      <c r="BD25" s="871">
        <v>3.27285</v>
      </c>
      <c r="BE25" s="871">
        <v>3.00271</v>
      </c>
      <c r="BF25" s="871">
        <v>2.88842</v>
      </c>
      <c r="BG25" s="352">
        <v>2.982065</v>
      </c>
      <c r="BH25" s="352">
        <v>2.9762050000000002</v>
      </c>
      <c r="BI25" s="352">
        <v>3.125613</v>
      </c>
      <c r="BJ25" s="352">
        <v>3.6491030000000002</v>
      </c>
      <c r="BK25" s="352">
        <v>4.1849049999999997</v>
      </c>
      <c r="BL25" s="352">
        <v>3.7994880000000002</v>
      </c>
      <c r="BM25" s="352">
        <v>3.1931690000000001</v>
      </c>
      <c r="BN25" s="352">
        <v>2.8342149999999999</v>
      </c>
      <c r="BO25" s="352">
        <v>2.807207</v>
      </c>
      <c r="BP25" s="352">
        <v>2.9734910000000001</v>
      </c>
      <c r="BQ25" s="352">
        <v>3.1777660000000001</v>
      </c>
      <c r="BR25" s="352">
        <v>3.3139289999999999</v>
      </c>
      <c r="BS25" s="352">
        <v>3.3665050000000001</v>
      </c>
      <c r="BT25" s="352">
        <v>3.3718029999999999</v>
      </c>
      <c r="BU25" s="352">
        <v>3.6697869999999999</v>
      </c>
      <c r="BV25" s="352">
        <v>4.1618579999999996</v>
      </c>
    </row>
    <row r="26" spans="1:74" ht="11.1" customHeight="1" x14ac:dyDescent="0.2">
      <c r="A26" s="29" t="s">
        <v>69</v>
      </c>
      <c r="B26" s="379" t="s">
        <v>925</v>
      </c>
      <c r="C26" s="341">
        <v>4.38</v>
      </c>
      <c r="D26" s="341">
        <v>4.6900000000000004</v>
      </c>
      <c r="E26" s="341">
        <v>4.9000000000000004</v>
      </c>
      <c r="F26" s="341">
        <v>6.6</v>
      </c>
      <c r="G26" s="341">
        <v>8.14</v>
      </c>
      <c r="H26" s="341">
        <v>7.7</v>
      </c>
      <c r="I26" s="341">
        <v>7.28</v>
      </c>
      <c r="J26" s="341">
        <v>8.81</v>
      </c>
      <c r="K26" s="341">
        <v>7.88</v>
      </c>
      <c r="L26" s="341">
        <v>5.66</v>
      </c>
      <c r="M26" s="341">
        <v>5.45</v>
      </c>
      <c r="N26" s="341">
        <v>5.53</v>
      </c>
      <c r="O26" s="341">
        <v>3.27</v>
      </c>
      <c r="P26" s="341">
        <v>2.38</v>
      </c>
      <c r="Q26" s="341">
        <v>2.31</v>
      </c>
      <c r="R26" s="341">
        <v>2.16</v>
      </c>
      <c r="S26" s="341">
        <v>2.15</v>
      </c>
      <c r="T26" s="341">
        <v>2.1800000000000002</v>
      </c>
      <c r="U26" s="341">
        <v>2.5499999999999998</v>
      </c>
      <c r="V26" s="341">
        <v>2.58</v>
      </c>
      <c r="W26" s="341">
        <v>2.64</v>
      </c>
      <c r="X26" s="341">
        <v>2.98</v>
      </c>
      <c r="Y26" s="341">
        <v>2.71</v>
      </c>
      <c r="Z26" s="341">
        <v>2.52</v>
      </c>
      <c r="AA26" s="341">
        <v>3.18</v>
      </c>
      <c r="AB26" s="341">
        <v>1.72</v>
      </c>
      <c r="AC26" s="341">
        <v>1.49</v>
      </c>
      <c r="AD26" s="341">
        <v>1.6</v>
      </c>
      <c r="AE26" s="341">
        <v>2.12</v>
      </c>
      <c r="AF26" s="341">
        <v>2.54</v>
      </c>
      <c r="AG26" s="341">
        <v>2.0699999999999998</v>
      </c>
      <c r="AH26" s="341">
        <v>1.99</v>
      </c>
      <c r="AI26" s="341">
        <v>2.2799999999999998</v>
      </c>
      <c r="AJ26" s="341">
        <v>2.2000000000000002</v>
      </c>
      <c r="AK26" s="341">
        <v>2.12</v>
      </c>
      <c r="AL26" s="341">
        <v>3.01</v>
      </c>
      <c r="AM26" s="341">
        <v>4.13</v>
      </c>
      <c r="AN26" s="341">
        <v>4.1900000000000004</v>
      </c>
      <c r="AO26" s="341">
        <v>4.12</v>
      </c>
      <c r="AP26" s="341">
        <v>3.42</v>
      </c>
      <c r="AQ26" s="341">
        <v>3.12</v>
      </c>
      <c r="AR26" s="341">
        <v>3.02</v>
      </c>
      <c r="AS26" s="341">
        <v>3.2</v>
      </c>
      <c r="AT26" s="341">
        <v>2.91</v>
      </c>
      <c r="AU26" s="341">
        <v>2.97</v>
      </c>
      <c r="AV26" s="341">
        <v>3.19</v>
      </c>
      <c r="AW26" s="341">
        <v>3.79</v>
      </c>
      <c r="AX26" s="341">
        <v>4.26</v>
      </c>
      <c r="AY26" s="341">
        <v>7.72</v>
      </c>
      <c r="AZ26" s="871">
        <v>3.62</v>
      </c>
      <c r="BA26" s="871">
        <v>3.04</v>
      </c>
      <c r="BB26" s="871">
        <v>2.77</v>
      </c>
      <c r="BC26" s="871">
        <v>2.94</v>
      </c>
      <c r="BD26" s="871">
        <v>3.15</v>
      </c>
      <c r="BE26" s="871">
        <v>2.89</v>
      </c>
      <c r="BF26" s="871">
        <v>2.78</v>
      </c>
      <c r="BG26" s="352">
        <v>2.8701300000000001</v>
      </c>
      <c r="BH26" s="352">
        <v>2.86449</v>
      </c>
      <c r="BI26" s="352">
        <v>3.0082900000000001</v>
      </c>
      <c r="BJ26" s="352">
        <v>3.51213</v>
      </c>
      <c r="BK26" s="352">
        <v>4.0278200000000002</v>
      </c>
      <c r="BL26" s="352">
        <v>3.6568700000000001</v>
      </c>
      <c r="BM26" s="352">
        <v>3.0733100000000002</v>
      </c>
      <c r="BN26" s="352">
        <v>2.72783</v>
      </c>
      <c r="BO26" s="352">
        <v>2.701835</v>
      </c>
      <c r="BP26" s="352">
        <v>2.8618779999999999</v>
      </c>
      <c r="BQ26" s="352">
        <v>3.0584850000000001</v>
      </c>
      <c r="BR26" s="352">
        <v>3.1895370000000001</v>
      </c>
      <c r="BS26" s="352">
        <v>3.2401399999999998</v>
      </c>
      <c r="BT26" s="352">
        <v>3.2452390000000002</v>
      </c>
      <c r="BU26" s="352">
        <v>3.532038</v>
      </c>
      <c r="BV26" s="352">
        <v>4.0056380000000003</v>
      </c>
    </row>
    <row r="27" spans="1:74" ht="11.1" customHeight="1" x14ac:dyDescent="0.2">
      <c r="A27" s="29"/>
      <c r="B27" s="382" t="s">
        <v>926</v>
      </c>
      <c r="C27" s="344"/>
      <c r="D27" s="344"/>
      <c r="E27" s="344"/>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874"/>
      <c r="BA27" s="874"/>
      <c r="BB27" s="874"/>
      <c r="BC27" s="874"/>
      <c r="BD27" s="874"/>
      <c r="BE27" s="874"/>
      <c r="BF27" s="874"/>
      <c r="BG27" s="355"/>
      <c r="BH27" s="355"/>
      <c r="BI27" s="355"/>
      <c r="BJ27" s="355"/>
      <c r="BK27" s="355"/>
      <c r="BL27" s="355"/>
      <c r="BM27" s="355"/>
      <c r="BN27" s="355"/>
      <c r="BO27" s="355"/>
      <c r="BP27" s="355"/>
      <c r="BQ27" s="355"/>
      <c r="BR27" s="355"/>
      <c r="BS27" s="355"/>
      <c r="BT27" s="355"/>
      <c r="BU27" s="355"/>
      <c r="BV27" s="355"/>
    </row>
    <row r="28" spans="1:74" ht="11.1" customHeight="1" x14ac:dyDescent="0.2">
      <c r="A28" s="29" t="s">
        <v>380</v>
      </c>
      <c r="B28" s="384" t="s">
        <v>20</v>
      </c>
      <c r="C28" s="341">
        <v>6.49</v>
      </c>
      <c r="D28" s="341">
        <v>7.34</v>
      </c>
      <c r="E28" s="341">
        <v>6.2</v>
      </c>
      <c r="F28" s="341">
        <v>6.7</v>
      </c>
      <c r="G28" s="341">
        <v>8.11</v>
      </c>
      <c r="H28" s="341">
        <v>9.34</v>
      </c>
      <c r="I28" s="341">
        <v>7.89</v>
      </c>
      <c r="J28" s="341">
        <v>9.44</v>
      </c>
      <c r="K28" s="341">
        <v>9.6199999999999992</v>
      </c>
      <c r="L28" s="341">
        <v>7.18</v>
      </c>
      <c r="M28" s="341">
        <v>6.76</v>
      </c>
      <c r="N28" s="341">
        <v>8.08</v>
      </c>
      <c r="O28" s="341">
        <v>7.2</v>
      </c>
      <c r="P28" s="341">
        <v>5.94</v>
      </c>
      <c r="Q28" s="341">
        <v>5</v>
      </c>
      <c r="R28" s="341">
        <v>4.03</v>
      </c>
      <c r="S28" s="341">
        <v>3.54</v>
      </c>
      <c r="T28" s="341">
        <v>3.53</v>
      </c>
      <c r="U28" s="341">
        <v>3.84</v>
      </c>
      <c r="V28" s="341">
        <v>3.79</v>
      </c>
      <c r="W28" s="341">
        <v>3.84</v>
      </c>
      <c r="X28" s="341">
        <v>4.0599999999999996</v>
      </c>
      <c r="Y28" s="341">
        <v>4.3499999999999996</v>
      </c>
      <c r="Z28" s="341">
        <v>4.4800000000000004</v>
      </c>
      <c r="AA28" s="341">
        <v>5.24</v>
      </c>
      <c r="AB28" s="341">
        <v>4.97</v>
      </c>
      <c r="AC28" s="341">
        <v>3.9</v>
      </c>
      <c r="AD28" s="341">
        <v>3.48</v>
      </c>
      <c r="AE28" s="341">
        <v>3.31</v>
      </c>
      <c r="AF28" s="341">
        <v>3.85</v>
      </c>
      <c r="AG28" s="341">
        <v>3.74</v>
      </c>
      <c r="AH28" s="341">
        <v>3.22</v>
      </c>
      <c r="AI28" s="341">
        <v>3.4</v>
      </c>
      <c r="AJ28" s="341">
        <v>3.94</v>
      </c>
      <c r="AK28" s="341">
        <v>4.04</v>
      </c>
      <c r="AL28" s="341">
        <v>5.21</v>
      </c>
      <c r="AM28" s="341">
        <v>6.03</v>
      </c>
      <c r="AN28" s="341">
        <v>5.92</v>
      </c>
      <c r="AO28" s="341">
        <v>5.67</v>
      </c>
      <c r="AP28" s="341">
        <v>5.31</v>
      </c>
      <c r="AQ28" s="341">
        <v>4.6900000000000004</v>
      </c>
      <c r="AR28" s="341">
        <v>4.6500000000000004</v>
      </c>
      <c r="AS28" s="341">
        <v>4.63</v>
      </c>
      <c r="AT28" s="341">
        <v>4.46</v>
      </c>
      <c r="AU28" s="341">
        <v>4.41</v>
      </c>
      <c r="AV28" s="341">
        <v>4.55</v>
      </c>
      <c r="AW28" s="341">
        <v>5.33</v>
      </c>
      <c r="AX28" s="341">
        <v>6.37</v>
      </c>
      <c r="AY28" s="341">
        <v>7.2</v>
      </c>
      <c r="AZ28" s="871">
        <v>8.43</v>
      </c>
      <c r="BA28" s="871">
        <v>5.27</v>
      </c>
      <c r="BB28" s="871">
        <v>4.8099999999999996</v>
      </c>
      <c r="BC28" s="871">
        <v>4.18</v>
      </c>
      <c r="BD28" s="871">
        <v>4.37</v>
      </c>
      <c r="BE28" s="871">
        <v>4.1832380000000002</v>
      </c>
      <c r="BF28" s="871">
        <v>3.7358509999999998</v>
      </c>
      <c r="BG28" s="352">
        <v>3.700787</v>
      </c>
      <c r="BH28" s="352">
        <v>3.654331</v>
      </c>
      <c r="BI28" s="352">
        <v>3.9038210000000002</v>
      </c>
      <c r="BJ28" s="352">
        <v>4.6815519999999999</v>
      </c>
      <c r="BK28" s="352">
        <v>5.1768520000000002</v>
      </c>
      <c r="BL28" s="352">
        <v>5.1856619999999998</v>
      </c>
      <c r="BM28" s="352">
        <v>4.094875</v>
      </c>
      <c r="BN28" s="352">
        <v>3.6341459999999999</v>
      </c>
      <c r="BO28" s="352">
        <v>3.453147</v>
      </c>
      <c r="BP28" s="352">
        <v>3.7110219999999998</v>
      </c>
      <c r="BQ28" s="352">
        <v>3.6927979999999998</v>
      </c>
      <c r="BR28" s="352">
        <v>3.7921040000000001</v>
      </c>
      <c r="BS28" s="352">
        <v>3.9651670000000001</v>
      </c>
      <c r="BT28" s="352">
        <v>3.9662709999999999</v>
      </c>
      <c r="BU28" s="352">
        <v>4.3549730000000002</v>
      </c>
      <c r="BV28" s="352">
        <v>5.1459770000000002</v>
      </c>
    </row>
    <row r="29" spans="1:74" ht="11.1" customHeight="1" x14ac:dyDescent="0.2">
      <c r="A29" s="29" t="s">
        <v>370</v>
      </c>
      <c r="B29" s="384" t="s">
        <v>4</v>
      </c>
      <c r="C29" s="341">
        <v>9.7799999999999994</v>
      </c>
      <c r="D29" s="341">
        <v>10.039999999999999</v>
      </c>
      <c r="E29" s="341">
        <v>10.220000000000001</v>
      </c>
      <c r="F29" s="341">
        <v>10.61</v>
      </c>
      <c r="G29" s="341">
        <v>12.09</v>
      </c>
      <c r="H29" s="341">
        <v>13.44</v>
      </c>
      <c r="I29" s="341">
        <v>13.51</v>
      </c>
      <c r="J29" s="341">
        <v>14.14</v>
      </c>
      <c r="K29" s="341">
        <v>14.55</v>
      </c>
      <c r="L29" s="341">
        <v>12.85</v>
      </c>
      <c r="M29" s="341">
        <v>11.89</v>
      </c>
      <c r="N29" s="341">
        <v>11.97</v>
      </c>
      <c r="O29" s="341">
        <v>12.56</v>
      </c>
      <c r="P29" s="341">
        <v>12.11</v>
      </c>
      <c r="Q29" s="341">
        <v>11.05</v>
      </c>
      <c r="R29" s="341">
        <v>10.51</v>
      </c>
      <c r="S29" s="341">
        <v>10.56</v>
      </c>
      <c r="T29" s="341">
        <v>10.81</v>
      </c>
      <c r="U29" s="341">
        <v>10.98</v>
      </c>
      <c r="V29" s="341">
        <v>11.19</v>
      </c>
      <c r="W29" s="341">
        <v>11</v>
      </c>
      <c r="X29" s="341">
        <v>10.18</v>
      </c>
      <c r="Y29" s="341">
        <v>9.76</v>
      </c>
      <c r="Z29" s="341">
        <v>9.91</v>
      </c>
      <c r="AA29" s="341">
        <v>9.5</v>
      </c>
      <c r="AB29" s="341">
        <v>10.029999999999999</v>
      </c>
      <c r="AC29" s="341">
        <v>9.99</v>
      </c>
      <c r="AD29" s="341">
        <v>9.93</v>
      </c>
      <c r="AE29" s="341">
        <v>10.35</v>
      </c>
      <c r="AF29" s="341">
        <v>10.7</v>
      </c>
      <c r="AG29" s="341">
        <v>11.08</v>
      </c>
      <c r="AH29" s="341">
        <v>10.75</v>
      </c>
      <c r="AI29" s="341">
        <v>10.78</v>
      </c>
      <c r="AJ29" s="341">
        <v>10.43</v>
      </c>
      <c r="AK29" s="341">
        <v>10.1</v>
      </c>
      <c r="AL29" s="341">
        <v>9.82</v>
      </c>
      <c r="AM29" s="341">
        <v>9.8800000000000008</v>
      </c>
      <c r="AN29" s="341">
        <v>10.32</v>
      </c>
      <c r="AO29" s="341">
        <v>11.12</v>
      </c>
      <c r="AP29" s="341">
        <v>11.48</v>
      </c>
      <c r="AQ29" s="341">
        <v>11.8</v>
      </c>
      <c r="AR29" s="341">
        <v>12.17</v>
      </c>
      <c r="AS29" s="341">
        <v>12.65</v>
      </c>
      <c r="AT29" s="341">
        <v>12.42</v>
      </c>
      <c r="AU29" s="341">
        <v>12.13</v>
      </c>
      <c r="AV29" s="341">
        <v>11.29</v>
      </c>
      <c r="AW29" s="341">
        <v>10.75</v>
      </c>
      <c r="AX29" s="341">
        <v>10.95</v>
      </c>
      <c r="AY29" s="341">
        <v>11.26</v>
      </c>
      <c r="AZ29" s="871">
        <v>12.34</v>
      </c>
      <c r="BA29" s="871">
        <v>12.26</v>
      </c>
      <c r="BB29" s="871">
        <v>12.21</v>
      </c>
      <c r="BC29" s="871">
        <v>12.17</v>
      </c>
      <c r="BD29" s="871">
        <v>12.71</v>
      </c>
      <c r="BE29" s="871">
        <v>12.292450000000001</v>
      </c>
      <c r="BF29" s="871">
        <v>12.076409999999999</v>
      </c>
      <c r="BG29" s="352">
        <v>11.58297</v>
      </c>
      <c r="BH29" s="352">
        <v>10.394019999999999</v>
      </c>
      <c r="BI29" s="352">
        <v>9.5615539999999992</v>
      </c>
      <c r="BJ29" s="352">
        <v>9.5462930000000004</v>
      </c>
      <c r="BK29" s="352">
        <v>9.4865180000000002</v>
      </c>
      <c r="BL29" s="352">
        <v>9.5590569999999992</v>
      </c>
      <c r="BM29" s="352">
        <v>9.5001850000000001</v>
      </c>
      <c r="BN29" s="352">
        <v>9.5061230000000005</v>
      </c>
      <c r="BO29" s="352">
        <v>9.8880769999999991</v>
      </c>
      <c r="BP29" s="352">
        <v>10.26451</v>
      </c>
      <c r="BQ29" s="352">
        <v>10.235469999999999</v>
      </c>
      <c r="BR29" s="352">
        <v>10.310790000000001</v>
      </c>
      <c r="BS29" s="352">
        <v>10.23903</v>
      </c>
      <c r="BT29" s="352">
        <v>9.3874469999999999</v>
      </c>
      <c r="BU29" s="352">
        <v>8.9010440000000006</v>
      </c>
      <c r="BV29" s="352">
        <v>9.0034270000000003</v>
      </c>
    </row>
    <row r="30" spans="1:74" ht="11.1" customHeight="1" x14ac:dyDescent="0.2">
      <c r="A30" s="29" t="s">
        <v>256</v>
      </c>
      <c r="B30" s="384" t="s">
        <v>3</v>
      </c>
      <c r="C30" s="341">
        <v>12.04</v>
      </c>
      <c r="D30" s="341">
        <v>12.15</v>
      </c>
      <c r="E30" s="341">
        <v>12.94</v>
      </c>
      <c r="F30" s="341">
        <v>13.97</v>
      </c>
      <c r="G30" s="341">
        <v>17.68</v>
      </c>
      <c r="H30" s="341">
        <v>22.41</v>
      </c>
      <c r="I30" s="341">
        <v>24.57</v>
      </c>
      <c r="J30" s="341">
        <v>25.39</v>
      </c>
      <c r="K30" s="341">
        <v>24.52</v>
      </c>
      <c r="L30" s="341">
        <v>18.62</v>
      </c>
      <c r="M30" s="341">
        <v>15.56</v>
      </c>
      <c r="N30" s="341">
        <v>14.66</v>
      </c>
      <c r="O30" s="341">
        <v>15.56</v>
      </c>
      <c r="P30" s="341">
        <v>15.15</v>
      </c>
      <c r="Q30" s="341">
        <v>13.88</v>
      </c>
      <c r="R30" s="341">
        <v>14.54</v>
      </c>
      <c r="S30" s="341">
        <v>16.86</v>
      </c>
      <c r="T30" s="341">
        <v>20.309999999999999</v>
      </c>
      <c r="U30" s="341">
        <v>22.18</v>
      </c>
      <c r="V30" s="341">
        <v>23.41</v>
      </c>
      <c r="W30" s="341">
        <v>22.05</v>
      </c>
      <c r="X30" s="341">
        <v>16.850000000000001</v>
      </c>
      <c r="Y30" s="341">
        <v>13.47</v>
      </c>
      <c r="Z30" s="341">
        <v>13.03</v>
      </c>
      <c r="AA30" s="341">
        <v>11.89</v>
      </c>
      <c r="AB30" s="341">
        <v>13.14</v>
      </c>
      <c r="AC30" s="341">
        <v>13.66</v>
      </c>
      <c r="AD30" s="341">
        <v>14.32</v>
      </c>
      <c r="AE30" s="341">
        <v>17.670000000000002</v>
      </c>
      <c r="AF30" s="341">
        <v>20.72</v>
      </c>
      <c r="AG30" s="341">
        <v>22.78</v>
      </c>
      <c r="AH30" s="341">
        <v>23.22</v>
      </c>
      <c r="AI30" s="341">
        <v>22.46</v>
      </c>
      <c r="AJ30" s="341">
        <v>18.38</v>
      </c>
      <c r="AK30" s="341">
        <v>14.79</v>
      </c>
      <c r="AL30" s="341">
        <v>12.85</v>
      </c>
      <c r="AM30" s="341">
        <v>12.44</v>
      </c>
      <c r="AN30" s="341">
        <v>12.97</v>
      </c>
      <c r="AO30" s="341">
        <v>14.62</v>
      </c>
      <c r="AP30" s="341">
        <v>16.170000000000002</v>
      </c>
      <c r="AQ30" s="341">
        <v>19.239999999999998</v>
      </c>
      <c r="AR30" s="341">
        <v>23.26</v>
      </c>
      <c r="AS30" s="341">
        <v>25.41</v>
      </c>
      <c r="AT30" s="341">
        <v>26.24</v>
      </c>
      <c r="AU30" s="341">
        <v>24.7</v>
      </c>
      <c r="AV30" s="341">
        <v>19.32</v>
      </c>
      <c r="AW30" s="341">
        <v>15.07</v>
      </c>
      <c r="AX30" s="341">
        <v>14.09</v>
      </c>
      <c r="AY30" s="341">
        <v>13.96</v>
      </c>
      <c r="AZ30" s="871">
        <v>14.95</v>
      </c>
      <c r="BA30" s="871">
        <v>16.16</v>
      </c>
      <c r="BB30" s="871">
        <v>18.04</v>
      </c>
      <c r="BC30" s="871">
        <v>19.73</v>
      </c>
      <c r="BD30" s="871">
        <v>24.09</v>
      </c>
      <c r="BE30" s="871">
        <v>25.32161</v>
      </c>
      <c r="BF30" s="871">
        <v>25.380099999999999</v>
      </c>
      <c r="BG30" s="352">
        <v>23.310890000000001</v>
      </c>
      <c r="BH30" s="352">
        <v>17.768249999999998</v>
      </c>
      <c r="BI30" s="352">
        <v>14.11215</v>
      </c>
      <c r="BJ30" s="352">
        <v>13.0855</v>
      </c>
      <c r="BK30" s="352">
        <v>12.52036</v>
      </c>
      <c r="BL30" s="352">
        <v>13.18641</v>
      </c>
      <c r="BM30" s="352">
        <v>13.719379999999999</v>
      </c>
      <c r="BN30" s="352">
        <v>14.366960000000001</v>
      </c>
      <c r="BO30" s="352">
        <v>16.341799999999999</v>
      </c>
      <c r="BP30" s="352">
        <v>19.56823</v>
      </c>
      <c r="BQ30" s="352">
        <v>21.214590000000001</v>
      </c>
      <c r="BR30" s="352">
        <v>21.84468</v>
      </c>
      <c r="BS30" s="352">
        <v>20.59854</v>
      </c>
      <c r="BT30" s="352">
        <v>16.08531</v>
      </c>
      <c r="BU30" s="352">
        <v>13.0398</v>
      </c>
      <c r="BV30" s="352">
        <v>12.285119999999999</v>
      </c>
    </row>
    <row r="31" spans="1:74" ht="11.1" customHeight="1" x14ac:dyDescent="0.2">
      <c r="A31" s="26"/>
      <c r="B31" s="30" t="s">
        <v>538</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884"/>
      <c r="BA31" s="884"/>
      <c r="BB31" s="884"/>
      <c r="BC31" s="884"/>
      <c r="BD31" s="884"/>
      <c r="BE31" s="884"/>
      <c r="BF31" s="884"/>
      <c r="BG31" s="376"/>
      <c r="BH31" s="376"/>
      <c r="BI31" s="376"/>
      <c r="BJ31" s="376"/>
      <c r="BK31" s="376"/>
      <c r="BL31" s="376"/>
      <c r="BM31" s="376"/>
      <c r="BN31" s="376"/>
      <c r="BO31" s="376"/>
      <c r="BP31" s="376"/>
      <c r="BQ31" s="376"/>
      <c r="BR31" s="376"/>
      <c r="BS31" s="376"/>
      <c r="BT31" s="376"/>
      <c r="BU31" s="376"/>
      <c r="BV31" s="376"/>
    </row>
    <row r="32" spans="1:74" ht="11.1" customHeight="1" x14ac:dyDescent="0.2">
      <c r="A32" s="26"/>
      <c r="B32" s="381" t="s">
        <v>927</v>
      </c>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884"/>
      <c r="BA32" s="884"/>
      <c r="BB32" s="884"/>
      <c r="BC32" s="884"/>
      <c r="BD32" s="884"/>
      <c r="BE32" s="884"/>
      <c r="BF32" s="884"/>
      <c r="BG32" s="376"/>
      <c r="BH32" s="376"/>
      <c r="BI32" s="376"/>
      <c r="BJ32" s="376"/>
      <c r="BK32" s="376"/>
      <c r="BL32" s="376"/>
      <c r="BM32" s="376"/>
      <c r="BN32" s="376"/>
      <c r="BO32" s="376"/>
      <c r="BP32" s="376"/>
      <c r="BQ32" s="376"/>
      <c r="BR32" s="376"/>
      <c r="BS32" s="376"/>
      <c r="BT32" s="376"/>
      <c r="BU32" s="376"/>
      <c r="BV32" s="376"/>
    </row>
    <row r="33" spans="1:74" ht="11.1" customHeight="1" x14ac:dyDescent="0.2">
      <c r="A33" s="29" t="s">
        <v>253</v>
      </c>
      <c r="B33" s="383" t="s">
        <v>472</v>
      </c>
      <c r="C33" s="341">
        <v>2.1999997519000001</v>
      </c>
      <c r="D33" s="341">
        <v>2.1699923609999998</v>
      </c>
      <c r="E33" s="341">
        <v>2.1519612245999999</v>
      </c>
      <c r="F33" s="341">
        <v>2.1814958866</v>
      </c>
      <c r="G33" s="341">
        <v>2.2321288404000001</v>
      </c>
      <c r="H33" s="341">
        <v>2.3155552371999999</v>
      </c>
      <c r="I33" s="341">
        <v>2.4693298204</v>
      </c>
      <c r="J33" s="341">
        <v>2.5065243406</v>
      </c>
      <c r="K33" s="341">
        <v>2.5078223408000002</v>
      </c>
      <c r="L33" s="341">
        <v>2.4609091750999998</v>
      </c>
      <c r="M33" s="341">
        <v>2.4777312747</v>
      </c>
      <c r="N33" s="341">
        <v>2.6450427794000002</v>
      </c>
      <c r="O33" s="341">
        <v>2.5903686218000002</v>
      </c>
      <c r="P33" s="341">
        <v>2.5892527438999999</v>
      </c>
      <c r="Q33" s="341">
        <v>2.4979914435000001</v>
      </c>
      <c r="R33" s="341">
        <v>2.4713572313999999</v>
      </c>
      <c r="S33" s="341">
        <v>2.5092990619000002</v>
      </c>
      <c r="T33" s="341">
        <v>2.4623011391</v>
      </c>
      <c r="U33" s="341">
        <v>2.4738063500999998</v>
      </c>
      <c r="V33" s="341">
        <v>2.4908998937</v>
      </c>
      <c r="W33" s="341">
        <v>2.5303277523999999</v>
      </c>
      <c r="X33" s="341">
        <v>2.5308087511999999</v>
      </c>
      <c r="Y33" s="341">
        <v>2.5057355774999999</v>
      </c>
      <c r="Z33" s="341">
        <v>2.4743834294</v>
      </c>
      <c r="AA33" s="341">
        <v>2.4806339994000002</v>
      </c>
      <c r="AB33" s="341">
        <v>2.4818840379</v>
      </c>
      <c r="AC33" s="341">
        <v>2.4990102975999999</v>
      </c>
      <c r="AD33" s="341">
        <v>2.5358311646999998</v>
      </c>
      <c r="AE33" s="341">
        <v>2.5624787641000002</v>
      </c>
      <c r="AF33" s="341">
        <v>2.5077763424000001</v>
      </c>
      <c r="AG33" s="341">
        <v>2.4719804123000002</v>
      </c>
      <c r="AH33" s="341">
        <v>2.4424824922999999</v>
      </c>
      <c r="AI33" s="341">
        <v>2.4158504054000001</v>
      </c>
      <c r="AJ33" s="341">
        <v>2.4734106157000002</v>
      </c>
      <c r="AK33" s="341">
        <v>2.4189353316000002</v>
      </c>
      <c r="AL33" s="341">
        <v>2.4001598331</v>
      </c>
      <c r="AM33" s="341">
        <v>2.4074516031000002</v>
      </c>
      <c r="AN33" s="341">
        <v>2.4218919803999999</v>
      </c>
      <c r="AO33" s="341">
        <v>2.4480426473999999</v>
      </c>
      <c r="AP33" s="341">
        <v>2.4750664440999999</v>
      </c>
      <c r="AQ33" s="341">
        <v>2.4976897628999999</v>
      </c>
      <c r="AR33" s="341">
        <v>2.4556935038000001</v>
      </c>
      <c r="AS33" s="341">
        <v>2.4038538293</v>
      </c>
      <c r="AT33" s="341">
        <v>2.4052350316000002</v>
      </c>
      <c r="AU33" s="341">
        <v>2.4085215382</v>
      </c>
      <c r="AV33" s="341">
        <v>2.3886597709999999</v>
      </c>
      <c r="AW33" s="341">
        <v>2.3943675542</v>
      </c>
      <c r="AX33" s="341">
        <v>2.3848649649999998</v>
      </c>
      <c r="AY33" s="341">
        <v>2.4454179549999999</v>
      </c>
      <c r="AZ33" s="871">
        <v>2.3940255168000002</v>
      </c>
      <c r="BA33" s="871">
        <v>2.4122786872000002</v>
      </c>
      <c r="BB33" s="871">
        <v>2.4173443012</v>
      </c>
      <c r="BC33" s="871">
        <v>2.4327200469000001</v>
      </c>
      <c r="BD33" s="871">
        <v>2.5142710737999998</v>
      </c>
      <c r="BE33" s="871">
        <v>2.5112209999999999</v>
      </c>
      <c r="BF33" s="871">
        <v>2.4974470000000002</v>
      </c>
      <c r="BG33" s="352">
        <v>2.48373</v>
      </c>
      <c r="BH33" s="352">
        <v>2.463889</v>
      </c>
      <c r="BI33" s="352">
        <v>2.4630320000000001</v>
      </c>
      <c r="BJ33" s="352">
        <v>2.477897</v>
      </c>
      <c r="BK33" s="352">
        <v>2.4789560000000002</v>
      </c>
      <c r="BL33" s="352">
        <v>2.4717929999999999</v>
      </c>
      <c r="BM33" s="352">
        <v>2.475908</v>
      </c>
      <c r="BN33" s="352">
        <v>2.4838239999999998</v>
      </c>
      <c r="BO33" s="352">
        <v>2.488607</v>
      </c>
      <c r="BP33" s="352">
        <v>2.470688</v>
      </c>
      <c r="BQ33" s="352">
        <v>2.4677630000000002</v>
      </c>
      <c r="BR33" s="352">
        <v>2.4702540000000002</v>
      </c>
      <c r="BS33" s="352">
        <v>2.4607510000000001</v>
      </c>
      <c r="BT33" s="352">
        <v>2.4462519999999999</v>
      </c>
      <c r="BU33" s="352">
        <v>2.4440849999999998</v>
      </c>
      <c r="BV33" s="352">
        <v>2.4554779999999998</v>
      </c>
    </row>
    <row r="34" spans="1:74" ht="11.1" customHeight="1" x14ac:dyDescent="0.2">
      <c r="A34" s="29" t="s">
        <v>255</v>
      </c>
      <c r="B34" s="383" t="s">
        <v>914</v>
      </c>
      <c r="C34" s="341">
        <v>6.5615685707000004</v>
      </c>
      <c r="D34" s="341">
        <v>5.9972804982000003</v>
      </c>
      <c r="E34" s="341">
        <v>5.0999950249000001</v>
      </c>
      <c r="F34" s="341">
        <v>6.2112152114999999</v>
      </c>
      <c r="G34" s="341">
        <v>7.5658022316000002</v>
      </c>
      <c r="H34" s="341">
        <v>8.0109598412</v>
      </c>
      <c r="I34" s="341">
        <v>7.5251204563999998</v>
      </c>
      <c r="J34" s="341">
        <v>9.0036781665000003</v>
      </c>
      <c r="K34" s="341">
        <v>8.1459769853000008</v>
      </c>
      <c r="L34" s="341">
        <v>5.8016812475000004</v>
      </c>
      <c r="M34" s="341">
        <v>5.7086230943</v>
      </c>
      <c r="N34" s="341">
        <v>8.9206060783000005</v>
      </c>
      <c r="O34" s="341">
        <v>7.0480798877000002</v>
      </c>
      <c r="P34" s="341">
        <v>4.3766906663</v>
      </c>
      <c r="Q34" s="341">
        <v>3.3688401705</v>
      </c>
      <c r="R34" s="341">
        <v>2.6996565491000002</v>
      </c>
      <c r="S34" s="341">
        <v>2.5466016362000001</v>
      </c>
      <c r="T34" s="341">
        <v>2.5965598186999999</v>
      </c>
      <c r="U34" s="341">
        <v>2.9999010815</v>
      </c>
      <c r="V34" s="341">
        <v>2.9442115459</v>
      </c>
      <c r="W34" s="341">
        <v>2.8748364672000002</v>
      </c>
      <c r="X34" s="341">
        <v>2.9244336025000002</v>
      </c>
      <c r="Y34" s="341">
        <v>3.3889108793</v>
      </c>
      <c r="Z34" s="341">
        <v>3.2818352851000001</v>
      </c>
      <c r="AA34" s="341">
        <v>4.8608804644000001</v>
      </c>
      <c r="AB34" s="341">
        <v>2.9022368507</v>
      </c>
      <c r="AC34" s="341">
        <v>2.1884128342000002</v>
      </c>
      <c r="AD34" s="341">
        <v>2.047106334</v>
      </c>
      <c r="AE34" s="341">
        <v>2.2880624256000002</v>
      </c>
      <c r="AF34" s="341">
        <v>2.6821510191</v>
      </c>
      <c r="AG34" s="341">
        <v>2.5068160717999999</v>
      </c>
      <c r="AH34" s="341">
        <v>2.2496043330000002</v>
      </c>
      <c r="AI34" s="341">
        <v>2.3651181378000001</v>
      </c>
      <c r="AJ34" s="341">
        <v>2.6065868264000001</v>
      </c>
      <c r="AK34" s="341">
        <v>2.633446819</v>
      </c>
      <c r="AL34" s="341">
        <v>3.8545030258000001</v>
      </c>
      <c r="AM34" s="341">
        <v>5.8751660674000004</v>
      </c>
      <c r="AN34" s="341">
        <v>4.8104435451000001</v>
      </c>
      <c r="AO34" s="341">
        <v>4.1730048768000003</v>
      </c>
      <c r="AP34" s="341">
        <v>3.5806145393</v>
      </c>
      <c r="AQ34" s="341">
        <v>3.2834531185000002</v>
      </c>
      <c r="AR34" s="341">
        <v>3.3355905506000001</v>
      </c>
      <c r="AS34" s="341">
        <v>3.5245461805999998</v>
      </c>
      <c r="AT34" s="341">
        <v>3.1676547364999998</v>
      </c>
      <c r="AU34" s="341">
        <v>3.0409609649</v>
      </c>
      <c r="AV34" s="341">
        <v>3.0820126627</v>
      </c>
      <c r="AW34" s="341">
        <v>3.8880261140000001</v>
      </c>
      <c r="AX34" s="341">
        <v>5.0377258979999997</v>
      </c>
      <c r="AY34" s="341">
        <v>9.8066621323999996</v>
      </c>
      <c r="AZ34" s="871">
        <v>6.2766332887000003</v>
      </c>
      <c r="BA34" s="871">
        <v>3.1079722656</v>
      </c>
      <c r="BB34" s="871">
        <v>2.7849866711</v>
      </c>
      <c r="BC34" s="871">
        <v>2.7515764697999998</v>
      </c>
      <c r="BD34" s="871">
        <v>3.1656973361</v>
      </c>
      <c r="BE34" s="871">
        <v>3.5441750000000001</v>
      </c>
      <c r="BF34" s="871">
        <v>3.1718389999999999</v>
      </c>
      <c r="BG34" s="352">
        <v>2.9822320000000002</v>
      </c>
      <c r="BH34" s="352">
        <v>3.0250919999999999</v>
      </c>
      <c r="BI34" s="352">
        <v>3.2488630000000001</v>
      </c>
      <c r="BJ34" s="352">
        <v>3.8995109999999999</v>
      </c>
      <c r="BK34" s="352">
        <v>4.5355590000000001</v>
      </c>
      <c r="BL34" s="352">
        <v>4.1264450000000004</v>
      </c>
      <c r="BM34" s="352">
        <v>3.3885939999999999</v>
      </c>
      <c r="BN34" s="352">
        <v>2.9548390000000002</v>
      </c>
      <c r="BO34" s="352">
        <v>2.848252</v>
      </c>
      <c r="BP34" s="352">
        <v>2.8666130000000001</v>
      </c>
      <c r="BQ34" s="352">
        <v>3.0493190000000001</v>
      </c>
      <c r="BR34" s="352">
        <v>3.170436</v>
      </c>
      <c r="BS34" s="352">
        <v>3.2007129999999999</v>
      </c>
      <c r="BT34" s="352">
        <v>3.3424390000000002</v>
      </c>
      <c r="BU34" s="352">
        <v>3.7299799999999999</v>
      </c>
      <c r="BV34" s="352">
        <v>4.3651540000000004</v>
      </c>
    </row>
    <row r="35" spans="1:74" ht="11.1" customHeight="1" x14ac:dyDescent="0.2">
      <c r="A35" s="29" t="s">
        <v>254</v>
      </c>
      <c r="B35" s="383" t="s">
        <v>915</v>
      </c>
      <c r="C35" s="341">
        <v>15.49</v>
      </c>
      <c r="D35" s="341">
        <v>16.489999999999998</v>
      </c>
      <c r="E35" s="341">
        <v>20.329999999999998</v>
      </c>
      <c r="F35" s="341">
        <v>25.06</v>
      </c>
      <c r="G35" s="341">
        <v>26.15</v>
      </c>
      <c r="H35" s="341">
        <v>26.3</v>
      </c>
      <c r="I35" s="341">
        <v>30.36</v>
      </c>
      <c r="J35" s="341">
        <v>25.72</v>
      </c>
      <c r="K35" s="341">
        <v>23.76</v>
      </c>
      <c r="L35" s="341">
        <v>21.76</v>
      </c>
      <c r="M35" s="341">
        <v>23.74</v>
      </c>
      <c r="N35" s="341">
        <v>19.86</v>
      </c>
      <c r="O35" s="341">
        <v>19.440000000000001</v>
      </c>
      <c r="P35" s="341">
        <v>18.559999999999999</v>
      </c>
      <c r="Q35" s="341">
        <v>19.920000000000002</v>
      </c>
      <c r="R35" s="341">
        <v>18.77</v>
      </c>
      <c r="S35" s="341">
        <v>18.11</v>
      </c>
      <c r="T35" s="341">
        <v>16.82</v>
      </c>
      <c r="U35" s="341">
        <v>16.739999999999998</v>
      </c>
      <c r="V35" s="341">
        <v>19.03</v>
      </c>
      <c r="W35" s="341">
        <v>22.2</v>
      </c>
      <c r="X35" s="341">
        <v>21.47</v>
      </c>
      <c r="Y35" s="341">
        <v>20.75</v>
      </c>
      <c r="Z35" s="341">
        <v>20.25</v>
      </c>
      <c r="AA35" s="341">
        <v>18.22</v>
      </c>
      <c r="AB35" s="341">
        <v>18.940000000000001</v>
      </c>
      <c r="AC35" s="341">
        <v>19.670000000000002</v>
      </c>
      <c r="AD35" s="341">
        <v>19.239999999999998</v>
      </c>
      <c r="AE35" s="341">
        <v>18.809999999999999</v>
      </c>
      <c r="AF35" s="341">
        <v>17.68</v>
      </c>
      <c r="AG35" s="341">
        <v>18.149999999999999</v>
      </c>
      <c r="AH35" s="341">
        <v>18.23</v>
      </c>
      <c r="AI35" s="341">
        <v>17.079999999999998</v>
      </c>
      <c r="AJ35" s="341">
        <v>15.76</v>
      </c>
      <c r="AK35" s="341">
        <v>16.25</v>
      </c>
      <c r="AL35" s="341">
        <v>16.43</v>
      </c>
      <c r="AM35" s="341">
        <v>16.07</v>
      </c>
      <c r="AN35" s="341">
        <v>17.059999999999999</v>
      </c>
      <c r="AO35" s="341">
        <v>15.83</v>
      </c>
      <c r="AP35" s="341">
        <v>15.6</v>
      </c>
      <c r="AQ35" s="341">
        <v>15.05</v>
      </c>
      <c r="AR35" s="341">
        <v>15.04</v>
      </c>
      <c r="AS35" s="341">
        <v>16.16</v>
      </c>
      <c r="AT35" s="341">
        <v>16.12</v>
      </c>
      <c r="AU35" s="341">
        <v>15.34</v>
      </c>
      <c r="AV35" s="341">
        <v>15.67</v>
      </c>
      <c r="AW35" s="341">
        <v>15.41</v>
      </c>
      <c r="AX35" s="341">
        <v>15.02</v>
      </c>
      <c r="AY35" s="341">
        <v>13.99</v>
      </c>
      <c r="AZ35" s="871">
        <v>13.38</v>
      </c>
      <c r="BA35" s="871">
        <v>17.93</v>
      </c>
      <c r="BB35" s="871">
        <v>26.96</v>
      </c>
      <c r="BC35" s="871">
        <v>28.719962407000001</v>
      </c>
      <c r="BD35" s="871">
        <v>24.72294308</v>
      </c>
      <c r="BE35" s="871">
        <v>21.200859999999999</v>
      </c>
      <c r="BF35" s="871">
        <v>19.891839999999998</v>
      </c>
      <c r="BG35" s="352">
        <v>20.102689999999999</v>
      </c>
      <c r="BH35" s="352">
        <v>20.30603</v>
      </c>
      <c r="BI35" s="352">
        <v>20.05265</v>
      </c>
      <c r="BJ35" s="352">
        <v>19.911670000000001</v>
      </c>
      <c r="BK35" s="352">
        <v>19.360759999999999</v>
      </c>
      <c r="BL35" s="352">
        <v>18.38475</v>
      </c>
      <c r="BM35" s="352">
        <v>18.124569999999999</v>
      </c>
      <c r="BN35" s="352">
        <v>18.11946</v>
      </c>
      <c r="BO35" s="352">
        <v>17.054929999999999</v>
      </c>
      <c r="BP35" s="352">
        <v>16.79421</v>
      </c>
      <c r="BQ35" s="352">
        <v>15.77167</v>
      </c>
      <c r="BR35" s="352">
        <v>14.95168</v>
      </c>
      <c r="BS35" s="352">
        <v>14.381959999999999</v>
      </c>
      <c r="BT35" s="352">
        <v>13.975759999999999</v>
      </c>
      <c r="BU35" s="352">
        <v>13.66428</v>
      </c>
      <c r="BV35" s="352">
        <v>13.72203</v>
      </c>
    </row>
    <row r="36" spans="1:74" ht="11.1" customHeight="1" x14ac:dyDescent="0.2">
      <c r="A36" s="29" t="s">
        <v>7</v>
      </c>
      <c r="B36" s="383" t="s">
        <v>916</v>
      </c>
      <c r="C36" s="341">
        <v>20.100000000000001</v>
      </c>
      <c r="D36" s="341">
        <v>20.79</v>
      </c>
      <c r="E36" s="341">
        <v>25.68</v>
      </c>
      <c r="F36" s="341">
        <v>28.32</v>
      </c>
      <c r="G36" s="341">
        <v>30.12</v>
      </c>
      <c r="H36" s="341">
        <v>33.020000000000003</v>
      </c>
      <c r="I36" s="341">
        <v>27.38</v>
      </c>
      <c r="J36" s="341">
        <v>26.9</v>
      </c>
      <c r="K36" s="341">
        <v>25.57</v>
      </c>
      <c r="L36" s="341">
        <v>27.81</v>
      </c>
      <c r="M36" s="341">
        <v>29.28</v>
      </c>
      <c r="N36" s="341">
        <v>23.17</v>
      </c>
      <c r="O36" s="341">
        <v>24.09</v>
      </c>
      <c r="P36" s="341">
        <v>23.1</v>
      </c>
      <c r="Q36" s="341">
        <v>21.42</v>
      </c>
      <c r="R36" s="341">
        <v>20.9</v>
      </c>
      <c r="S36" s="341">
        <v>19.87</v>
      </c>
      <c r="T36" s="341">
        <v>19.21</v>
      </c>
      <c r="U36" s="341">
        <v>19.84</v>
      </c>
      <c r="V36" s="341">
        <v>23</v>
      </c>
      <c r="W36" s="341">
        <v>24.18</v>
      </c>
      <c r="X36" s="341">
        <v>24.23</v>
      </c>
      <c r="Y36" s="341">
        <v>21.75</v>
      </c>
      <c r="Z36" s="341">
        <v>20.74</v>
      </c>
      <c r="AA36" s="341">
        <v>19.64</v>
      </c>
      <c r="AB36" s="341">
        <v>20.84</v>
      </c>
      <c r="AC36" s="341">
        <v>20.6</v>
      </c>
      <c r="AD36" s="341">
        <v>20.84</v>
      </c>
      <c r="AE36" s="341">
        <v>19.440000000000001</v>
      </c>
      <c r="AF36" s="341">
        <v>18.62</v>
      </c>
      <c r="AG36" s="341">
        <v>19.57</v>
      </c>
      <c r="AH36" s="341">
        <v>18.37</v>
      </c>
      <c r="AI36" s="341">
        <v>17.79</v>
      </c>
      <c r="AJ36" s="341">
        <v>17.32</v>
      </c>
      <c r="AK36" s="341">
        <v>18.850000000000001</v>
      </c>
      <c r="AL36" s="341">
        <v>17.670000000000002</v>
      </c>
      <c r="AM36" s="341">
        <v>18.899999999999999</v>
      </c>
      <c r="AN36" s="341">
        <v>18.420000000000002</v>
      </c>
      <c r="AO36" s="341">
        <v>17.420000000000002</v>
      </c>
      <c r="AP36" s="341">
        <v>17.899999999999999</v>
      </c>
      <c r="AQ36" s="341">
        <v>16.75</v>
      </c>
      <c r="AR36" s="341">
        <v>17.64</v>
      </c>
      <c r="AS36" s="341">
        <v>18.39</v>
      </c>
      <c r="AT36" s="341">
        <v>17.809999999999999</v>
      </c>
      <c r="AU36" s="341">
        <v>18.13</v>
      </c>
      <c r="AV36" s="341">
        <v>18.07</v>
      </c>
      <c r="AW36" s="341">
        <v>18.3</v>
      </c>
      <c r="AX36" s="341">
        <v>17.329999999999998</v>
      </c>
      <c r="AY36" s="341">
        <v>17.73</v>
      </c>
      <c r="AZ36" s="871">
        <v>17.690000000000001</v>
      </c>
      <c r="BA36" s="871">
        <v>23.17</v>
      </c>
      <c r="BB36" s="871">
        <v>31.5</v>
      </c>
      <c r="BC36" s="871">
        <v>32.259173498999999</v>
      </c>
      <c r="BD36" s="871">
        <v>24.916677117999999</v>
      </c>
      <c r="BE36" s="871">
        <v>28.984259999999999</v>
      </c>
      <c r="BF36" s="871">
        <v>31.447179999999999</v>
      </c>
      <c r="BG36" s="352">
        <v>33.82226</v>
      </c>
      <c r="BH36" s="352">
        <v>34.273049999999998</v>
      </c>
      <c r="BI36" s="352">
        <v>33.451520000000002</v>
      </c>
      <c r="BJ36" s="352">
        <v>30.883939999999999</v>
      </c>
      <c r="BK36" s="352">
        <v>29.17305</v>
      </c>
      <c r="BL36" s="352">
        <v>27.620190000000001</v>
      </c>
      <c r="BM36" s="352">
        <v>26.6357</v>
      </c>
      <c r="BN36" s="352">
        <v>24.80151</v>
      </c>
      <c r="BO36" s="352">
        <v>23.429600000000001</v>
      </c>
      <c r="BP36" s="352">
        <v>22.574539999999999</v>
      </c>
      <c r="BQ36" s="352">
        <v>22.01174</v>
      </c>
      <c r="BR36" s="352">
        <v>21.336179999999999</v>
      </c>
      <c r="BS36" s="352">
        <v>20.943149999999999</v>
      </c>
      <c r="BT36" s="352">
        <v>20.780010000000001</v>
      </c>
      <c r="BU36" s="352">
        <v>20.892569999999999</v>
      </c>
      <c r="BV36" s="352">
        <v>19.905830000000002</v>
      </c>
    </row>
    <row r="37" spans="1:74" ht="11.1" customHeight="1" x14ac:dyDescent="0.2">
      <c r="A37" s="29"/>
      <c r="B37" s="381" t="s">
        <v>928</v>
      </c>
      <c r="C37" s="344"/>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4"/>
      <c r="AU37" s="344"/>
      <c r="AV37" s="344"/>
      <c r="AW37" s="344"/>
      <c r="AX37" s="344"/>
      <c r="AY37" s="344"/>
      <c r="AZ37" s="874"/>
      <c r="BA37" s="874"/>
      <c r="BB37" s="874"/>
      <c r="BC37" s="874"/>
      <c r="BD37" s="874"/>
      <c r="BE37" s="874"/>
      <c r="BF37" s="874"/>
      <c r="BG37" s="355"/>
      <c r="BH37" s="355"/>
      <c r="BI37" s="355"/>
      <c r="BJ37" s="355"/>
      <c r="BK37" s="355"/>
      <c r="BL37" s="355"/>
      <c r="BM37" s="355"/>
      <c r="BN37" s="355"/>
      <c r="BO37" s="355"/>
      <c r="BP37" s="355"/>
      <c r="BQ37" s="355"/>
      <c r="BR37" s="355"/>
      <c r="BS37" s="355"/>
      <c r="BT37" s="355"/>
      <c r="BU37" s="355"/>
      <c r="BV37" s="355"/>
    </row>
    <row r="38" spans="1:74" ht="11.1" customHeight="1" x14ac:dyDescent="0.2">
      <c r="A38" s="29" t="s">
        <v>1</v>
      </c>
      <c r="B38" s="384" t="s">
        <v>20</v>
      </c>
      <c r="C38" s="341">
        <v>7.19</v>
      </c>
      <c r="D38" s="341">
        <v>7.28</v>
      </c>
      <c r="E38" s="341">
        <v>7.37</v>
      </c>
      <c r="F38" s="341">
        <v>7.7</v>
      </c>
      <c r="G38" s="341">
        <v>8.25</v>
      </c>
      <c r="H38" s="341">
        <v>8.85</v>
      </c>
      <c r="I38" s="341">
        <v>9.31</v>
      </c>
      <c r="J38" s="341">
        <v>9.3800000000000008</v>
      </c>
      <c r="K38" s="341">
        <v>9.06</v>
      </c>
      <c r="L38" s="341">
        <v>8.4499999999999993</v>
      </c>
      <c r="M38" s="341">
        <v>8.14</v>
      </c>
      <c r="N38" s="341">
        <v>8.5</v>
      </c>
      <c r="O38" s="341">
        <v>8.18</v>
      </c>
      <c r="P38" s="341">
        <v>8.01</v>
      </c>
      <c r="Q38" s="341">
        <v>7.8</v>
      </c>
      <c r="R38" s="341">
        <v>7.51</v>
      </c>
      <c r="S38" s="341">
        <v>7.64</v>
      </c>
      <c r="T38" s="341">
        <v>8.11</v>
      </c>
      <c r="U38" s="341">
        <v>8.36</v>
      </c>
      <c r="V38" s="341">
        <v>8.9</v>
      </c>
      <c r="W38" s="341">
        <v>8.43</v>
      </c>
      <c r="X38" s="341">
        <v>8.01</v>
      </c>
      <c r="Y38" s="341">
        <v>7.79</v>
      </c>
      <c r="Z38" s="341">
        <v>7.61</v>
      </c>
      <c r="AA38" s="341">
        <v>8.07</v>
      </c>
      <c r="AB38" s="341">
        <v>7.76</v>
      </c>
      <c r="AC38" s="341">
        <v>7.68</v>
      </c>
      <c r="AD38" s="341">
        <v>7.79</v>
      </c>
      <c r="AE38" s="341">
        <v>7.87</v>
      </c>
      <c r="AF38" s="341">
        <v>8.41</v>
      </c>
      <c r="AG38" s="341">
        <v>8.73</v>
      </c>
      <c r="AH38" s="341">
        <v>8.67</v>
      </c>
      <c r="AI38" s="341">
        <v>8.4499999999999993</v>
      </c>
      <c r="AJ38" s="341">
        <v>8.11</v>
      </c>
      <c r="AK38" s="341">
        <v>7.85</v>
      </c>
      <c r="AL38" s="341">
        <v>7.96</v>
      </c>
      <c r="AM38" s="341">
        <v>8.34</v>
      </c>
      <c r="AN38" s="341">
        <v>8.24</v>
      </c>
      <c r="AO38" s="341">
        <v>8.26</v>
      </c>
      <c r="AP38" s="341">
        <v>8.2100000000000009</v>
      </c>
      <c r="AQ38" s="341">
        <v>8.2899999999999991</v>
      </c>
      <c r="AR38" s="341">
        <v>8.9</v>
      </c>
      <c r="AS38" s="341">
        <v>9.33</v>
      </c>
      <c r="AT38" s="341">
        <v>9.08</v>
      </c>
      <c r="AU38" s="341">
        <v>9.02</v>
      </c>
      <c r="AV38" s="341">
        <v>8.65</v>
      </c>
      <c r="AW38" s="341">
        <v>8.44</v>
      </c>
      <c r="AX38" s="341">
        <v>8.5299999999999994</v>
      </c>
      <c r="AY38" s="341">
        <v>9.2899999999999991</v>
      </c>
      <c r="AZ38" s="871">
        <v>8.9499999999999993</v>
      </c>
      <c r="BA38" s="871">
        <v>8.58</v>
      </c>
      <c r="BB38" s="871">
        <v>8.66</v>
      </c>
      <c r="BC38" s="871">
        <v>8.7100000000000009</v>
      </c>
      <c r="BD38" s="871">
        <v>9.17</v>
      </c>
      <c r="BE38" s="871">
        <v>9.6379059999999992</v>
      </c>
      <c r="BF38" s="871">
        <v>9.4906629999999996</v>
      </c>
      <c r="BG38" s="352">
        <v>9.2663600000000006</v>
      </c>
      <c r="BH38" s="352">
        <v>8.8074279999999998</v>
      </c>
      <c r="BI38" s="352">
        <v>8.5653489999999994</v>
      </c>
      <c r="BJ38" s="352">
        <v>8.7320170000000008</v>
      </c>
      <c r="BK38" s="352">
        <v>9.1513760000000008</v>
      </c>
      <c r="BL38" s="352">
        <v>9.2850409999999997</v>
      </c>
      <c r="BM38" s="352">
        <v>8.8767110000000002</v>
      </c>
      <c r="BN38" s="352">
        <v>8.9541409999999999</v>
      </c>
      <c r="BO38" s="352">
        <v>8.9129959999999997</v>
      </c>
      <c r="BP38" s="352">
        <v>9.2601859999999991</v>
      </c>
      <c r="BQ38" s="352">
        <v>9.5427090000000003</v>
      </c>
      <c r="BR38" s="352">
        <v>9.3979370000000007</v>
      </c>
      <c r="BS38" s="352">
        <v>9.3457950000000007</v>
      </c>
      <c r="BT38" s="352">
        <v>8.8957979999999992</v>
      </c>
      <c r="BU38" s="352">
        <v>8.6676079999999995</v>
      </c>
      <c r="BV38" s="352">
        <v>8.8320229999999995</v>
      </c>
    </row>
    <row r="39" spans="1:74" ht="11.1" customHeight="1" x14ac:dyDescent="0.2">
      <c r="A39" s="29" t="s">
        <v>2</v>
      </c>
      <c r="B39" s="384" t="s">
        <v>4</v>
      </c>
      <c r="C39" s="341">
        <v>11.26</v>
      </c>
      <c r="D39" s="341">
        <v>11.66</v>
      </c>
      <c r="E39" s="341">
        <v>11.65</v>
      </c>
      <c r="F39" s="341">
        <v>11.82</v>
      </c>
      <c r="G39" s="341">
        <v>12</v>
      </c>
      <c r="H39" s="341">
        <v>12.75</v>
      </c>
      <c r="I39" s="341">
        <v>13.02</v>
      </c>
      <c r="J39" s="341">
        <v>13.41</v>
      </c>
      <c r="K39" s="341">
        <v>13.28</v>
      </c>
      <c r="L39" s="341">
        <v>12.89</v>
      </c>
      <c r="M39" s="341">
        <v>12.33</v>
      </c>
      <c r="N39" s="341">
        <v>12.28</v>
      </c>
      <c r="O39" s="341">
        <v>12.61</v>
      </c>
      <c r="P39" s="341">
        <v>12.53</v>
      </c>
      <c r="Q39" s="341">
        <v>12.36</v>
      </c>
      <c r="R39" s="341">
        <v>12.08</v>
      </c>
      <c r="S39" s="341">
        <v>12.16</v>
      </c>
      <c r="T39" s="341">
        <v>12.63</v>
      </c>
      <c r="U39" s="341">
        <v>12.91</v>
      </c>
      <c r="V39" s="341">
        <v>13.08</v>
      </c>
      <c r="W39" s="341">
        <v>13.07</v>
      </c>
      <c r="X39" s="341">
        <v>12.73</v>
      </c>
      <c r="Y39" s="341">
        <v>12.43</v>
      </c>
      <c r="Z39" s="341">
        <v>12.24</v>
      </c>
      <c r="AA39" s="341">
        <v>12.5</v>
      </c>
      <c r="AB39" s="341">
        <v>12.53</v>
      </c>
      <c r="AC39" s="341">
        <v>12.47</v>
      </c>
      <c r="AD39" s="341">
        <v>12.35</v>
      </c>
      <c r="AE39" s="341">
        <v>12.32</v>
      </c>
      <c r="AF39" s="341">
        <v>12.89</v>
      </c>
      <c r="AG39" s="341">
        <v>13.37</v>
      </c>
      <c r="AH39" s="341">
        <v>13.16</v>
      </c>
      <c r="AI39" s="341">
        <v>13.23</v>
      </c>
      <c r="AJ39" s="341">
        <v>12.89</v>
      </c>
      <c r="AK39" s="341">
        <v>12.35</v>
      </c>
      <c r="AL39" s="341">
        <v>12.64</v>
      </c>
      <c r="AM39" s="341">
        <v>12.82</v>
      </c>
      <c r="AN39" s="341">
        <v>12.98</v>
      </c>
      <c r="AO39" s="341">
        <v>13.16</v>
      </c>
      <c r="AP39" s="341">
        <v>12.89</v>
      </c>
      <c r="AQ39" s="341">
        <v>12.93</v>
      </c>
      <c r="AR39" s="341">
        <v>13.54</v>
      </c>
      <c r="AS39" s="341">
        <v>14.05</v>
      </c>
      <c r="AT39" s="341">
        <v>13.93</v>
      </c>
      <c r="AU39" s="341">
        <v>13.99</v>
      </c>
      <c r="AV39" s="341">
        <v>13.49</v>
      </c>
      <c r="AW39" s="341">
        <v>13.19</v>
      </c>
      <c r="AX39" s="341">
        <v>13.63</v>
      </c>
      <c r="AY39" s="341">
        <v>13.64</v>
      </c>
      <c r="AZ39" s="871">
        <v>14.37</v>
      </c>
      <c r="BA39" s="871">
        <v>13.92</v>
      </c>
      <c r="BB39" s="871">
        <v>13.51</v>
      </c>
      <c r="BC39" s="871">
        <v>13.54</v>
      </c>
      <c r="BD39" s="871">
        <v>14.19</v>
      </c>
      <c r="BE39" s="871">
        <v>14.545349999999999</v>
      </c>
      <c r="BF39" s="871">
        <v>14.42118</v>
      </c>
      <c r="BG39" s="352">
        <v>14.355790000000001</v>
      </c>
      <c r="BH39" s="352">
        <v>13.816800000000001</v>
      </c>
      <c r="BI39" s="352">
        <v>13.465540000000001</v>
      </c>
      <c r="BJ39" s="352">
        <v>13.89972</v>
      </c>
      <c r="BK39" s="352">
        <v>13.89664</v>
      </c>
      <c r="BL39" s="352">
        <v>14.58822</v>
      </c>
      <c r="BM39" s="352">
        <v>14.141909999999999</v>
      </c>
      <c r="BN39" s="352">
        <v>13.76388</v>
      </c>
      <c r="BO39" s="352">
        <v>13.72383</v>
      </c>
      <c r="BP39" s="352">
        <v>14.33375</v>
      </c>
      <c r="BQ39" s="352">
        <v>14.67562</v>
      </c>
      <c r="BR39" s="352">
        <v>14.454980000000001</v>
      </c>
      <c r="BS39" s="352">
        <v>14.471</v>
      </c>
      <c r="BT39" s="352">
        <v>13.95903</v>
      </c>
      <c r="BU39" s="352">
        <v>13.5929</v>
      </c>
      <c r="BV39" s="352">
        <v>14.04003</v>
      </c>
    </row>
    <row r="40" spans="1:74" ht="11.1" customHeight="1" x14ac:dyDescent="0.2">
      <c r="A40" s="29" t="s">
        <v>257</v>
      </c>
      <c r="B40" s="385" t="s">
        <v>3</v>
      </c>
      <c r="C40" s="373">
        <v>13.64</v>
      </c>
      <c r="D40" s="373">
        <v>13.76</v>
      </c>
      <c r="E40" s="373">
        <v>14.41</v>
      </c>
      <c r="F40" s="373">
        <v>14.57</v>
      </c>
      <c r="G40" s="373">
        <v>14.89</v>
      </c>
      <c r="H40" s="373">
        <v>15.3</v>
      </c>
      <c r="I40" s="373">
        <v>15.31</v>
      </c>
      <c r="J40" s="373">
        <v>15.82</v>
      </c>
      <c r="K40" s="373">
        <v>16.190000000000001</v>
      </c>
      <c r="L40" s="373">
        <v>15.99</v>
      </c>
      <c r="M40" s="373">
        <v>15.55</v>
      </c>
      <c r="N40" s="373">
        <v>14.94</v>
      </c>
      <c r="O40" s="373">
        <v>15.47</v>
      </c>
      <c r="P40" s="373">
        <v>15.98</v>
      </c>
      <c r="Q40" s="373">
        <v>16.04</v>
      </c>
      <c r="R40" s="373">
        <v>16.100000000000001</v>
      </c>
      <c r="S40" s="373">
        <v>16.14</v>
      </c>
      <c r="T40" s="373">
        <v>16.09</v>
      </c>
      <c r="U40" s="373">
        <v>15.86</v>
      </c>
      <c r="V40" s="373">
        <v>15.91</v>
      </c>
      <c r="W40" s="373">
        <v>16.27</v>
      </c>
      <c r="X40" s="373">
        <v>16.48</v>
      </c>
      <c r="Y40" s="373">
        <v>16.190000000000001</v>
      </c>
      <c r="Z40" s="373">
        <v>15.69</v>
      </c>
      <c r="AA40" s="373">
        <v>15.41</v>
      </c>
      <c r="AB40" s="373">
        <v>16.100000000000001</v>
      </c>
      <c r="AC40" s="373">
        <v>16.670000000000002</v>
      </c>
      <c r="AD40" s="373">
        <v>16.86</v>
      </c>
      <c r="AE40" s="373">
        <v>16.399999999999999</v>
      </c>
      <c r="AF40" s="373">
        <v>16.38</v>
      </c>
      <c r="AG40" s="373">
        <v>16.62</v>
      </c>
      <c r="AH40" s="373">
        <v>16.600000000000001</v>
      </c>
      <c r="AI40" s="373">
        <v>16.82</v>
      </c>
      <c r="AJ40" s="373">
        <v>17.09</v>
      </c>
      <c r="AK40" s="373">
        <v>16.850000000000001</v>
      </c>
      <c r="AL40" s="373">
        <v>16.27</v>
      </c>
      <c r="AM40" s="373">
        <v>15.94</v>
      </c>
      <c r="AN40" s="373">
        <v>16.43</v>
      </c>
      <c r="AO40" s="373">
        <v>17.09</v>
      </c>
      <c r="AP40" s="373">
        <v>17.55</v>
      </c>
      <c r="AQ40" s="373">
        <v>17.37</v>
      </c>
      <c r="AR40" s="373">
        <v>17.47</v>
      </c>
      <c r="AS40" s="373">
        <v>17.45</v>
      </c>
      <c r="AT40" s="373">
        <v>17.61</v>
      </c>
      <c r="AU40" s="373">
        <v>18.079999999999998</v>
      </c>
      <c r="AV40" s="373">
        <v>17.97</v>
      </c>
      <c r="AW40" s="373">
        <v>17.78</v>
      </c>
      <c r="AX40" s="373">
        <v>17.239999999999998</v>
      </c>
      <c r="AY40" s="373">
        <v>17.45</v>
      </c>
      <c r="AZ40" s="885">
        <v>17.649999999999999</v>
      </c>
      <c r="BA40" s="885">
        <v>18.559999999999999</v>
      </c>
      <c r="BB40" s="885">
        <v>18.829999999999998</v>
      </c>
      <c r="BC40" s="885">
        <v>18.440000000000001</v>
      </c>
      <c r="BD40" s="885">
        <v>18.34</v>
      </c>
      <c r="BE40" s="885">
        <v>18.21435</v>
      </c>
      <c r="BF40" s="885">
        <v>18.209599999999998</v>
      </c>
      <c r="BG40" s="378">
        <v>18.587569999999999</v>
      </c>
      <c r="BH40" s="378">
        <v>18.47195</v>
      </c>
      <c r="BI40" s="378">
        <v>18.256989999999998</v>
      </c>
      <c r="BJ40" s="378">
        <v>17.729759999999999</v>
      </c>
      <c r="BK40" s="378">
        <v>18.026009999999999</v>
      </c>
      <c r="BL40" s="378">
        <v>18.054590000000001</v>
      </c>
      <c r="BM40" s="378">
        <v>18.862159999999999</v>
      </c>
      <c r="BN40" s="378">
        <v>19.312650000000001</v>
      </c>
      <c r="BO40" s="378">
        <v>18.829419999999999</v>
      </c>
      <c r="BP40" s="378">
        <v>18.650390000000002</v>
      </c>
      <c r="BQ40" s="378">
        <v>18.58981</v>
      </c>
      <c r="BR40" s="378">
        <v>18.578299999999999</v>
      </c>
      <c r="BS40" s="378">
        <v>18.965959999999999</v>
      </c>
      <c r="BT40" s="378">
        <v>18.740960000000001</v>
      </c>
      <c r="BU40" s="378">
        <v>18.64725</v>
      </c>
      <c r="BV40" s="378">
        <v>18.145050000000001</v>
      </c>
    </row>
    <row r="41" spans="1:74" s="157" customFormat="1" ht="12" customHeight="1" x14ac:dyDescent="0.25">
      <c r="A41" s="156"/>
      <c r="B41" s="1013" t="s">
        <v>1408</v>
      </c>
      <c r="C41" s="1003"/>
      <c r="D41" s="1003"/>
      <c r="E41" s="1003"/>
      <c r="F41" s="1003"/>
      <c r="G41" s="1003"/>
      <c r="H41" s="1003"/>
      <c r="I41" s="1003"/>
      <c r="J41" s="1003"/>
      <c r="K41" s="1003"/>
      <c r="L41" s="1003"/>
      <c r="M41" s="1003"/>
      <c r="N41" s="1003"/>
      <c r="O41" s="1003"/>
      <c r="P41" s="1003"/>
      <c r="Q41" s="1004"/>
      <c r="R41" s="803"/>
      <c r="AY41" s="813"/>
      <c r="AZ41" s="813"/>
      <c r="BA41" s="813"/>
      <c r="BB41" s="813"/>
      <c r="BC41" s="813"/>
      <c r="BD41" s="633"/>
      <c r="BE41" s="633"/>
      <c r="BF41" s="633"/>
      <c r="BG41" s="813"/>
      <c r="BH41" s="813"/>
      <c r="BI41" s="813"/>
      <c r="BJ41" s="198"/>
    </row>
    <row r="42" spans="1:74" s="157" customFormat="1" ht="12" customHeight="1" x14ac:dyDescent="0.25">
      <c r="A42" s="156"/>
      <c r="B42" s="1013" t="s">
        <v>1409</v>
      </c>
      <c r="C42" s="1003"/>
      <c r="D42" s="1003"/>
      <c r="E42" s="1003"/>
      <c r="F42" s="1003"/>
      <c r="G42" s="1003"/>
      <c r="H42" s="1003"/>
      <c r="I42" s="1003"/>
      <c r="J42" s="1003"/>
      <c r="K42" s="1003"/>
      <c r="L42" s="1003"/>
      <c r="M42" s="1003"/>
      <c r="N42" s="1003"/>
      <c r="O42" s="1003"/>
      <c r="P42" s="1003"/>
      <c r="Q42" s="1004"/>
      <c r="R42" s="803"/>
      <c r="AY42" s="813"/>
      <c r="AZ42" s="813"/>
      <c r="BA42" s="813"/>
      <c r="BB42" s="813"/>
      <c r="BC42" s="813"/>
      <c r="BD42" s="633"/>
      <c r="BE42" s="633"/>
      <c r="BF42" s="633"/>
      <c r="BG42" s="813"/>
      <c r="BH42" s="813"/>
      <c r="BI42" s="813"/>
      <c r="BJ42" s="198"/>
    </row>
    <row r="43" spans="1:74" s="157" customFormat="1" ht="12" customHeight="1" x14ac:dyDescent="0.25">
      <c r="A43" s="156"/>
      <c r="B43" s="1013" t="s">
        <v>1410</v>
      </c>
      <c r="C43" s="1003"/>
      <c r="D43" s="1003"/>
      <c r="E43" s="1003"/>
      <c r="F43" s="1003"/>
      <c r="G43" s="1003"/>
      <c r="H43" s="1003"/>
      <c r="I43" s="1003"/>
      <c r="J43" s="1003"/>
      <c r="K43" s="1003"/>
      <c r="L43" s="1003"/>
      <c r="M43" s="1003"/>
      <c r="N43" s="1003"/>
      <c r="O43" s="1003"/>
      <c r="P43" s="1003"/>
      <c r="Q43" s="1004"/>
      <c r="R43" s="803"/>
      <c r="AY43" s="813"/>
      <c r="AZ43" s="813"/>
      <c r="BA43" s="813"/>
      <c r="BB43" s="813"/>
      <c r="BC43" s="813"/>
      <c r="BD43" s="633"/>
      <c r="BE43" s="633"/>
      <c r="BF43" s="633"/>
      <c r="BG43" s="813"/>
      <c r="BH43" s="813"/>
      <c r="BI43" s="813"/>
      <c r="BJ43" s="198"/>
    </row>
    <row r="44" spans="1:74" s="157" customFormat="1" ht="12" customHeight="1" x14ac:dyDescent="0.2">
      <c r="A44" s="156"/>
      <c r="B44" s="773" t="s">
        <v>808</v>
      </c>
      <c r="C44" s="788"/>
      <c r="D44" s="788"/>
      <c r="E44" s="788"/>
      <c r="F44" s="788"/>
      <c r="G44" s="788"/>
      <c r="H44" s="800"/>
      <c r="I44" s="788"/>
      <c r="J44" s="788"/>
      <c r="K44" s="788"/>
      <c r="L44" s="788"/>
      <c r="M44" s="788"/>
      <c r="N44" s="788"/>
      <c r="O44" s="788"/>
      <c r="P44" s="788"/>
      <c r="Q44" s="788"/>
      <c r="R44" s="328"/>
      <c r="AY44" s="813"/>
      <c r="AZ44" s="813"/>
      <c r="BA44" s="813"/>
      <c r="BB44" s="813"/>
      <c r="BC44" s="813"/>
      <c r="BD44" s="633"/>
      <c r="BE44" s="633"/>
      <c r="BF44" s="633"/>
      <c r="BG44" s="813"/>
      <c r="BH44" s="813"/>
      <c r="BI44" s="813"/>
      <c r="BJ44" s="198"/>
    </row>
    <row r="45" spans="1:74" s="160" customFormat="1" ht="12" customHeight="1" x14ac:dyDescent="0.25">
      <c r="A45" s="159"/>
      <c r="B45" s="971" t="str">
        <f>Dates!$G$2</f>
        <v>EIA completed modeling and analysis for this report on Thursday, September 3, 2026.</v>
      </c>
      <c r="C45" s="972"/>
      <c r="D45" s="972"/>
      <c r="E45" s="972"/>
      <c r="F45" s="972"/>
      <c r="G45" s="972"/>
      <c r="H45" s="972"/>
      <c r="I45" s="972"/>
      <c r="J45" s="972"/>
      <c r="K45" s="972"/>
      <c r="L45" s="972"/>
      <c r="M45" s="972"/>
      <c r="N45" s="972"/>
      <c r="O45" s="972"/>
      <c r="P45" s="972"/>
      <c r="Q45" s="972"/>
      <c r="R45" s="328"/>
      <c r="AY45" s="823"/>
      <c r="AZ45" s="823"/>
      <c r="BA45" s="823"/>
      <c r="BB45" s="823"/>
      <c r="BC45" s="823"/>
      <c r="BD45" s="632"/>
      <c r="BE45" s="632"/>
      <c r="BF45" s="632"/>
      <c r="BG45" s="823"/>
      <c r="BH45" s="823"/>
      <c r="BI45" s="823"/>
      <c r="BJ45" s="221"/>
    </row>
    <row r="46" spans="1:74" s="157" customFormat="1" ht="12" customHeight="1" x14ac:dyDescent="0.25">
      <c r="A46" s="156"/>
      <c r="B46" s="973" t="s">
        <v>481</v>
      </c>
      <c r="C46" s="974"/>
      <c r="D46" s="974"/>
      <c r="E46" s="974"/>
      <c r="F46" s="974"/>
      <c r="G46" s="974"/>
      <c r="H46" s="974"/>
      <c r="I46" s="974"/>
      <c r="J46" s="974"/>
      <c r="K46" s="974"/>
      <c r="L46" s="974"/>
      <c r="M46" s="974"/>
      <c r="N46" s="974"/>
      <c r="O46" s="974"/>
      <c r="P46" s="974"/>
      <c r="Q46" s="974"/>
      <c r="R46" s="803"/>
      <c r="AY46" s="813"/>
      <c r="AZ46" s="813"/>
      <c r="BA46" s="813"/>
      <c r="BB46" s="813"/>
      <c r="BC46" s="813"/>
      <c r="BD46" s="633"/>
      <c r="BE46" s="633"/>
      <c r="BF46" s="633"/>
      <c r="BG46" s="813"/>
      <c r="BH46" s="813"/>
      <c r="BI46" s="813"/>
      <c r="BJ46" s="198"/>
    </row>
    <row r="47" spans="1:74" s="157" customFormat="1" ht="12" customHeight="1" x14ac:dyDescent="0.25">
      <c r="A47" s="156"/>
      <c r="B47" s="1007" t="s">
        <v>1402</v>
      </c>
      <c r="C47" s="974"/>
      <c r="D47" s="974"/>
      <c r="E47" s="974"/>
      <c r="F47" s="974"/>
      <c r="G47" s="974"/>
      <c r="H47" s="974"/>
      <c r="I47" s="974"/>
      <c r="J47" s="974"/>
      <c r="K47" s="974"/>
      <c r="L47" s="974"/>
      <c r="M47" s="974"/>
      <c r="N47" s="974"/>
      <c r="O47" s="974"/>
      <c r="P47" s="974"/>
      <c r="Q47" s="974"/>
      <c r="R47" s="803"/>
      <c r="AY47" s="813"/>
      <c r="AZ47" s="813"/>
      <c r="BA47" s="813"/>
      <c r="BB47" s="813"/>
      <c r="BC47" s="813"/>
      <c r="BD47" s="633"/>
      <c r="BE47" s="633"/>
      <c r="BF47" s="633"/>
      <c r="BG47" s="813"/>
      <c r="BH47" s="813"/>
      <c r="BI47" s="813"/>
      <c r="BJ47" s="198"/>
    </row>
    <row r="48" spans="1:74" s="157" customFormat="1" ht="12" customHeight="1" x14ac:dyDescent="0.25">
      <c r="A48" s="156"/>
      <c r="B48" s="1008" t="s">
        <v>748</v>
      </c>
      <c r="C48" s="974"/>
      <c r="D48" s="974"/>
      <c r="E48" s="974"/>
      <c r="F48" s="974"/>
      <c r="G48" s="974"/>
      <c r="H48" s="974"/>
      <c r="I48" s="974"/>
      <c r="J48" s="974"/>
      <c r="K48" s="974"/>
      <c r="L48" s="974"/>
      <c r="M48" s="974"/>
      <c r="N48" s="974"/>
      <c r="O48" s="974"/>
      <c r="P48" s="974"/>
      <c r="Q48" s="974"/>
      <c r="R48" s="803"/>
      <c r="AY48" s="813"/>
      <c r="AZ48" s="813"/>
      <c r="BA48" s="813"/>
      <c r="BB48" s="813"/>
      <c r="BC48" s="813"/>
      <c r="BD48" s="633"/>
      <c r="BE48" s="633"/>
      <c r="BF48" s="633"/>
      <c r="BG48" s="813"/>
      <c r="BH48" s="813"/>
      <c r="BI48" s="813"/>
      <c r="BJ48" s="198"/>
    </row>
    <row r="49" spans="1:74" s="157" customFormat="1" ht="12" customHeight="1" x14ac:dyDescent="0.2">
      <c r="A49" s="156"/>
      <c r="B49" s="999" t="s">
        <v>821</v>
      </c>
      <c r="C49" s="999"/>
      <c r="D49" s="999"/>
      <c r="E49" s="999"/>
      <c r="F49" s="999"/>
      <c r="G49" s="999"/>
      <c r="H49" s="999"/>
      <c r="I49" s="999"/>
      <c r="J49" s="999"/>
      <c r="K49" s="999"/>
      <c r="L49" s="999"/>
      <c r="M49" s="999"/>
      <c r="N49" s="999"/>
      <c r="O49" s="999"/>
      <c r="P49" s="999"/>
      <c r="Q49" s="999"/>
      <c r="R49" s="999"/>
      <c r="AY49" s="813"/>
      <c r="AZ49" s="813"/>
      <c r="BA49" s="813"/>
      <c r="BB49" s="813"/>
      <c r="BC49" s="813"/>
      <c r="BD49" s="633"/>
      <c r="BE49" s="633"/>
      <c r="BF49" s="633"/>
      <c r="BG49" s="813"/>
      <c r="BH49" s="813"/>
      <c r="BI49" s="813"/>
      <c r="BJ49" s="198"/>
    </row>
    <row r="50" spans="1:74" s="812" customFormat="1" ht="12" customHeight="1" x14ac:dyDescent="0.25">
      <c r="A50" s="156"/>
      <c r="B50" s="1016" t="s">
        <v>1592</v>
      </c>
      <c r="C50" s="1012"/>
      <c r="D50" s="1012"/>
      <c r="E50" s="1012"/>
      <c r="F50" s="1012"/>
      <c r="G50" s="1012"/>
      <c r="H50" s="1012"/>
      <c r="I50" s="1012"/>
      <c r="J50" s="1012"/>
      <c r="K50" s="1012"/>
      <c r="L50" s="1012"/>
      <c r="M50" s="1012"/>
      <c r="N50" s="1012"/>
      <c r="O50" s="1012"/>
      <c r="P50" s="1012"/>
      <c r="Q50" s="1012"/>
      <c r="R50" s="811"/>
      <c r="AY50" s="813"/>
      <c r="AZ50" s="813"/>
      <c r="BA50" s="813"/>
      <c r="BB50" s="813"/>
      <c r="BC50" s="813"/>
      <c r="BD50" s="633"/>
      <c r="BE50" s="633"/>
      <c r="BF50" s="633"/>
      <c r="BG50" s="813"/>
      <c r="BH50" s="813"/>
      <c r="BI50" s="813"/>
      <c r="BJ50" s="813"/>
    </row>
    <row r="51" spans="1:74" s="812" customFormat="1" ht="12" customHeight="1" x14ac:dyDescent="0.25">
      <c r="A51" s="156"/>
      <c r="B51" s="1011" t="s">
        <v>1540</v>
      </c>
      <c r="C51" s="1012"/>
      <c r="D51" s="1012"/>
      <c r="E51" s="1012"/>
      <c r="F51" s="1012"/>
      <c r="G51" s="1012"/>
      <c r="H51" s="1012"/>
      <c r="I51" s="1012"/>
      <c r="J51" s="1012"/>
      <c r="K51" s="1012"/>
      <c r="L51" s="1012"/>
      <c r="M51" s="1012"/>
      <c r="N51" s="1012"/>
      <c r="O51" s="1012"/>
      <c r="P51" s="1012"/>
      <c r="Q51" s="1012"/>
      <c r="R51" s="811"/>
      <c r="AY51" s="813"/>
      <c r="AZ51" s="813"/>
      <c r="BA51" s="813"/>
      <c r="BB51" s="813"/>
      <c r="BC51" s="813"/>
      <c r="BD51" s="633"/>
      <c r="BE51" s="633"/>
      <c r="BF51" s="633"/>
      <c r="BG51" s="813"/>
      <c r="BH51" s="813"/>
      <c r="BI51" s="813"/>
      <c r="BJ51" s="813"/>
    </row>
    <row r="52" spans="1:74" s="812" customFormat="1" ht="12" customHeight="1" x14ac:dyDescent="0.25">
      <c r="A52" s="156"/>
      <c r="B52" s="1014" t="s">
        <v>1459</v>
      </c>
      <c r="C52" s="1012"/>
      <c r="D52" s="1012"/>
      <c r="E52" s="1012"/>
      <c r="F52" s="1012"/>
      <c r="G52" s="1012"/>
      <c r="H52" s="1012"/>
      <c r="I52" s="1012"/>
      <c r="J52" s="1012"/>
      <c r="K52" s="1012"/>
      <c r="L52" s="1012"/>
      <c r="M52" s="1012"/>
      <c r="N52" s="1012"/>
      <c r="O52" s="1012"/>
      <c r="P52" s="1012"/>
      <c r="Q52" s="1012"/>
      <c r="R52" s="811"/>
      <c r="AY52" s="813"/>
      <c r="AZ52" s="813"/>
      <c r="BA52" s="813"/>
      <c r="BB52" s="813"/>
      <c r="BC52" s="813"/>
      <c r="BD52" s="633"/>
      <c r="BE52" s="633"/>
      <c r="BF52" s="633"/>
      <c r="BG52" s="813"/>
      <c r="BH52" s="813"/>
      <c r="BI52" s="813"/>
      <c r="BJ52" s="813"/>
    </row>
    <row r="53" spans="1:74" s="812" customFormat="1" ht="12" customHeight="1" x14ac:dyDescent="0.2">
      <c r="A53" s="156"/>
      <c r="B53" s="1015" t="s">
        <v>1460</v>
      </c>
      <c r="C53" s="1015"/>
      <c r="D53" s="1015"/>
      <c r="E53" s="1015"/>
      <c r="F53" s="1015"/>
      <c r="G53" s="1015"/>
      <c r="H53" s="1015"/>
      <c r="I53" s="1015"/>
      <c r="J53" s="1015"/>
      <c r="K53" s="1015"/>
      <c r="L53" s="1015"/>
      <c r="M53" s="1015"/>
      <c r="N53" s="1015"/>
      <c r="O53" s="1015"/>
      <c r="P53" s="1015"/>
      <c r="Q53" s="1015"/>
      <c r="R53" s="811"/>
      <c r="AY53" s="813"/>
      <c r="AZ53" s="813"/>
      <c r="BA53" s="813"/>
      <c r="BB53" s="813"/>
      <c r="BC53" s="813"/>
      <c r="BD53" s="633"/>
      <c r="BE53" s="633"/>
      <c r="BF53" s="633"/>
      <c r="BG53" s="813"/>
      <c r="BH53" s="813"/>
      <c r="BI53" s="813"/>
      <c r="BJ53" s="813"/>
    </row>
    <row r="54" spans="1:74" ht="13.2" x14ac:dyDescent="0.25">
      <c r="A54" s="158"/>
      <c r="B54" s="1002" t="s">
        <v>489</v>
      </c>
      <c r="C54" s="1004"/>
      <c r="D54" s="1004"/>
      <c r="E54" s="1004"/>
      <c r="F54" s="1004"/>
      <c r="G54" s="1004"/>
      <c r="H54" s="1004"/>
      <c r="I54" s="1004"/>
      <c r="J54" s="1004"/>
      <c r="K54" s="1004"/>
      <c r="L54" s="1004"/>
      <c r="M54" s="1004"/>
      <c r="N54" s="1004"/>
      <c r="O54" s="1004"/>
      <c r="P54" s="1004"/>
      <c r="Q54" s="1004"/>
      <c r="R54" s="803"/>
      <c r="BK54" s="152"/>
      <c r="BL54" s="152"/>
      <c r="BM54" s="152"/>
      <c r="BN54" s="152"/>
      <c r="BO54" s="152"/>
      <c r="BP54" s="152"/>
      <c r="BQ54" s="152"/>
      <c r="BR54" s="152"/>
      <c r="BS54" s="152"/>
      <c r="BT54" s="152"/>
      <c r="BU54" s="152"/>
      <c r="BV54" s="152"/>
    </row>
    <row r="55" spans="1:74" ht="13.2" x14ac:dyDescent="0.25">
      <c r="A55" s="158"/>
      <c r="B55" s="1009" t="s">
        <v>823</v>
      </c>
      <c r="C55" s="1004"/>
      <c r="D55" s="1004"/>
      <c r="E55" s="1004"/>
      <c r="F55" s="1004"/>
      <c r="G55" s="1004"/>
      <c r="H55" s="1004"/>
      <c r="I55" s="1004"/>
      <c r="J55" s="1004"/>
      <c r="K55" s="1004"/>
      <c r="L55" s="1004"/>
      <c r="M55" s="1004"/>
      <c r="N55" s="1004"/>
      <c r="O55" s="1004"/>
      <c r="P55" s="1004"/>
      <c r="Q55" s="1004"/>
      <c r="R55" s="803"/>
      <c r="BK55" s="152"/>
      <c r="BL55" s="152"/>
      <c r="BM55" s="152"/>
      <c r="BN55" s="152"/>
      <c r="BO55" s="152"/>
      <c r="BP55" s="152"/>
      <c r="BQ55" s="152"/>
      <c r="BR55" s="152"/>
      <c r="BS55" s="152"/>
      <c r="BT55" s="152"/>
      <c r="BU55" s="152"/>
      <c r="BV55" s="152"/>
    </row>
    <row r="56" spans="1:74" x14ac:dyDescent="0.2">
      <c r="BK56" s="152"/>
      <c r="BL56" s="152"/>
      <c r="BM56" s="152"/>
      <c r="BN56" s="152"/>
      <c r="BO56" s="152"/>
      <c r="BP56" s="152"/>
      <c r="BQ56" s="152"/>
      <c r="BR56" s="152"/>
      <c r="BS56" s="152"/>
      <c r="BT56" s="152"/>
      <c r="BU56" s="152"/>
      <c r="BV56" s="152"/>
    </row>
    <row r="57" spans="1:74" x14ac:dyDescent="0.2">
      <c r="BK57" s="152"/>
      <c r="BL57" s="152"/>
      <c r="BM57" s="152"/>
      <c r="BN57" s="152"/>
      <c r="BO57" s="152"/>
      <c r="BP57" s="152"/>
      <c r="BQ57" s="152"/>
      <c r="BR57" s="152"/>
      <c r="BS57" s="152"/>
      <c r="BT57" s="152"/>
      <c r="BU57" s="152"/>
      <c r="BV57" s="152"/>
    </row>
    <row r="58" spans="1:74" x14ac:dyDescent="0.2">
      <c r="BK58" s="152"/>
      <c r="BL58" s="152"/>
      <c r="BM58" s="152"/>
      <c r="BN58" s="152"/>
      <c r="BO58" s="152"/>
      <c r="BP58" s="152"/>
      <c r="BQ58" s="152"/>
      <c r="BR58" s="152"/>
      <c r="BS58" s="152"/>
      <c r="BT58" s="152"/>
      <c r="BU58" s="152"/>
      <c r="BV58" s="152"/>
    </row>
    <row r="59" spans="1:74" x14ac:dyDescent="0.2">
      <c r="BK59" s="152"/>
      <c r="BL59" s="152"/>
      <c r="BM59" s="152"/>
      <c r="BN59" s="152"/>
      <c r="BO59" s="152"/>
      <c r="BP59" s="152"/>
      <c r="BQ59" s="152"/>
      <c r="BR59" s="152"/>
      <c r="BS59" s="152"/>
      <c r="BT59" s="152"/>
      <c r="BU59" s="152"/>
      <c r="BV59" s="152"/>
    </row>
    <row r="60" spans="1:74" x14ac:dyDescent="0.2">
      <c r="BK60" s="152"/>
      <c r="BL60" s="152"/>
      <c r="BM60" s="152"/>
      <c r="BN60" s="152"/>
      <c r="BO60" s="152"/>
      <c r="BP60" s="152"/>
      <c r="BQ60" s="152"/>
      <c r="BR60" s="152"/>
      <c r="BS60" s="152"/>
      <c r="BT60" s="152"/>
      <c r="BU60" s="152"/>
      <c r="BV60" s="152"/>
    </row>
    <row r="61" spans="1:74" x14ac:dyDescent="0.2">
      <c r="BK61" s="152"/>
      <c r="BL61" s="152"/>
      <c r="BM61" s="152"/>
      <c r="BN61" s="152"/>
      <c r="BO61" s="152"/>
      <c r="BP61" s="152"/>
      <c r="BQ61" s="152"/>
      <c r="BR61" s="152"/>
      <c r="BS61" s="152"/>
      <c r="BT61" s="152"/>
      <c r="BU61" s="152"/>
      <c r="BV61" s="152"/>
    </row>
    <row r="62" spans="1:74" x14ac:dyDescent="0.2">
      <c r="BK62" s="152"/>
      <c r="BL62" s="152"/>
      <c r="BM62" s="152"/>
      <c r="BN62" s="152"/>
      <c r="BO62" s="152"/>
      <c r="BP62" s="152"/>
      <c r="BQ62" s="152"/>
      <c r="BR62" s="152"/>
      <c r="BS62" s="152"/>
      <c r="BT62" s="152"/>
      <c r="BU62" s="152"/>
      <c r="BV62" s="152"/>
    </row>
    <row r="63" spans="1:74" x14ac:dyDescent="0.2">
      <c r="BK63" s="152"/>
      <c r="BL63" s="152"/>
      <c r="BM63" s="152"/>
      <c r="BN63" s="152"/>
      <c r="BO63" s="152"/>
      <c r="BP63" s="152"/>
      <c r="BQ63" s="152"/>
      <c r="BR63" s="152"/>
      <c r="BS63" s="152"/>
      <c r="BT63" s="152"/>
      <c r="BU63" s="152"/>
      <c r="BV63" s="152"/>
    </row>
    <row r="64" spans="1:74" x14ac:dyDescent="0.2">
      <c r="BK64" s="152"/>
      <c r="BL64" s="152"/>
      <c r="BM64" s="152"/>
      <c r="BN64" s="152"/>
      <c r="BO64" s="152"/>
      <c r="BP64" s="152"/>
      <c r="BQ64" s="152"/>
      <c r="BR64" s="152"/>
      <c r="BS64" s="152"/>
      <c r="BT64" s="152"/>
      <c r="BU64" s="152"/>
      <c r="BV64" s="152"/>
    </row>
    <row r="65" spans="63:74" x14ac:dyDescent="0.2">
      <c r="BK65" s="152"/>
      <c r="BL65" s="152"/>
      <c r="BM65" s="152"/>
      <c r="BN65" s="152"/>
      <c r="BO65" s="152"/>
      <c r="BP65" s="152"/>
      <c r="BQ65" s="152"/>
      <c r="BR65" s="152"/>
      <c r="BS65" s="152"/>
      <c r="BT65" s="152"/>
      <c r="BU65" s="152"/>
      <c r="BV65" s="152"/>
    </row>
    <row r="66" spans="63:74" x14ac:dyDescent="0.2">
      <c r="BK66" s="152"/>
      <c r="BL66" s="152"/>
      <c r="BM66" s="152"/>
      <c r="BN66" s="152"/>
      <c r="BO66" s="152"/>
      <c r="BP66" s="152"/>
      <c r="BQ66" s="152"/>
      <c r="BR66" s="152"/>
      <c r="BS66" s="152"/>
      <c r="BT66" s="152"/>
      <c r="BU66" s="152"/>
      <c r="BV66" s="152"/>
    </row>
    <row r="67" spans="63:74" x14ac:dyDescent="0.2">
      <c r="BK67" s="152"/>
      <c r="BL67" s="152"/>
      <c r="BM67" s="152"/>
      <c r="BN67" s="152"/>
      <c r="BO67" s="152"/>
      <c r="BP67" s="152"/>
      <c r="BQ67" s="152"/>
      <c r="BR67" s="152"/>
      <c r="BS67" s="152"/>
      <c r="BT67" s="152"/>
      <c r="BU67" s="152"/>
      <c r="BV67" s="152"/>
    </row>
    <row r="68" spans="63:74" x14ac:dyDescent="0.2">
      <c r="BK68" s="152"/>
      <c r="BL68" s="152"/>
      <c r="BM68" s="152"/>
      <c r="BN68" s="152"/>
      <c r="BO68" s="152"/>
      <c r="BP68" s="152"/>
      <c r="BQ68" s="152"/>
      <c r="BR68" s="152"/>
      <c r="BS68" s="152"/>
      <c r="BT68" s="152"/>
      <c r="BU68" s="152"/>
      <c r="BV68" s="152"/>
    </row>
    <row r="69" spans="63:74" x14ac:dyDescent="0.2">
      <c r="BK69" s="152"/>
      <c r="BL69" s="152"/>
      <c r="BM69" s="152"/>
      <c r="BN69" s="152"/>
      <c r="BO69" s="152"/>
      <c r="BP69" s="152"/>
      <c r="BQ69" s="152"/>
      <c r="BR69" s="152"/>
      <c r="BS69" s="152"/>
      <c r="BT69" s="152"/>
      <c r="BU69" s="152"/>
      <c r="BV69" s="152"/>
    </row>
    <row r="70" spans="63:74" x14ac:dyDescent="0.2">
      <c r="BK70" s="152"/>
      <c r="BL70" s="152"/>
      <c r="BM70" s="152"/>
      <c r="BN70" s="152"/>
      <c r="BO70" s="152"/>
      <c r="BP70" s="152"/>
      <c r="BQ70" s="152"/>
      <c r="BR70" s="152"/>
      <c r="BS70" s="152"/>
      <c r="BT70" s="152"/>
      <c r="BU70" s="152"/>
      <c r="BV70" s="152"/>
    </row>
    <row r="71" spans="63:74" x14ac:dyDescent="0.2">
      <c r="BK71" s="152"/>
      <c r="BL71" s="152"/>
      <c r="BM71" s="152"/>
      <c r="BN71" s="152"/>
      <c r="BO71" s="152"/>
      <c r="BP71" s="152"/>
      <c r="BQ71" s="152"/>
      <c r="BR71" s="152"/>
      <c r="BS71" s="152"/>
      <c r="BT71" s="152"/>
      <c r="BU71" s="152"/>
      <c r="BV71" s="152"/>
    </row>
    <row r="72" spans="63:74" x14ac:dyDescent="0.2">
      <c r="BK72" s="152"/>
      <c r="BL72" s="152"/>
      <c r="BM72" s="152"/>
      <c r="BN72" s="152"/>
      <c r="BO72" s="152"/>
      <c r="BP72" s="152"/>
      <c r="BQ72" s="152"/>
      <c r="BR72" s="152"/>
      <c r="BS72" s="152"/>
      <c r="BT72" s="152"/>
      <c r="BU72" s="152"/>
      <c r="BV72" s="152"/>
    </row>
    <row r="73" spans="63:74" x14ac:dyDescent="0.2">
      <c r="BK73" s="152"/>
      <c r="BL73" s="152"/>
      <c r="BM73" s="152"/>
      <c r="BN73" s="152"/>
      <c r="BO73" s="152"/>
      <c r="BP73" s="152"/>
      <c r="BQ73" s="152"/>
      <c r="BR73" s="152"/>
      <c r="BS73" s="152"/>
      <c r="BT73" s="152"/>
      <c r="BU73" s="152"/>
      <c r="BV73" s="152"/>
    </row>
    <row r="74" spans="63:74" x14ac:dyDescent="0.2">
      <c r="BK74" s="152"/>
      <c r="BL74" s="152"/>
      <c r="BM74" s="152"/>
      <c r="BN74" s="152"/>
      <c r="BO74" s="152"/>
      <c r="BP74" s="152"/>
      <c r="BQ74" s="152"/>
      <c r="BR74" s="152"/>
      <c r="BS74" s="152"/>
      <c r="BT74" s="152"/>
      <c r="BU74" s="152"/>
      <c r="BV74" s="152"/>
    </row>
    <row r="75" spans="63:74" x14ac:dyDescent="0.2">
      <c r="BK75" s="152"/>
      <c r="BL75" s="152"/>
      <c r="BM75" s="152"/>
      <c r="BN75" s="152"/>
      <c r="BO75" s="152"/>
      <c r="BP75" s="152"/>
      <c r="BQ75" s="152"/>
      <c r="BR75" s="152"/>
      <c r="BS75" s="152"/>
      <c r="BT75" s="152"/>
      <c r="BU75" s="152"/>
      <c r="BV75" s="152"/>
    </row>
    <row r="76" spans="63:74" x14ac:dyDescent="0.2">
      <c r="BK76" s="152"/>
      <c r="BL76" s="152"/>
      <c r="BM76" s="152"/>
      <c r="BN76" s="152"/>
      <c r="BO76" s="152"/>
      <c r="BP76" s="152"/>
      <c r="BQ76" s="152"/>
      <c r="BR76" s="152"/>
      <c r="BS76" s="152"/>
      <c r="BT76" s="152"/>
      <c r="BU76" s="152"/>
      <c r="BV76" s="152"/>
    </row>
    <row r="77" spans="63:74" x14ac:dyDescent="0.2">
      <c r="BK77" s="152"/>
      <c r="BL77" s="152"/>
      <c r="BM77" s="152"/>
      <c r="BN77" s="152"/>
      <c r="BO77" s="152"/>
      <c r="BP77" s="152"/>
      <c r="BQ77" s="152"/>
      <c r="BR77" s="152"/>
      <c r="BS77" s="152"/>
      <c r="BT77" s="152"/>
      <c r="BU77" s="152"/>
      <c r="BV77" s="152"/>
    </row>
    <row r="78" spans="63:74" x14ac:dyDescent="0.2">
      <c r="BK78" s="152"/>
      <c r="BL78" s="152"/>
      <c r="BM78" s="152"/>
      <c r="BN78" s="152"/>
      <c r="BO78" s="152"/>
      <c r="BP78" s="152"/>
      <c r="BQ78" s="152"/>
      <c r="BR78" s="152"/>
      <c r="BS78" s="152"/>
      <c r="BT78" s="152"/>
      <c r="BU78" s="152"/>
      <c r="BV78" s="152"/>
    </row>
    <row r="79" spans="63:74" x14ac:dyDescent="0.2">
      <c r="BK79" s="152"/>
      <c r="BL79" s="152"/>
      <c r="BM79" s="152"/>
      <c r="BN79" s="152"/>
      <c r="BO79" s="152"/>
      <c r="BP79" s="152"/>
      <c r="BQ79" s="152"/>
      <c r="BR79" s="152"/>
      <c r="BS79" s="152"/>
      <c r="BT79" s="152"/>
      <c r="BU79" s="152"/>
      <c r="BV79" s="152"/>
    </row>
    <row r="80" spans="63:74" x14ac:dyDescent="0.2">
      <c r="BK80" s="152"/>
      <c r="BL80" s="152"/>
      <c r="BM80" s="152"/>
      <c r="BN80" s="152"/>
      <c r="BO80" s="152"/>
      <c r="BP80" s="152"/>
      <c r="BQ80" s="152"/>
      <c r="BR80" s="152"/>
      <c r="BS80" s="152"/>
      <c r="BT80" s="152"/>
      <c r="BU80" s="152"/>
      <c r="BV80" s="152"/>
    </row>
    <row r="81" spans="63:74" x14ac:dyDescent="0.2">
      <c r="BK81" s="152"/>
      <c r="BL81" s="152"/>
      <c r="BM81" s="152"/>
      <c r="BN81" s="152"/>
      <c r="BO81" s="152"/>
      <c r="BP81" s="152"/>
      <c r="BQ81" s="152"/>
      <c r="BR81" s="152"/>
      <c r="BS81" s="152"/>
      <c r="BT81" s="152"/>
      <c r="BU81" s="152"/>
      <c r="BV81" s="152"/>
    </row>
    <row r="82" spans="63:74" x14ac:dyDescent="0.2">
      <c r="BK82" s="152"/>
      <c r="BL82" s="152"/>
      <c r="BM82" s="152"/>
      <c r="BN82" s="152"/>
      <c r="BO82" s="152"/>
      <c r="BP82" s="152"/>
      <c r="BQ82" s="152"/>
      <c r="BR82" s="152"/>
      <c r="BS82" s="152"/>
      <c r="BT82" s="152"/>
      <c r="BU82" s="152"/>
      <c r="BV82" s="152"/>
    </row>
    <row r="83" spans="63:74" x14ac:dyDescent="0.2">
      <c r="BK83" s="152"/>
      <c r="BL83" s="152"/>
      <c r="BM83" s="152"/>
      <c r="BN83" s="152"/>
      <c r="BO83" s="152"/>
      <c r="BP83" s="152"/>
      <c r="BQ83" s="152"/>
      <c r="BR83" s="152"/>
      <c r="BS83" s="152"/>
      <c r="BT83" s="152"/>
      <c r="BU83" s="152"/>
      <c r="BV83" s="152"/>
    </row>
    <row r="84" spans="63:74" x14ac:dyDescent="0.2">
      <c r="BK84" s="152"/>
      <c r="BL84" s="152"/>
      <c r="BM84" s="152"/>
      <c r="BN84" s="152"/>
      <c r="BO84" s="152"/>
      <c r="BP84" s="152"/>
      <c r="BQ84" s="152"/>
      <c r="BR84" s="152"/>
      <c r="BS84" s="152"/>
      <c r="BT84" s="152"/>
      <c r="BU84" s="152"/>
      <c r="BV84" s="152"/>
    </row>
    <row r="85" spans="63:74" x14ac:dyDescent="0.2">
      <c r="BK85" s="152"/>
      <c r="BL85" s="152"/>
      <c r="BM85" s="152"/>
      <c r="BN85" s="152"/>
      <c r="BO85" s="152"/>
      <c r="BP85" s="152"/>
      <c r="BQ85" s="152"/>
      <c r="BR85" s="152"/>
      <c r="BS85" s="152"/>
      <c r="BT85" s="152"/>
      <c r="BU85" s="152"/>
      <c r="BV85" s="152"/>
    </row>
    <row r="86" spans="63:74" x14ac:dyDescent="0.2">
      <c r="BK86" s="152"/>
      <c r="BL86" s="152"/>
      <c r="BM86" s="152"/>
      <c r="BN86" s="152"/>
      <c r="BO86" s="152"/>
      <c r="BP86" s="152"/>
      <c r="BQ86" s="152"/>
      <c r="BR86" s="152"/>
      <c r="BS86" s="152"/>
      <c r="BT86" s="152"/>
      <c r="BU86" s="152"/>
      <c r="BV86" s="152"/>
    </row>
    <row r="87" spans="63:74" x14ac:dyDescent="0.2">
      <c r="BK87" s="152"/>
      <c r="BL87" s="152"/>
      <c r="BM87" s="152"/>
      <c r="BN87" s="152"/>
      <c r="BO87" s="152"/>
      <c r="BP87" s="152"/>
      <c r="BQ87" s="152"/>
      <c r="BR87" s="152"/>
      <c r="BS87" s="152"/>
      <c r="BT87" s="152"/>
      <c r="BU87" s="152"/>
      <c r="BV87" s="152"/>
    </row>
    <row r="88" spans="63:74" x14ac:dyDescent="0.2">
      <c r="BK88" s="152"/>
      <c r="BL88" s="152"/>
      <c r="BM88" s="152"/>
      <c r="BN88" s="152"/>
      <c r="BO88" s="152"/>
      <c r="BP88" s="152"/>
      <c r="BQ88" s="152"/>
      <c r="BR88" s="152"/>
      <c r="BS88" s="152"/>
      <c r="BT88" s="152"/>
      <c r="BU88" s="152"/>
      <c r="BV88" s="152"/>
    </row>
    <row r="89" spans="63:74" x14ac:dyDescent="0.2">
      <c r="BK89" s="152"/>
      <c r="BL89" s="152"/>
      <c r="BM89" s="152"/>
      <c r="BN89" s="152"/>
      <c r="BO89" s="152"/>
      <c r="BP89" s="152"/>
      <c r="BQ89" s="152"/>
      <c r="BR89" s="152"/>
      <c r="BS89" s="152"/>
      <c r="BT89" s="152"/>
      <c r="BU89" s="152"/>
      <c r="BV89" s="152"/>
    </row>
    <row r="90" spans="63:74" x14ac:dyDescent="0.2">
      <c r="BK90" s="152"/>
      <c r="BL90" s="152"/>
      <c r="BM90" s="152"/>
      <c r="BN90" s="152"/>
      <c r="BO90" s="152"/>
      <c r="BP90" s="152"/>
      <c r="BQ90" s="152"/>
      <c r="BR90" s="152"/>
      <c r="BS90" s="152"/>
      <c r="BT90" s="152"/>
      <c r="BU90" s="152"/>
      <c r="BV90" s="152"/>
    </row>
    <row r="91" spans="63:74" x14ac:dyDescent="0.2">
      <c r="BK91" s="152"/>
      <c r="BL91" s="152"/>
      <c r="BM91" s="152"/>
      <c r="BN91" s="152"/>
      <c r="BO91" s="152"/>
      <c r="BP91" s="152"/>
      <c r="BQ91" s="152"/>
      <c r="BR91" s="152"/>
      <c r="BS91" s="152"/>
      <c r="BT91" s="152"/>
      <c r="BU91" s="152"/>
      <c r="BV91" s="152"/>
    </row>
    <row r="92" spans="63:74" x14ac:dyDescent="0.2">
      <c r="BK92" s="152"/>
      <c r="BL92" s="152"/>
      <c r="BM92" s="152"/>
      <c r="BN92" s="152"/>
      <c r="BO92" s="152"/>
      <c r="BP92" s="152"/>
      <c r="BQ92" s="152"/>
      <c r="BR92" s="152"/>
      <c r="BS92" s="152"/>
      <c r="BT92" s="152"/>
      <c r="BU92" s="152"/>
      <c r="BV92" s="152"/>
    </row>
    <row r="93" spans="63:74" x14ac:dyDescent="0.2">
      <c r="BK93" s="152"/>
      <c r="BL93" s="152"/>
      <c r="BM93" s="152"/>
      <c r="BN93" s="152"/>
      <c r="BO93" s="152"/>
      <c r="BP93" s="152"/>
      <c r="BQ93" s="152"/>
      <c r="BR93" s="152"/>
      <c r="BS93" s="152"/>
      <c r="BT93" s="152"/>
      <c r="BU93" s="152"/>
      <c r="BV93" s="152"/>
    </row>
    <row r="94" spans="63:74" x14ac:dyDescent="0.2">
      <c r="BK94" s="152"/>
      <c r="BL94" s="152"/>
      <c r="BM94" s="152"/>
      <c r="BN94" s="152"/>
      <c r="BO94" s="152"/>
      <c r="BP94" s="152"/>
      <c r="BQ94" s="152"/>
      <c r="BR94" s="152"/>
      <c r="BS94" s="152"/>
      <c r="BT94" s="152"/>
      <c r="BU94" s="152"/>
      <c r="BV94" s="152"/>
    </row>
    <row r="95" spans="63:74" x14ac:dyDescent="0.2">
      <c r="BK95" s="152"/>
      <c r="BL95" s="152"/>
      <c r="BM95" s="152"/>
      <c r="BN95" s="152"/>
      <c r="BO95" s="152"/>
      <c r="BP95" s="152"/>
      <c r="BQ95" s="152"/>
      <c r="BR95" s="152"/>
      <c r="BS95" s="152"/>
      <c r="BT95" s="152"/>
      <c r="BU95" s="152"/>
      <c r="BV95" s="152"/>
    </row>
    <row r="96" spans="63:74" x14ac:dyDescent="0.2">
      <c r="BK96" s="152"/>
      <c r="BL96" s="152"/>
      <c r="BM96" s="152"/>
      <c r="BN96" s="152"/>
      <c r="BO96" s="152"/>
      <c r="BP96" s="152"/>
      <c r="BQ96" s="152"/>
      <c r="BR96" s="152"/>
      <c r="BS96" s="152"/>
      <c r="BT96" s="152"/>
      <c r="BU96" s="152"/>
      <c r="BV96" s="152"/>
    </row>
    <row r="97" spans="63:74" x14ac:dyDescent="0.2">
      <c r="BK97" s="152"/>
      <c r="BL97" s="152"/>
      <c r="BM97" s="152"/>
      <c r="BN97" s="152"/>
      <c r="BO97" s="152"/>
      <c r="BP97" s="152"/>
      <c r="BQ97" s="152"/>
      <c r="BR97" s="152"/>
      <c r="BS97" s="152"/>
      <c r="BT97" s="152"/>
      <c r="BU97" s="152"/>
      <c r="BV97" s="152"/>
    </row>
    <row r="98" spans="63:74" x14ac:dyDescent="0.2">
      <c r="BK98" s="152"/>
      <c r="BL98" s="152"/>
      <c r="BM98" s="152"/>
      <c r="BN98" s="152"/>
      <c r="BO98" s="152"/>
      <c r="BP98" s="152"/>
      <c r="BQ98" s="152"/>
      <c r="BR98" s="152"/>
      <c r="BS98" s="152"/>
      <c r="BT98" s="152"/>
      <c r="BU98" s="152"/>
      <c r="BV98" s="152"/>
    </row>
    <row r="99" spans="63:74" x14ac:dyDescent="0.2">
      <c r="BK99" s="152"/>
      <c r="BL99" s="152"/>
      <c r="BM99" s="152"/>
      <c r="BN99" s="152"/>
      <c r="BO99" s="152"/>
      <c r="BP99" s="152"/>
      <c r="BQ99" s="152"/>
      <c r="BR99" s="152"/>
      <c r="BS99" s="152"/>
      <c r="BT99" s="152"/>
      <c r="BU99" s="152"/>
      <c r="BV99" s="152"/>
    </row>
    <row r="100" spans="63:74" x14ac:dyDescent="0.2">
      <c r="BK100" s="152"/>
      <c r="BL100" s="152"/>
      <c r="BM100" s="152"/>
      <c r="BN100" s="152"/>
      <c r="BO100" s="152"/>
      <c r="BP100" s="152"/>
      <c r="BQ100" s="152"/>
      <c r="BR100" s="152"/>
      <c r="BS100" s="152"/>
      <c r="BT100" s="152"/>
      <c r="BU100" s="152"/>
      <c r="BV100" s="152"/>
    </row>
    <row r="101" spans="63:74" x14ac:dyDescent="0.2">
      <c r="BK101" s="152"/>
      <c r="BL101" s="152"/>
      <c r="BM101" s="152"/>
      <c r="BN101" s="152"/>
      <c r="BO101" s="152"/>
      <c r="BP101" s="152"/>
      <c r="BQ101" s="152"/>
      <c r="BR101" s="152"/>
      <c r="BS101" s="152"/>
      <c r="BT101" s="152"/>
      <c r="BU101" s="152"/>
      <c r="BV101" s="152"/>
    </row>
    <row r="102" spans="63:74" x14ac:dyDescent="0.2">
      <c r="BK102" s="152"/>
      <c r="BL102" s="152"/>
      <c r="BM102" s="152"/>
      <c r="BN102" s="152"/>
      <c r="BO102" s="152"/>
      <c r="BP102" s="152"/>
      <c r="BQ102" s="152"/>
      <c r="BR102" s="152"/>
      <c r="BS102" s="152"/>
      <c r="BT102" s="152"/>
      <c r="BU102" s="152"/>
      <c r="BV102" s="152"/>
    </row>
    <row r="103" spans="63:74" x14ac:dyDescent="0.2">
      <c r="BK103" s="152"/>
      <c r="BL103" s="152"/>
      <c r="BM103" s="152"/>
      <c r="BN103" s="152"/>
      <c r="BO103" s="152"/>
      <c r="BP103" s="152"/>
      <c r="BQ103" s="152"/>
      <c r="BR103" s="152"/>
      <c r="BS103" s="152"/>
      <c r="BT103" s="152"/>
      <c r="BU103" s="152"/>
      <c r="BV103" s="152"/>
    </row>
    <row r="104" spans="63:74" x14ac:dyDescent="0.2">
      <c r="BK104" s="152"/>
      <c r="BL104" s="152"/>
      <c r="BM104" s="152"/>
      <c r="BN104" s="152"/>
      <c r="BO104" s="152"/>
      <c r="BP104" s="152"/>
      <c r="BQ104" s="152"/>
      <c r="BR104" s="152"/>
      <c r="BS104" s="152"/>
      <c r="BT104" s="152"/>
      <c r="BU104" s="152"/>
      <c r="BV104" s="152"/>
    </row>
    <row r="105" spans="63:74" x14ac:dyDescent="0.2">
      <c r="BK105" s="152"/>
      <c r="BL105" s="152"/>
      <c r="BM105" s="152"/>
      <c r="BN105" s="152"/>
      <c r="BO105" s="152"/>
      <c r="BP105" s="152"/>
      <c r="BQ105" s="152"/>
      <c r="BR105" s="152"/>
      <c r="BS105" s="152"/>
      <c r="BT105" s="152"/>
      <c r="BU105" s="152"/>
      <c r="BV105" s="152"/>
    </row>
    <row r="106" spans="63:74" x14ac:dyDescent="0.2">
      <c r="BK106" s="152"/>
      <c r="BL106" s="152"/>
      <c r="BM106" s="152"/>
      <c r="BN106" s="152"/>
      <c r="BO106" s="152"/>
      <c r="BP106" s="152"/>
      <c r="BQ106" s="152"/>
      <c r="BR106" s="152"/>
      <c r="BS106" s="152"/>
      <c r="BT106" s="152"/>
      <c r="BU106" s="152"/>
      <c r="BV106" s="152"/>
    </row>
    <row r="107" spans="63:74" x14ac:dyDescent="0.2">
      <c r="BK107" s="152"/>
      <c r="BL107" s="152"/>
      <c r="BM107" s="152"/>
      <c r="BN107" s="152"/>
      <c r="BO107" s="152"/>
      <c r="BP107" s="152"/>
      <c r="BQ107" s="152"/>
      <c r="BR107" s="152"/>
      <c r="BS107" s="152"/>
      <c r="BT107" s="152"/>
      <c r="BU107" s="152"/>
      <c r="BV107" s="152"/>
    </row>
    <row r="108" spans="63:74" x14ac:dyDescent="0.2">
      <c r="BK108" s="152"/>
      <c r="BL108" s="152"/>
      <c r="BM108" s="152"/>
      <c r="BN108" s="152"/>
      <c r="BO108" s="152"/>
      <c r="BP108" s="152"/>
      <c r="BQ108" s="152"/>
      <c r="BR108" s="152"/>
      <c r="BS108" s="152"/>
      <c r="BT108" s="152"/>
      <c r="BU108" s="152"/>
      <c r="BV108" s="152"/>
    </row>
    <row r="109" spans="63:74" x14ac:dyDescent="0.2">
      <c r="BK109" s="152"/>
      <c r="BL109" s="152"/>
      <c r="BM109" s="152"/>
      <c r="BN109" s="152"/>
      <c r="BO109" s="152"/>
      <c r="BP109" s="152"/>
      <c r="BQ109" s="152"/>
      <c r="BR109" s="152"/>
      <c r="BS109" s="152"/>
      <c r="BT109" s="152"/>
      <c r="BU109" s="152"/>
      <c r="BV109" s="152"/>
    </row>
    <row r="110" spans="63:74" x14ac:dyDescent="0.2">
      <c r="BK110" s="152"/>
      <c r="BL110" s="152"/>
      <c r="BM110" s="152"/>
      <c r="BN110" s="152"/>
      <c r="BO110" s="152"/>
      <c r="BP110" s="152"/>
      <c r="BQ110" s="152"/>
      <c r="BR110" s="152"/>
      <c r="BS110" s="152"/>
      <c r="BT110" s="152"/>
      <c r="BU110" s="152"/>
      <c r="BV110" s="152"/>
    </row>
    <row r="111" spans="63:74" x14ac:dyDescent="0.2">
      <c r="BK111" s="152"/>
      <c r="BL111" s="152"/>
      <c r="BM111" s="152"/>
      <c r="BN111" s="152"/>
      <c r="BO111" s="152"/>
      <c r="BP111" s="152"/>
      <c r="BQ111" s="152"/>
      <c r="BR111" s="152"/>
      <c r="BS111" s="152"/>
      <c r="BT111" s="152"/>
      <c r="BU111" s="152"/>
      <c r="BV111" s="152"/>
    </row>
    <row r="112" spans="63:74" x14ac:dyDescent="0.2">
      <c r="BK112" s="152"/>
      <c r="BL112" s="152"/>
      <c r="BM112" s="152"/>
      <c r="BN112" s="152"/>
      <c r="BO112" s="152"/>
      <c r="BP112" s="152"/>
      <c r="BQ112" s="152"/>
      <c r="BR112" s="152"/>
      <c r="BS112" s="152"/>
      <c r="BT112" s="152"/>
      <c r="BU112" s="152"/>
      <c r="BV112" s="152"/>
    </row>
    <row r="113" spans="63:74" x14ac:dyDescent="0.2">
      <c r="BK113" s="152"/>
      <c r="BL113" s="152"/>
      <c r="BM113" s="152"/>
      <c r="BN113" s="152"/>
      <c r="BO113" s="152"/>
      <c r="BP113" s="152"/>
      <c r="BQ113" s="152"/>
      <c r="BR113" s="152"/>
      <c r="BS113" s="152"/>
      <c r="BT113" s="152"/>
      <c r="BU113" s="152"/>
      <c r="BV113" s="152"/>
    </row>
    <row r="114" spans="63:74" x14ac:dyDescent="0.2">
      <c r="BK114" s="152"/>
      <c r="BL114" s="152"/>
      <c r="BM114" s="152"/>
      <c r="BN114" s="152"/>
      <c r="BO114" s="152"/>
      <c r="BP114" s="152"/>
      <c r="BQ114" s="152"/>
      <c r="BR114" s="152"/>
      <c r="BS114" s="152"/>
      <c r="BT114" s="152"/>
      <c r="BU114" s="152"/>
      <c r="BV114" s="152"/>
    </row>
    <row r="115" spans="63:74" x14ac:dyDescent="0.2">
      <c r="BK115" s="152"/>
      <c r="BL115" s="152"/>
      <c r="BM115" s="152"/>
      <c r="BN115" s="152"/>
      <c r="BO115" s="152"/>
      <c r="BP115" s="152"/>
      <c r="BQ115" s="152"/>
      <c r="BR115" s="152"/>
      <c r="BS115" s="152"/>
      <c r="BT115" s="152"/>
      <c r="BU115" s="152"/>
      <c r="BV115" s="152"/>
    </row>
    <row r="116" spans="63:74" x14ac:dyDescent="0.2">
      <c r="BK116" s="152"/>
      <c r="BL116" s="152"/>
      <c r="BM116" s="152"/>
      <c r="BN116" s="152"/>
      <c r="BO116" s="152"/>
      <c r="BP116" s="152"/>
      <c r="BQ116" s="152"/>
      <c r="BR116" s="152"/>
      <c r="BS116" s="152"/>
      <c r="BT116" s="152"/>
      <c r="BU116" s="152"/>
      <c r="BV116" s="152"/>
    </row>
    <row r="117" spans="63:74" x14ac:dyDescent="0.2">
      <c r="BK117" s="152"/>
      <c r="BL117" s="152"/>
      <c r="BM117" s="152"/>
      <c r="BN117" s="152"/>
      <c r="BO117" s="152"/>
      <c r="BP117" s="152"/>
      <c r="BQ117" s="152"/>
      <c r="BR117" s="152"/>
      <c r="BS117" s="152"/>
      <c r="BT117" s="152"/>
      <c r="BU117" s="152"/>
      <c r="BV117" s="152"/>
    </row>
    <row r="118" spans="63:74" x14ac:dyDescent="0.2">
      <c r="BK118" s="152"/>
      <c r="BL118" s="152"/>
      <c r="BM118" s="152"/>
      <c r="BN118" s="152"/>
      <c r="BO118" s="152"/>
      <c r="BP118" s="152"/>
      <c r="BQ118" s="152"/>
      <c r="BR118" s="152"/>
      <c r="BS118" s="152"/>
      <c r="BT118" s="152"/>
      <c r="BU118" s="152"/>
      <c r="BV118" s="152"/>
    </row>
    <row r="119" spans="63:74" x14ac:dyDescent="0.2">
      <c r="BK119" s="152"/>
      <c r="BL119" s="152"/>
      <c r="BM119" s="152"/>
      <c r="BN119" s="152"/>
      <c r="BO119" s="152"/>
      <c r="BP119" s="152"/>
      <c r="BQ119" s="152"/>
      <c r="BR119" s="152"/>
      <c r="BS119" s="152"/>
      <c r="BT119" s="152"/>
      <c r="BU119" s="152"/>
      <c r="BV119" s="152"/>
    </row>
    <row r="120" spans="63:74" x14ac:dyDescent="0.2">
      <c r="BK120" s="152"/>
      <c r="BL120" s="152"/>
      <c r="BM120" s="152"/>
      <c r="BN120" s="152"/>
      <c r="BO120" s="152"/>
      <c r="BP120" s="152"/>
      <c r="BQ120" s="152"/>
      <c r="BR120" s="152"/>
      <c r="BS120" s="152"/>
      <c r="BT120" s="152"/>
      <c r="BU120" s="152"/>
      <c r="BV120" s="152"/>
    </row>
    <row r="121" spans="63:74" x14ac:dyDescent="0.2">
      <c r="BK121" s="152"/>
      <c r="BL121" s="152"/>
      <c r="BM121" s="152"/>
      <c r="BN121" s="152"/>
      <c r="BO121" s="152"/>
      <c r="BP121" s="152"/>
      <c r="BQ121" s="152"/>
      <c r="BR121" s="152"/>
      <c r="BS121" s="152"/>
      <c r="BT121" s="152"/>
      <c r="BU121" s="152"/>
      <c r="BV121" s="152"/>
    </row>
    <row r="122" spans="63:74" x14ac:dyDescent="0.2">
      <c r="BK122" s="152"/>
      <c r="BL122" s="152"/>
      <c r="BM122" s="152"/>
      <c r="BN122" s="152"/>
      <c r="BO122" s="152"/>
      <c r="BP122" s="152"/>
      <c r="BQ122" s="152"/>
      <c r="BR122" s="152"/>
      <c r="BS122" s="152"/>
      <c r="BT122" s="152"/>
      <c r="BU122" s="152"/>
      <c r="BV122" s="152"/>
    </row>
    <row r="123" spans="63:74" x14ac:dyDescent="0.2">
      <c r="BK123" s="152"/>
      <c r="BL123" s="152"/>
      <c r="BM123" s="152"/>
      <c r="BN123" s="152"/>
      <c r="BO123" s="152"/>
      <c r="BP123" s="152"/>
      <c r="BQ123" s="152"/>
      <c r="BR123" s="152"/>
      <c r="BS123" s="152"/>
      <c r="BT123" s="152"/>
      <c r="BU123" s="152"/>
      <c r="BV123" s="152"/>
    </row>
    <row r="124" spans="63:74" x14ac:dyDescent="0.2">
      <c r="BK124" s="152"/>
      <c r="BL124" s="152"/>
      <c r="BM124" s="152"/>
      <c r="BN124" s="152"/>
      <c r="BO124" s="152"/>
      <c r="BP124" s="152"/>
      <c r="BQ124" s="152"/>
      <c r="BR124" s="152"/>
      <c r="BS124" s="152"/>
      <c r="BT124" s="152"/>
      <c r="BU124" s="152"/>
      <c r="BV124" s="152"/>
    </row>
    <row r="125" spans="63:74" x14ac:dyDescent="0.2">
      <c r="BK125" s="152"/>
      <c r="BL125" s="152"/>
      <c r="BM125" s="152"/>
      <c r="BN125" s="152"/>
      <c r="BO125" s="152"/>
      <c r="BP125" s="152"/>
      <c r="BQ125" s="152"/>
      <c r="BR125" s="152"/>
      <c r="BS125" s="152"/>
      <c r="BT125" s="152"/>
      <c r="BU125" s="152"/>
      <c r="BV125" s="152"/>
    </row>
    <row r="126" spans="63:74" x14ac:dyDescent="0.2">
      <c r="BK126" s="152"/>
      <c r="BL126" s="152"/>
      <c r="BM126" s="152"/>
      <c r="BN126" s="152"/>
      <c r="BO126" s="152"/>
      <c r="BP126" s="152"/>
      <c r="BQ126" s="152"/>
      <c r="BR126" s="152"/>
      <c r="BS126" s="152"/>
      <c r="BT126" s="152"/>
      <c r="BU126" s="152"/>
      <c r="BV126" s="152"/>
    </row>
    <row r="127" spans="63:74" x14ac:dyDescent="0.2">
      <c r="BK127" s="152"/>
      <c r="BL127" s="152"/>
      <c r="BM127" s="152"/>
      <c r="BN127" s="152"/>
      <c r="BO127" s="152"/>
      <c r="BP127" s="152"/>
      <c r="BQ127" s="152"/>
      <c r="BR127" s="152"/>
      <c r="BS127" s="152"/>
      <c r="BT127" s="152"/>
      <c r="BU127" s="152"/>
      <c r="BV127" s="152"/>
    </row>
    <row r="128" spans="63:74" x14ac:dyDescent="0.2">
      <c r="BK128" s="152"/>
      <c r="BL128" s="152"/>
      <c r="BM128" s="152"/>
      <c r="BN128" s="152"/>
      <c r="BO128" s="152"/>
      <c r="BP128" s="152"/>
      <c r="BQ128" s="152"/>
      <c r="BR128" s="152"/>
      <c r="BS128" s="152"/>
      <c r="BT128" s="152"/>
      <c r="BU128" s="152"/>
      <c r="BV128" s="152"/>
    </row>
    <row r="129" spans="63:74" x14ac:dyDescent="0.2">
      <c r="BK129" s="152"/>
      <c r="BL129" s="152"/>
      <c r="BM129" s="152"/>
      <c r="BN129" s="152"/>
      <c r="BO129" s="152"/>
      <c r="BP129" s="152"/>
      <c r="BQ129" s="152"/>
      <c r="BR129" s="152"/>
      <c r="BS129" s="152"/>
      <c r="BT129" s="152"/>
      <c r="BU129" s="152"/>
      <c r="BV129" s="152"/>
    </row>
    <row r="130" spans="63:74" x14ac:dyDescent="0.2">
      <c r="BK130" s="152"/>
      <c r="BL130" s="152"/>
      <c r="BM130" s="152"/>
      <c r="BN130" s="152"/>
      <c r="BO130" s="152"/>
      <c r="BP130" s="152"/>
      <c r="BQ130" s="152"/>
      <c r="BR130" s="152"/>
      <c r="BS130" s="152"/>
      <c r="BT130" s="152"/>
      <c r="BU130" s="152"/>
      <c r="BV130" s="152"/>
    </row>
    <row r="131" spans="63:74" x14ac:dyDescent="0.2">
      <c r="BK131" s="152"/>
      <c r="BL131" s="152"/>
      <c r="BM131" s="152"/>
      <c r="BN131" s="152"/>
      <c r="BO131" s="152"/>
      <c r="BP131" s="152"/>
      <c r="BQ131" s="152"/>
      <c r="BR131" s="152"/>
      <c r="BS131" s="152"/>
      <c r="BT131" s="152"/>
      <c r="BU131" s="152"/>
      <c r="BV131" s="152"/>
    </row>
    <row r="132" spans="63:74" x14ac:dyDescent="0.2">
      <c r="BK132" s="152"/>
      <c r="BL132" s="152"/>
      <c r="BM132" s="152"/>
      <c r="BN132" s="152"/>
      <c r="BO132" s="152"/>
      <c r="BP132" s="152"/>
      <c r="BQ132" s="152"/>
      <c r="BR132" s="152"/>
      <c r="BS132" s="152"/>
      <c r="BT132" s="152"/>
      <c r="BU132" s="152"/>
      <c r="BV132" s="152"/>
    </row>
    <row r="133" spans="63:74" x14ac:dyDescent="0.2">
      <c r="BK133" s="152"/>
      <c r="BL133" s="152"/>
      <c r="BM133" s="152"/>
      <c r="BN133" s="152"/>
      <c r="BO133" s="152"/>
      <c r="BP133" s="152"/>
      <c r="BQ133" s="152"/>
      <c r="BR133" s="152"/>
      <c r="BS133" s="152"/>
      <c r="BT133" s="152"/>
      <c r="BU133" s="152"/>
      <c r="BV133" s="152"/>
    </row>
    <row r="134" spans="63:74" x14ac:dyDescent="0.2">
      <c r="BK134" s="152"/>
      <c r="BL134" s="152"/>
      <c r="BM134" s="152"/>
      <c r="BN134" s="152"/>
      <c r="BO134" s="152"/>
      <c r="BP134" s="152"/>
      <c r="BQ134" s="152"/>
      <c r="BR134" s="152"/>
      <c r="BS134" s="152"/>
      <c r="BT134" s="152"/>
      <c r="BU134" s="152"/>
      <c r="BV134" s="152"/>
    </row>
    <row r="135" spans="63:74" x14ac:dyDescent="0.2">
      <c r="BK135" s="152"/>
      <c r="BL135" s="152"/>
      <c r="BM135" s="152"/>
      <c r="BN135" s="152"/>
      <c r="BO135" s="152"/>
      <c r="BP135" s="152"/>
      <c r="BQ135" s="152"/>
      <c r="BR135" s="152"/>
      <c r="BS135" s="152"/>
      <c r="BT135" s="152"/>
      <c r="BU135" s="152"/>
      <c r="BV135" s="152"/>
    </row>
    <row r="136" spans="63:74" x14ac:dyDescent="0.2">
      <c r="BK136" s="152"/>
      <c r="BL136" s="152"/>
      <c r="BM136" s="152"/>
      <c r="BN136" s="152"/>
      <c r="BO136" s="152"/>
      <c r="BP136" s="152"/>
      <c r="BQ136" s="152"/>
      <c r="BR136" s="152"/>
      <c r="BS136" s="152"/>
      <c r="BT136" s="152"/>
      <c r="BU136" s="152"/>
      <c r="BV136" s="152"/>
    </row>
    <row r="137" spans="63:74" x14ac:dyDescent="0.2">
      <c r="BK137" s="152"/>
      <c r="BL137" s="152"/>
      <c r="BM137" s="152"/>
      <c r="BN137" s="152"/>
      <c r="BO137" s="152"/>
      <c r="BP137" s="152"/>
      <c r="BQ137" s="152"/>
      <c r="BR137" s="152"/>
      <c r="BS137" s="152"/>
      <c r="BT137" s="152"/>
      <c r="BU137" s="152"/>
      <c r="BV137" s="152"/>
    </row>
    <row r="138" spans="63:74" x14ac:dyDescent="0.2">
      <c r="BK138" s="152"/>
      <c r="BL138" s="152"/>
      <c r="BM138" s="152"/>
      <c r="BN138" s="152"/>
      <c r="BO138" s="152"/>
      <c r="BP138" s="152"/>
      <c r="BQ138" s="152"/>
      <c r="BR138" s="152"/>
      <c r="BS138" s="152"/>
      <c r="BT138" s="152"/>
      <c r="BU138" s="152"/>
      <c r="BV138" s="152"/>
    </row>
    <row r="139" spans="63:74" x14ac:dyDescent="0.2">
      <c r="BK139" s="152"/>
      <c r="BL139" s="152"/>
      <c r="BM139" s="152"/>
      <c r="BN139" s="152"/>
      <c r="BO139" s="152"/>
      <c r="BP139" s="152"/>
      <c r="BQ139" s="152"/>
      <c r="BR139" s="152"/>
      <c r="BS139" s="152"/>
      <c r="BT139" s="152"/>
      <c r="BU139" s="152"/>
      <c r="BV139" s="152"/>
    </row>
    <row r="140" spans="63:74" x14ac:dyDescent="0.2">
      <c r="BK140" s="152"/>
      <c r="BL140" s="152"/>
      <c r="BM140" s="152"/>
      <c r="BN140" s="152"/>
      <c r="BO140" s="152"/>
      <c r="BP140" s="152"/>
      <c r="BQ140" s="152"/>
      <c r="BR140" s="152"/>
      <c r="BS140" s="152"/>
      <c r="BT140" s="152"/>
      <c r="BU140" s="152"/>
      <c r="BV140" s="152"/>
    </row>
    <row r="141" spans="63:74" x14ac:dyDescent="0.2">
      <c r="BK141" s="152"/>
      <c r="BL141" s="152"/>
      <c r="BM141" s="152"/>
      <c r="BN141" s="152"/>
      <c r="BO141" s="152"/>
      <c r="BP141" s="152"/>
      <c r="BQ141" s="152"/>
      <c r="BR141" s="152"/>
      <c r="BS141" s="152"/>
      <c r="BT141" s="152"/>
      <c r="BU141" s="152"/>
      <c r="BV141" s="152"/>
    </row>
    <row r="142" spans="63:74" x14ac:dyDescent="0.2">
      <c r="BK142" s="152"/>
      <c r="BL142" s="152"/>
      <c r="BM142" s="152"/>
      <c r="BN142" s="152"/>
      <c r="BO142" s="152"/>
      <c r="BP142" s="152"/>
      <c r="BQ142" s="152"/>
      <c r="BR142" s="152"/>
      <c r="BS142" s="152"/>
      <c r="BT142" s="152"/>
      <c r="BU142" s="152"/>
      <c r="BV142" s="152"/>
    </row>
    <row r="143" spans="63:74" x14ac:dyDescent="0.2">
      <c r="BK143" s="152"/>
      <c r="BL143" s="152"/>
      <c r="BM143" s="152"/>
      <c r="BN143" s="152"/>
      <c r="BO143" s="152"/>
      <c r="BP143" s="152"/>
      <c r="BQ143" s="152"/>
      <c r="BR143" s="152"/>
      <c r="BS143" s="152"/>
      <c r="BT143" s="152"/>
      <c r="BU143" s="152"/>
      <c r="BV143" s="152"/>
    </row>
    <row r="144" spans="63:74" x14ac:dyDescent="0.2">
      <c r="BK144" s="152"/>
      <c r="BL144" s="152"/>
      <c r="BM144" s="152"/>
      <c r="BN144" s="152"/>
      <c r="BO144" s="152"/>
      <c r="BP144" s="152"/>
      <c r="BQ144" s="152"/>
      <c r="BR144" s="152"/>
      <c r="BS144" s="152"/>
      <c r="BT144" s="152"/>
      <c r="BU144" s="152"/>
      <c r="BV144" s="152"/>
    </row>
  </sheetData>
  <mergeCells count="22">
    <mergeCell ref="AM3:AX3"/>
    <mergeCell ref="AY3:BJ3"/>
    <mergeCell ref="BK3:BV3"/>
    <mergeCell ref="C3:N3"/>
    <mergeCell ref="O3:Z3"/>
    <mergeCell ref="AA3:AL3"/>
    <mergeCell ref="B55:Q55"/>
    <mergeCell ref="A1:A2"/>
    <mergeCell ref="B1:AL1"/>
    <mergeCell ref="B51:Q51"/>
    <mergeCell ref="B43:Q43"/>
    <mergeCell ref="B48:Q48"/>
    <mergeCell ref="B41:Q41"/>
    <mergeCell ref="B42:Q42"/>
    <mergeCell ref="B46:Q46"/>
    <mergeCell ref="B47:Q47"/>
    <mergeCell ref="B45:Q45"/>
    <mergeCell ref="B49:R49"/>
    <mergeCell ref="B54:Q54"/>
    <mergeCell ref="B52:Q52"/>
    <mergeCell ref="B53:Q53"/>
    <mergeCell ref="B50:Q50"/>
  </mergeCells>
  <phoneticPr fontId="7" type="noConversion"/>
  <hyperlinks>
    <hyperlink ref="A1:A2" location="Contents!A1" display="Table of Contents" xr:uid="{00000000-0004-0000-0300-000000000000}"/>
  </hyperlinks>
  <pageMargins left="0.25" right="0.25" top="0.25" bottom="0.25" header="0.5" footer="0.5"/>
  <pageSetup scale="2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pageSetUpPr fitToPage="1"/>
  </sheetPr>
  <dimension ref="A1:BV133"/>
  <sheetViews>
    <sheetView zoomScaleNormal="100" workbookViewId="0">
      <pane xSplit="2" ySplit="4" topLeftCell="AX5" activePane="bottomRight" state="frozen"/>
      <selection activeCell="BF63" sqref="BF63"/>
      <selection pane="topRight" activeCell="BF63" sqref="BF63"/>
      <selection pane="bottomLeft" activeCell="BF63" sqref="BF63"/>
      <selection pane="bottomRight" activeCell="B1" sqref="B1:AL1"/>
    </sheetView>
  </sheetViews>
  <sheetFormatPr defaultColWidth="8.5546875" defaultRowHeight="10.199999999999999" x14ac:dyDescent="0.2"/>
  <cols>
    <col min="1" max="1" width="17.44140625" style="89" customWidth="1"/>
    <col min="2" max="2" width="42.5546875" style="83" customWidth="1"/>
    <col min="3" max="38" width="6.5546875" style="83" customWidth="1"/>
    <col min="39" max="39" width="6.5546875" style="641" customWidth="1"/>
    <col min="40"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4" ht="13.2" x14ac:dyDescent="0.25">
      <c r="A1" s="987" t="s">
        <v>477</v>
      </c>
      <c r="B1" s="1023" t="s">
        <v>886</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ht="13.2" x14ac:dyDescent="0.25">
      <c r="A2" s="988"/>
      <c r="B2" s="222" t="str">
        <f>"U.S. Energy Information Administration  |  Short-Term Energy Outlook  - "&amp;Dates!D1</f>
        <v>U.S. Energy Information Administration  |  Short-Term Energy Outlook  - September 2026</v>
      </c>
      <c r="C2" s="225"/>
      <c r="D2" s="225"/>
      <c r="E2" s="225"/>
      <c r="F2" s="225"/>
      <c r="G2" s="309"/>
      <c r="H2" s="309"/>
      <c r="I2" s="309"/>
      <c r="J2" s="309"/>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row>
    <row r="3" spans="1:74" s="7" customFormat="1" ht="13.2" x14ac:dyDescent="0.25">
      <c r="A3" s="316" t="s">
        <v>759</v>
      </c>
      <c r="B3" s="332"/>
      <c r="C3" s="1024">
        <f>Dates!D3</f>
        <v>2022</v>
      </c>
      <c r="D3" s="1025"/>
      <c r="E3" s="1025"/>
      <c r="F3" s="1025"/>
      <c r="G3" s="1025"/>
      <c r="H3" s="1025"/>
      <c r="I3" s="1025"/>
      <c r="J3" s="1025"/>
      <c r="K3" s="1025"/>
      <c r="L3" s="1025"/>
      <c r="M3" s="1025"/>
      <c r="N3" s="1026"/>
      <c r="O3" s="1024">
        <f>C3+1</f>
        <v>2023</v>
      </c>
      <c r="P3" s="1027"/>
      <c r="Q3" s="1027"/>
      <c r="R3" s="1027"/>
      <c r="S3" s="1027"/>
      <c r="T3" s="1027"/>
      <c r="U3" s="1027"/>
      <c r="V3" s="1027"/>
      <c r="W3" s="1027"/>
      <c r="X3" s="1025"/>
      <c r="Y3" s="1025"/>
      <c r="Z3" s="1026"/>
      <c r="AA3" s="1028">
        <f>O3+1</f>
        <v>2024</v>
      </c>
      <c r="AB3" s="1025"/>
      <c r="AC3" s="1025"/>
      <c r="AD3" s="1025"/>
      <c r="AE3" s="1025"/>
      <c r="AF3" s="1025"/>
      <c r="AG3" s="1025"/>
      <c r="AH3" s="1025"/>
      <c r="AI3" s="1025"/>
      <c r="AJ3" s="1025"/>
      <c r="AK3" s="1025"/>
      <c r="AL3" s="1026"/>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630"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23"/>
      <c r="B5" s="324" t="s">
        <v>751</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874"/>
      <c r="AN5" s="289"/>
      <c r="AO5" s="289"/>
      <c r="AP5" s="289"/>
      <c r="AQ5" s="289"/>
      <c r="AR5" s="289"/>
      <c r="AS5" s="289"/>
      <c r="AT5" s="289"/>
      <c r="AU5" s="289"/>
      <c r="AV5" s="289"/>
      <c r="AW5" s="289"/>
      <c r="AX5" s="289"/>
      <c r="AY5" s="289"/>
      <c r="AZ5" s="639"/>
      <c r="BA5" s="639"/>
      <c r="BB5" s="639"/>
      <c r="BC5" s="639"/>
      <c r="BD5" s="886"/>
      <c r="BE5" s="886"/>
      <c r="BF5" s="886"/>
      <c r="BG5" s="388"/>
      <c r="BH5" s="388"/>
      <c r="BI5" s="388"/>
      <c r="BJ5" s="355"/>
      <c r="BK5" s="355"/>
      <c r="BL5" s="355"/>
      <c r="BM5" s="355"/>
      <c r="BN5" s="355"/>
      <c r="BO5" s="355"/>
      <c r="BP5" s="355"/>
      <c r="BQ5" s="355"/>
      <c r="BR5" s="355"/>
      <c r="BS5" s="355"/>
      <c r="BT5" s="355"/>
      <c r="BU5" s="355"/>
      <c r="BV5" s="355"/>
    </row>
    <row r="6" spans="1:74" s="272" customFormat="1" ht="11.1" customHeight="1" x14ac:dyDescent="0.2">
      <c r="A6" s="395" t="s">
        <v>178</v>
      </c>
      <c r="B6" s="389" t="s">
        <v>809</v>
      </c>
      <c r="C6" s="105">
        <v>98.161653215000001</v>
      </c>
      <c r="D6" s="105">
        <v>99.361719041000001</v>
      </c>
      <c r="E6" s="105">
        <v>99.889692561999993</v>
      </c>
      <c r="F6" s="105">
        <v>99.321355127999993</v>
      </c>
      <c r="G6" s="105">
        <v>99.294069609999994</v>
      </c>
      <c r="H6" s="105">
        <v>99.807142795999994</v>
      </c>
      <c r="I6" s="105">
        <v>100.93038916</v>
      </c>
      <c r="J6" s="105">
        <v>101.47178263000001</v>
      </c>
      <c r="K6" s="105">
        <v>102.00372369999999</v>
      </c>
      <c r="L6" s="105">
        <v>102.16367434999999</v>
      </c>
      <c r="M6" s="105">
        <v>102.33323743</v>
      </c>
      <c r="N6" s="105">
        <v>100.70082518</v>
      </c>
      <c r="O6" s="105">
        <v>101.43545776000001</v>
      </c>
      <c r="P6" s="105">
        <v>102.03242675</v>
      </c>
      <c r="Q6" s="105">
        <v>102.38664532999999</v>
      </c>
      <c r="R6" s="105">
        <v>102.15590481</v>
      </c>
      <c r="S6" s="105">
        <v>101.67858683</v>
      </c>
      <c r="T6" s="105">
        <v>102.55141891</v>
      </c>
      <c r="U6" s="105">
        <v>102.06837143</v>
      </c>
      <c r="V6" s="105">
        <v>101.79962509000001</v>
      </c>
      <c r="W6" s="105">
        <v>102.86912576</v>
      </c>
      <c r="X6" s="105">
        <v>103.14261620000001</v>
      </c>
      <c r="Y6" s="105">
        <v>103.93510087999999</v>
      </c>
      <c r="Z6" s="105">
        <v>103.91969507</v>
      </c>
      <c r="AA6" s="105">
        <v>101.50427965999999</v>
      </c>
      <c r="AB6" s="105">
        <v>102.75349859000001</v>
      </c>
      <c r="AC6" s="105">
        <v>103.53052144999999</v>
      </c>
      <c r="AD6" s="105">
        <v>103.42249821999999</v>
      </c>
      <c r="AE6" s="105">
        <v>103.02023813</v>
      </c>
      <c r="AF6" s="105">
        <v>103.02423439</v>
      </c>
      <c r="AG6" s="105">
        <v>103.18610031</v>
      </c>
      <c r="AH6" s="105">
        <v>103.512525</v>
      </c>
      <c r="AI6" s="105">
        <v>102.41426165</v>
      </c>
      <c r="AJ6" s="105">
        <v>103.75441299000001</v>
      </c>
      <c r="AK6" s="105">
        <v>103.89597815</v>
      </c>
      <c r="AL6" s="105">
        <v>103.80348797000001</v>
      </c>
      <c r="AM6" s="886">
        <v>102.66641756999999</v>
      </c>
      <c r="AN6" s="105">
        <v>103.21389379</v>
      </c>
      <c r="AO6" s="105">
        <v>104.69744039</v>
      </c>
      <c r="AP6" s="105">
        <v>104.39599247</v>
      </c>
      <c r="AQ6" s="105">
        <v>104.91625365</v>
      </c>
      <c r="AR6" s="105">
        <v>106.10580337</v>
      </c>
      <c r="AS6" s="105">
        <v>107.09375635000001</v>
      </c>
      <c r="AT6" s="105">
        <v>107.6331291</v>
      </c>
      <c r="AU6" s="105">
        <v>108.80689460000001</v>
      </c>
      <c r="AV6" s="105">
        <v>108.54761793999999</v>
      </c>
      <c r="AW6" s="105">
        <v>108.6213355</v>
      </c>
      <c r="AX6" s="105">
        <v>107.97043552</v>
      </c>
      <c r="AY6" s="105">
        <v>105.95583581</v>
      </c>
      <c r="AZ6" s="886">
        <v>108.70887054000001</v>
      </c>
      <c r="BA6" s="886">
        <v>96.903842935</v>
      </c>
      <c r="BB6" s="886">
        <v>95.4577405</v>
      </c>
      <c r="BC6" s="886">
        <v>94.411307418999996</v>
      </c>
      <c r="BD6" s="886">
        <v>99.413903680999994</v>
      </c>
      <c r="BE6" s="886">
        <v>101.72664847999999</v>
      </c>
      <c r="BF6" s="886">
        <v>99.631944645999994</v>
      </c>
      <c r="BG6" s="388">
        <v>99.413209047999999</v>
      </c>
      <c r="BH6" s="388">
        <v>100.55695785</v>
      </c>
      <c r="BI6" s="388">
        <v>102.26630851</v>
      </c>
      <c r="BJ6" s="388">
        <v>103.63751196</v>
      </c>
      <c r="BK6" s="388">
        <v>104.96455827</v>
      </c>
      <c r="BL6" s="388">
        <v>106.46495419</v>
      </c>
      <c r="BM6" s="388">
        <v>107.99539240999999</v>
      </c>
      <c r="BN6" s="388">
        <v>109.58959878</v>
      </c>
      <c r="BO6" s="388">
        <v>110.24510890000001</v>
      </c>
      <c r="BP6" s="388">
        <v>110.29337332</v>
      </c>
      <c r="BQ6" s="388">
        <v>110.95543378000001</v>
      </c>
      <c r="BR6" s="388">
        <v>111.07065037</v>
      </c>
      <c r="BS6" s="388">
        <v>111.09311596000001</v>
      </c>
      <c r="BT6" s="388">
        <v>111.68006728</v>
      </c>
      <c r="BU6" s="388">
        <v>112.14012475</v>
      </c>
      <c r="BV6" s="388">
        <v>111.82312315</v>
      </c>
    </row>
    <row r="7" spans="1:74" ht="11.1" customHeight="1" x14ac:dyDescent="0.2">
      <c r="A7" s="323" t="s">
        <v>810</v>
      </c>
      <c r="B7" s="391" t="s">
        <v>930</v>
      </c>
      <c r="C7" s="289">
        <v>74.584258699000003</v>
      </c>
      <c r="D7" s="289">
        <v>75.828191505999996</v>
      </c>
      <c r="E7" s="289">
        <v>75.740407852999994</v>
      </c>
      <c r="F7" s="289">
        <v>75.126464361999993</v>
      </c>
      <c r="G7" s="289">
        <v>74.477452674999995</v>
      </c>
      <c r="H7" s="289">
        <v>74.772497295999997</v>
      </c>
      <c r="I7" s="289">
        <v>75.721830002999994</v>
      </c>
      <c r="J7" s="289">
        <v>76.764649501999997</v>
      </c>
      <c r="K7" s="289">
        <v>77.295901935000003</v>
      </c>
      <c r="L7" s="289">
        <v>77.249387061999997</v>
      </c>
      <c r="M7" s="289">
        <v>77.371935894000003</v>
      </c>
      <c r="N7" s="289">
        <v>76.791779826999999</v>
      </c>
      <c r="O7" s="289">
        <v>76.831525017999994</v>
      </c>
      <c r="P7" s="289">
        <v>77.433000389</v>
      </c>
      <c r="Q7" s="289">
        <v>77.438612035000006</v>
      </c>
      <c r="R7" s="289">
        <v>76.791033214999999</v>
      </c>
      <c r="S7" s="289">
        <v>76.192843025000002</v>
      </c>
      <c r="T7" s="289">
        <v>76.664382477000004</v>
      </c>
      <c r="U7" s="289">
        <v>76.042962849000006</v>
      </c>
      <c r="V7" s="289">
        <v>75.59777699</v>
      </c>
      <c r="W7" s="289">
        <v>76.562795764000001</v>
      </c>
      <c r="X7" s="289">
        <v>76.763438979</v>
      </c>
      <c r="Y7" s="289">
        <v>77.530421110000006</v>
      </c>
      <c r="Z7" s="289">
        <v>77.789552263000004</v>
      </c>
      <c r="AA7" s="289">
        <v>76.431128978999993</v>
      </c>
      <c r="AB7" s="289">
        <v>77.127675042000007</v>
      </c>
      <c r="AC7" s="289">
        <v>77.516653125000005</v>
      </c>
      <c r="AD7" s="289">
        <v>77.007653947999998</v>
      </c>
      <c r="AE7" s="289">
        <v>76.337686712999997</v>
      </c>
      <c r="AF7" s="289">
        <v>76.045517191000002</v>
      </c>
      <c r="AG7" s="289">
        <v>76.363937954999997</v>
      </c>
      <c r="AH7" s="289">
        <v>76.583754513000002</v>
      </c>
      <c r="AI7" s="289">
        <v>75.530678554000005</v>
      </c>
      <c r="AJ7" s="289">
        <v>76.501375538999994</v>
      </c>
      <c r="AK7" s="289">
        <v>76.718409154</v>
      </c>
      <c r="AL7" s="289">
        <v>77.105933582999995</v>
      </c>
      <c r="AM7" s="874">
        <v>76.710274280999997</v>
      </c>
      <c r="AN7" s="289">
        <v>76.933542000000003</v>
      </c>
      <c r="AO7" s="289">
        <v>78.064069000000003</v>
      </c>
      <c r="AP7" s="289">
        <v>77.604759000000001</v>
      </c>
      <c r="AQ7" s="289">
        <v>77.706455000000005</v>
      </c>
      <c r="AR7" s="289">
        <v>78.785773000000006</v>
      </c>
      <c r="AS7" s="289">
        <v>79.27</v>
      </c>
      <c r="AT7" s="289">
        <v>79.725820999999996</v>
      </c>
      <c r="AU7" s="289">
        <v>80.991111000000004</v>
      </c>
      <c r="AV7" s="289">
        <v>80.784141000000005</v>
      </c>
      <c r="AW7" s="289">
        <v>80.649209999999997</v>
      </c>
      <c r="AX7" s="289">
        <v>80.537501000000006</v>
      </c>
      <c r="AY7" s="289">
        <v>79.143574999999998</v>
      </c>
      <c r="AZ7" s="874">
        <v>81.202507999999995</v>
      </c>
      <c r="BA7" s="874">
        <v>72.015303000000003</v>
      </c>
      <c r="BB7" s="874">
        <v>71.112076999999999</v>
      </c>
      <c r="BC7" s="874">
        <v>69.556433999999996</v>
      </c>
      <c r="BD7" s="874">
        <v>73.828963204999994</v>
      </c>
      <c r="BE7" s="874">
        <v>75.782174130000001</v>
      </c>
      <c r="BF7" s="874">
        <v>74.033339788000006</v>
      </c>
      <c r="BG7" s="355">
        <v>73.797020102999994</v>
      </c>
      <c r="BH7" s="355">
        <v>74.470808645999995</v>
      </c>
      <c r="BI7" s="355">
        <v>75.772588400999993</v>
      </c>
      <c r="BJ7" s="355">
        <v>77.087508127000007</v>
      </c>
      <c r="BK7" s="355">
        <v>78.345689823000001</v>
      </c>
      <c r="BL7" s="355">
        <v>79.521882227000006</v>
      </c>
      <c r="BM7" s="355">
        <v>80.503382833000003</v>
      </c>
      <c r="BN7" s="355">
        <v>81.484933389000005</v>
      </c>
      <c r="BO7" s="355">
        <v>81.638292718000002</v>
      </c>
      <c r="BP7" s="355">
        <v>81.426014475000002</v>
      </c>
      <c r="BQ7" s="355">
        <v>81.961239677999998</v>
      </c>
      <c r="BR7" s="355">
        <v>81.972532299999997</v>
      </c>
      <c r="BS7" s="355">
        <v>82.116399788999999</v>
      </c>
      <c r="BT7" s="355">
        <v>82.523436798999995</v>
      </c>
      <c r="BU7" s="355">
        <v>83.017747881000005</v>
      </c>
      <c r="BV7" s="355">
        <v>83.017324915000003</v>
      </c>
    </row>
    <row r="8" spans="1:74" ht="11.1" customHeight="1" x14ac:dyDescent="0.2">
      <c r="A8" s="323" t="s">
        <v>811</v>
      </c>
      <c r="B8" s="391" t="s">
        <v>931</v>
      </c>
      <c r="C8" s="289">
        <v>23.577394515999998</v>
      </c>
      <c r="D8" s="289">
        <v>23.533527536000001</v>
      </c>
      <c r="E8" s="289">
        <v>24.14928471</v>
      </c>
      <c r="F8" s="289">
        <v>24.194890767</v>
      </c>
      <c r="G8" s="289">
        <v>24.816616934999999</v>
      </c>
      <c r="H8" s="289">
        <v>25.0346455</v>
      </c>
      <c r="I8" s="289">
        <v>25.208559161</v>
      </c>
      <c r="J8" s="289">
        <v>24.707133128999999</v>
      </c>
      <c r="K8" s="289">
        <v>24.707821766999999</v>
      </c>
      <c r="L8" s="289">
        <v>24.914287290000001</v>
      </c>
      <c r="M8" s="289">
        <v>24.961301533</v>
      </c>
      <c r="N8" s="289">
        <v>23.909045355</v>
      </c>
      <c r="O8" s="289">
        <v>24.603932742000001</v>
      </c>
      <c r="P8" s="289">
        <v>24.599426356999999</v>
      </c>
      <c r="Q8" s="289">
        <v>24.948033290000001</v>
      </c>
      <c r="R8" s="289">
        <v>25.364871600000001</v>
      </c>
      <c r="S8" s="289">
        <v>25.485743805999999</v>
      </c>
      <c r="T8" s="289">
        <v>25.887036432999999</v>
      </c>
      <c r="U8" s="289">
        <v>26.025408581000001</v>
      </c>
      <c r="V8" s="289">
        <v>26.201848096999999</v>
      </c>
      <c r="W8" s="289">
        <v>26.306329999999999</v>
      </c>
      <c r="X8" s="289">
        <v>26.379177225999999</v>
      </c>
      <c r="Y8" s="289">
        <v>26.404679767000001</v>
      </c>
      <c r="Z8" s="289">
        <v>26.130142805999999</v>
      </c>
      <c r="AA8" s="289">
        <v>25.073150677000001</v>
      </c>
      <c r="AB8" s="289">
        <v>25.625823552</v>
      </c>
      <c r="AC8" s="289">
        <v>26.013868323000001</v>
      </c>
      <c r="AD8" s="289">
        <v>26.414844266999999</v>
      </c>
      <c r="AE8" s="289">
        <v>26.682551418999999</v>
      </c>
      <c r="AF8" s="289">
        <v>26.978717199999998</v>
      </c>
      <c r="AG8" s="289">
        <v>26.822162355</v>
      </c>
      <c r="AH8" s="289">
        <v>26.928770484000001</v>
      </c>
      <c r="AI8" s="289">
        <v>26.883583099999999</v>
      </c>
      <c r="AJ8" s="289">
        <v>27.253037452000001</v>
      </c>
      <c r="AK8" s="289">
        <v>27.177568999999998</v>
      </c>
      <c r="AL8" s="289">
        <v>26.697554387</v>
      </c>
      <c r="AM8" s="874">
        <v>25.95614329</v>
      </c>
      <c r="AN8" s="289">
        <v>26.280351786000001</v>
      </c>
      <c r="AO8" s="289">
        <v>26.633371387</v>
      </c>
      <c r="AP8" s="289">
        <v>26.791233467000001</v>
      </c>
      <c r="AQ8" s="289">
        <v>27.209798644999999</v>
      </c>
      <c r="AR8" s="289">
        <v>27.320030367000001</v>
      </c>
      <c r="AS8" s="289">
        <v>27.823756355</v>
      </c>
      <c r="AT8" s="289">
        <v>27.907308097000001</v>
      </c>
      <c r="AU8" s="289">
        <v>27.8157836</v>
      </c>
      <c r="AV8" s="289">
        <v>27.763476935</v>
      </c>
      <c r="AW8" s="289">
        <v>27.972125500000001</v>
      </c>
      <c r="AX8" s="289">
        <v>27.432934516</v>
      </c>
      <c r="AY8" s="289">
        <v>26.812260806000001</v>
      </c>
      <c r="AZ8" s="874">
        <v>27.506362536000001</v>
      </c>
      <c r="BA8" s="874">
        <v>24.888539935000001</v>
      </c>
      <c r="BB8" s="874">
        <v>24.345663500000001</v>
      </c>
      <c r="BC8" s="874">
        <v>24.854873419</v>
      </c>
      <c r="BD8" s="874">
        <v>25.584940476</v>
      </c>
      <c r="BE8" s="874">
        <v>25.944474354</v>
      </c>
      <c r="BF8" s="874">
        <v>25.598604858000002</v>
      </c>
      <c r="BG8" s="355">
        <v>25.616188945000001</v>
      </c>
      <c r="BH8" s="355">
        <v>26.086149206000002</v>
      </c>
      <c r="BI8" s="355">
        <v>26.493720112999998</v>
      </c>
      <c r="BJ8" s="355">
        <v>26.550003831000001</v>
      </c>
      <c r="BK8" s="355">
        <v>26.618868451000001</v>
      </c>
      <c r="BL8" s="355">
        <v>26.943071968000002</v>
      </c>
      <c r="BM8" s="355">
        <v>27.492009582000001</v>
      </c>
      <c r="BN8" s="355">
        <v>28.104665389000001</v>
      </c>
      <c r="BO8" s="355">
        <v>28.606816187</v>
      </c>
      <c r="BP8" s="355">
        <v>28.867358841000001</v>
      </c>
      <c r="BQ8" s="355">
        <v>28.994194104000002</v>
      </c>
      <c r="BR8" s="355">
        <v>29.098118073999999</v>
      </c>
      <c r="BS8" s="355">
        <v>28.976716173</v>
      </c>
      <c r="BT8" s="355">
        <v>29.156630478</v>
      </c>
      <c r="BU8" s="355">
        <v>29.122376866</v>
      </c>
      <c r="BV8" s="355">
        <v>28.805798234000001</v>
      </c>
    </row>
    <row r="9" spans="1:74" ht="11.1" customHeight="1" x14ac:dyDescent="0.2">
      <c r="A9" s="323"/>
      <c r="B9" s="390"/>
      <c r="C9" s="289"/>
      <c r="D9" s="289"/>
      <c r="E9" s="289"/>
      <c r="F9" s="289"/>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874"/>
      <c r="AN9" s="289"/>
      <c r="AO9" s="289"/>
      <c r="AP9" s="289"/>
      <c r="AQ9" s="289"/>
      <c r="AR9" s="289"/>
      <c r="AS9" s="289"/>
      <c r="AT9" s="289"/>
      <c r="AU9" s="289"/>
      <c r="AV9" s="289"/>
      <c r="AW9" s="289"/>
      <c r="AX9" s="289"/>
      <c r="AY9" s="289"/>
      <c r="AZ9" s="874"/>
      <c r="BA9" s="874"/>
      <c r="BB9" s="874"/>
      <c r="BC9" s="874"/>
      <c r="BD9" s="874"/>
      <c r="BE9" s="874"/>
      <c r="BF9" s="874"/>
      <c r="BG9" s="355"/>
      <c r="BH9" s="355"/>
      <c r="BI9" s="355"/>
      <c r="BJ9" s="355"/>
      <c r="BK9" s="355"/>
      <c r="BL9" s="355"/>
      <c r="BM9" s="355"/>
      <c r="BN9" s="355"/>
      <c r="BO9" s="355"/>
      <c r="BP9" s="355"/>
      <c r="BQ9" s="355"/>
      <c r="BR9" s="355"/>
      <c r="BS9" s="355"/>
      <c r="BT9" s="355"/>
      <c r="BU9" s="355"/>
      <c r="BV9" s="355"/>
    </row>
    <row r="10" spans="1:74" s="272" customFormat="1" ht="11.1" customHeight="1" x14ac:dyDescent="0.2">
      <c r="A10" s="395" t="s">
        <v>178</v>
      </c>
      <c r="B10" s="389" t="s">
        <v>809</v>
      </c>
      <c r="C10" s="105">
        <v>98.161653215000001</v>
      </c>
      <c r="D10" s="105">
        <v>99.361719041000001</v>
      </c>
      <c r="E10" s="105">
        <v>99.889692561999993</v>
      </c>
      <c r="F10" s="105">
        <v>99.321355127999993</v>
      </c>
      <c r="G10" s="105">
        <v>99.294069609999994</v>
      </c>
      <c r="H10" s="105">
        <v>99.807142795999994</v>
      </c>
      <c r="I10" s="105">
        <v>100.93038916</v>
      </c>
      <c r="J10" s="105">
        <v>101.47178263000001</v>
      </c>
      <c r="K10" s="105">
        <v>102.00372369999999</v>
      </c>
      <c r="L10" s="105">
        <v>102.16367434999999</v>
      </c>
      <c r="M10" s="105">
        <v>102.33323743</v>
      </c>
      <c r="N10" s="105">
        <v>100.70082518</v>
      </c>
      <c r="O10" s="105">
        <v>101.43545776000001</v>
      </c>
      <c r="P10" s="105">
        <v>102.03242675</v>
      </c>
      <c r="Q10" s="105">
        <v>102.38664532999999</v>
      </c>
      <c r="R10" s="105">
        <v>102.15590481</v>
      </c>
      <c r="S10" s="105">
        <v>101.67858683</v>
      </c>
      <c r="T10" s="105">
        <v>102.55141891</v>
      </c>
      <c r="U10" s="105">
        <v>102.06837143</v>
      </c>
      <c r="V10" s="105">
        <v>101.79962509000001</v>
      </c>
      <c r="W10" s="105">
        <v>102.86912576</v>
      </c>
      <c r="X10" s="105">
        <v>103.14261620000001</v>
      </c>
      <c r="Y10" s="105">
        <v>103.93510087999999</v>
      </c>
      <c r="Z10" s="105">
        <v>103.91969507</v>
      </c>
      <c r="AA10" s="105">
        <v>101.50427965999999</v>
      </c>
      <c r="AB10" s="105">
        <v>102.75349859000001</v>
      </c>
      <c r="AC10" s="105">
        <v>103.53052144999999</v>
      </c>
      <c r="AD10" s="105">
        <v>103.42249821999999</v>
      </c>
      <c r="AE10" s="105">
        <v>103.02023813</v>
      </c>
      <c r="AF10" s="105">
        <v>103.02423439</v>
      </c>
      <c r="AG10" s="105">
        <v>103.18610031</v>
      </c>
      <c r="AH10" s="105">
        <v>103.512525</v>
      </c>
      <c r="AI10" s="105">
        <v>102.41426165</v>
      </c>
      <c r="AJ10" s="105">
        <v>103.75441299000001</v>
      </c>
      <c r="AK10" s="105">
        <v>103.89597815</v>
      </c>
      <c r="AL10" s="105">
        <v>103.80348797000001</v>
      </c>
      <c r="AM10" s="886">
        <v>102.66641756999999</v>
      </c>
      <c r="AN10" s="105">
        <v>103.21389379</v>
      </c>
      <c r="AO10" s="105">
        <v>104.69744039</v>
      </c>
      <c r="AP10" s="105">
        <v>104.39599247</v>
      </c>
      <c r="AQ10" s="105">
        <v>104.91625365</v>
      </c>
      <c r="AR10" s="105">
        <v>106.10580337</v>
      </c>
      <c r="AS10" s="105">
        <v>107.09375635000001</v>
      </c>
      <c r="AT10" s="105">
        <v>107.6331291</v>
      </c>
      <c r="AU10" s="105">
        <v>108.80689460000001</v>
      </c>
      <c r="AV10" s="105">
        <v>108.54761793999999</v>
      </c>
      <c r="AW10" s="105">
        <v>108.6213355</v>
      </c>
      <c r="AX10" s="105">
        <v>107.97043552</v>
      </c>
      <c r="AY10" s="105">
        <v>105.95583581</v>
      </c>
      <c r="AZ10" s="886">
        <v>108.70887054000001</v>
      </c>
      <c r="BA10" s="886">
        <v>96.903842935</v>
      </c>
      <c r="BB10" s="886">
        <v>95.4577405</v>
      </c>
      <c r="BC10" s="886">
        <v>94.411307418999996</v>
      </c>
      <c r="BD10" s="886">
        <v>99.413903680999994</v>
      </c>
      <c r="BE10" s="886">
        <v>101.72664847999999</v>
      </c>
      <c r="BF10" s="886">
        <v>99.631944645999994</v>
      </c>
      <c r="BG10" s="388">
        <v>99.413209047999999</v>
      </c>
      <c r="BH10" s="388">
        <v>100.55695785</v>
      </c>
      <c r="BI10" s="388">
        <v>102.26630851</v>
      </c>
      <c r="BJ10" s="388">
        <v>103.63751196</v>
      </c>
      <c r="BK10" s="388">
        <v>104.96455827</v>
      </c>
      <c r="BL10" s="388">
        <v>106.46495419</v>
      </c>
      <c r="BM10" s="388">
        <v>107.99539240999999</v>
      </c>
      <c r="BN10" s="388">
        <v>109.58959878</v>
      </c>
      <c r="BO10" s="388">
        <v>110.24510890000001</v>
      </c>
      <c r="BP10" s="388">
        <v>110.29337332</v>
      </c>
      <c r="BQ10" s="388">
        <v>110.95543378000001</v>
      </c>
      <c r="BR10" s="388">
        <v>111.07065037</v>
      </c>
      <c r="BS10" s="388">
        <v>111.09311596000001</v>
      </c>
      <c r="BT10" s="388">
        <v>111.68006728</v>
      </c>
      <c r="BU10" s="388">
        <v>112.14012475</v>
      </c>
      <c r="BV10" s="388">
        <v>111.82312315</v>
      </c>
    </row>
    <row r="11" spans="1:74" s="272" customFormat="1" ht="11.1" customHeight="1" x14ac:dyDescent="0.2">
      <c r="A11" s="395" t="s">
        <v>176</v>
      </c>
      <c r="B11" s="392" t="s">
        <v>936</v>
      </c>
      <c r="C11" s="105">
        <v>28.2592</v>
      </c>
      <c r="D11" s="105">
        <v>28.908100000000001</v>
      </c>
      <c r="E11" s="105">
        <v>28.547000000000001</v>
      </c>
      <c r="F11" s="105">
        <v>28.849299999999999</v>
      </c>
      <c r="G11" s="105">
        <v>28.370200000000001</v>
      </c>
      <c r="H11" s="105">
        <v>28.498000000000001</v>
      </c>
      <c r="I11" s="105">
        <v>28.718</v>
      </c>
      <c r="J11" s="105">
        <v>29.628599999999999</v>
      </c>
      <c r="K11" s="105">
        <v>29.770299999999999</v>
      </c>
      <c r="L11" s="105">
        <v>29.369199999999999</v>
      </c>
      <c r="M11" s="105">
        <v>29.064299999999999</v>
      </c>
      <c r="N11" s="105">
        <v>29.047000000000001</v>
      </c>
      <c r="O11" s="105">
        <v>28.4971</v>
      </c>
      <c r="P11" s="105">
        <v>28.8</v>
      </c>
      <c r="Q11" s="105">
        <v>29.045100000000001</v>
      </c>
      <c r="R11" s="105">
        <v>29.117000000000001</v>
      </c>
      <c r="S11" s="105">
        <v>28.5837</v>
      </c>
      <c r="T11" s="105">
        <v>28.796700000000001</v>
      </c>
      <c r="U11" s="105">
        <v>27.9514</v>
      </c>
      <c r="V11" s="105">
        <v>27.785900000000002</v>
      </c>
      <c r="W11" s="105">
        <v>28.4556</v>
      </c>
      <c r="X11" s="105">
        <v>28.364899999999999</v>
      </c>
      <c r="Y11" s="105">
        <v>28.4313</v>
      </c>
      <c r="Z11" s="105">
        <v>28.3611</v>
      </c>
      <c r="AA11" s="105">
        <v>28.151399999999999</v>
      </c>
      <c r="AB11" s="105">
        <v>28.466200000000001</v>
      </c>
      <c r="AC11" s="105">
        <v>28.794599999999999</v>
      </c>
      <c r="AD11" s="105">
        <v>28.753299999999999</v>
      </c>
      <c r="AE11" s="105">
        <v>28.6022</v>
      </c>
      <c r="AF11" s="105">
        <v>28.201000000000001</v>
      </c>
      <c r="AG11" s="105">
        <v>28.6386</v>
      </c>
      <c r="AH11" s="105">
        <v>28.557200000000002</v>
      </c>
      <c r="AI11" s="105">
        <v>27.827400000000001</v>
      </c>
      <c r="AJ11" s="105">
        <v>28.3261</v>
      </c>
      <c r="AK11" s="105">
        <v>28.3401</v>
      </c>
      <c r="AL11" s="105">
        <v>28.492999999999999</v>
      </c>
      <c r="AM11" s="886">
        <v>28.5002</v>
      </c>
      <c r="AN11" s="105">
        <v>28.6264</v>
      </c>
      <c r="AO11" s="105">
        <v>28.873000000000001</v>
      </c>
      <c r="AP11" s="105">
        <v>28.701000000000001</v>
      </c>
      <c r="AQ11" s="105">
        <v>29.073</v>
      </c>
      <c r="AR11" s="105">
        <v>29.550599999999999</v>
      </c>
      <c r="AS11" s="105">
        <v>29.137599999999999</v>
      </c>
      <c r="AT11" s="105">
        <v>29.159400000000002</v>
      </c>
      <c r="AU11" s="105">
        <v>30.3216</v>
      </c>
      <c r="AV11" s="105">
        <v>30.073399999999999</v>
      </c>
      <c r="AW11" s="105">
        <v>29.8504</v>
      </c>
      <c r="AX11" s="105">
        <v>30.0989</v>
      </c>
      <c r="AY11" s="105">
        <v>29.973400000000002</v>
      </c>
      <c r="AZ11" s="886">
        <v>30.816600000000001</v>
      </c>
      <c r="BA11" s="886">
        <v>22.012899999999998</v>
      </c>
      <c r="BB11" s="886">
        <v>19.9406</v>
      </c>
      <c r="BC11" s="886">
        <v>19.3233</v>
      </c>
      <c r="BD11" s="886">
        <v>21.902068179</v>
      </c>
      <c r="BE11" s="886">
        <v>24.230030239000001</v>
      </c>
      <c r="BF11" s="886">
        <v>22.348469985000001</v>
      </c>
      <c r="BG11" s="388">
        <v>22.011610649000001</v>
      </c>
      <c r="BH11" s="388">
        <v>22.499369231999999</v>
      </c>
      <c r="BI11" s="388">
        <v>23.647575154999998</v>
      </c>
      <c r="BJ11" s="388">
        <v>24.845871202000001</v>
      </c>
      <c r="BK11" s="388">
        <v>26.082174863999999</v>
      </c>
      <c r="BL11" s="388">
        <v>27.265665102</v>
      </c>
      <c r="BM11" s="388">
        <v>28.573387249</v>
      </c>
      <c r="BN11" s="388">
        <v>29.757577603000001</v>
      </c>
      <c r="BO11" s="388">
        <v>29.890613368</v>
      </c>
      <c r="BP11" s="388">
        <v>29.953978943999999</v>
      </c>
      <c r="BQ11" s="388">
        <v>30.011926593999998</v>
      </c>
      <c r="BR11" s="388">
        <v>30.084926403000001</v>
      </c>
      <c r="BS11" s="388">
        <v>30.157982437000001</v>
      </c>
      <c r="BT11" s="388">
        <v>30.230754861000001</v>
      </c>
      <c r="BU11" s="388">
        <v>30.263967643000001</v>
      </c>
      <c r="BV11" s="388">
        <v>30.297275024000001</v>
      </c>
    </row>
    <row r="12" spans="1:74" ht="11.1" customHeight="1" x14ac:dyDescent="0.2">
      <c r="A12" s="323" t="s">
        <v>177</v>
      </c>
      <c r="B12" s="393" t="s">
        <v>930</v>
      </c>
      <c r="C12" s="289">
        <v>23.79</v>
      </c>
      <c r="D12" s="289">
        <v>24.45</v>
      </c>
      <c r="E12" s="289">
        <v>24.085000000000001</v>
      </c>
      <c r="F12" s="289">
        <v>24.37</v>
      </c>
      <c r="G12" s="289">
        <v>23.894600000000001</v>
      </c>
      <c r="H12" s="289">
        <v>24.02</v>
      </c>
      <c r="I12" s="289">
        <v>24.24</v>
      </c>
      <c r="J12" s="289">
        <v>25.17</v>
      </c>
      <c r="K12" s="289">
        <v>25.31</v>
      </c>
      <c r="L12" s="289">
        <v>24.905000000000001</v>
      </c>
      <c r="M12" s="289">
        <v>24.61</v>
      </c>
      <c r="N12" s="289">
        <v>24.66</v>
      </c>
      <c r="O12" s="289">
        <v>24.055</v>
      </c>
      <c r="P12" s="289">
        <v>24.34</v>
      </c>
      <c r="Q12" s="289">
        <v>24.555</v>
      </c>
      <c r="R12" s="289">
        <v>24.56</v>
      </c>
      <c r="S12" s="289">
        <v>24.085000000000001</v>
      </c>
      <c r="T12" s="289">
        <v>24.234999999999999</v>
      </c>
      <c r="U12" s="289">
        <v>23.39</v>
      </c>
      <c r="V12" s="289">
        <v>23.175000000000001</v>
      </c>
      <c r="W12" s="289">
        <v>23.824999999999999</v>
      </c>
      <c r="X12" s="289">
        <v>23.715</v>
      </c>
      <c r="Y12" s="289">
        <v>23.77</v>
      </c>
      <c r="Z12" s="289">
        <v>23.7</v>
      </c>
      <c r="AA12" s="289">
        <v>23.54</v>
      </c>
      <c r="AB12" s="289">
        <v>23.844999999999999</v>
      </c>
      <c r="AC12" s="289">
        <v>24.175000000000001</v>
      </c>
      <c r="AD12" s="289">
        <v>24.13</v>
      </c>
      <c r="AE12" s="289">
        <v>23.98</v>
      </c>
      <c r="AF12" s="289">
        <v>23.58</v>
      </c>
      <c r="AG12" s="289">
        <v>24.02</v>
      </c>
      <c r="AH12" s="289">
        <v>23.94</v>
      </c>
      <c r="AI12" s="289">
        <v>23.21</v>
      </c>
      <c r="AJ12" s="289">
        <v>23.71</v>
      </c>
      <c r="AK12" s="289">
        <v>23.725000000000001</v>
      </c>
      <c r="AL12" s="289">
        <v>23.88</v>
      </c>
      <c r="AM12" s="874">
        <v>23.87</v>
      </c>
      <c r="AN12" s="289">
        <v>24</v>
      </c>
      <c r="AO12" s="289">
        <v>24.25</v>
      </c>
      <c r="AP12" s="289">
        <v>24.055</v>
      </c>
      <c r="AQ12" s="289">
        <v>24.41</v>
      </c>
      <c r="AR12" s="289">
        <v>24.91</v>
      </c>
      <c r="AS12" s="289">
        <v>24.46</v>
      </c>
      <c r="AT12" s="289">
        <v>24.434999999999999</v>
      </c>
      <c r="AU12" s="289">
        <v>25.58</v>
      </c>
      <c r="AV12" s="289">
        <v>25.295000000000002</v>
      </c>
      <c r="AW12" s="289">
        <v>25.055</v>
      </c>
      <c r="AX12" s="289">
        <v>25.225000000000001</v>
      </c>
      <c r="AY12" s="289">
        <v>25.125</v>
      </c>
      <c r="AZ12" s="874">
        <v>25.95</v>
      </c>
      <c r="BA12" s="874">
        <v>18.47</v>
      </c>
      <c r="BB12" s="874">
        <v>16.95</v>
      </c>
      <c r="BC12" s="874">
        <v>16.38</v>
      </c>
      <c r="BD12" s="874">
        <v>18.649999999999999</v>
      </c>
      <c r="BE12" s="874">
        <v>20.61</v>
      </c>
      <c r="BF12" s="874">
        <v>19.02</v>
      </c>
      <c r="BG12" s="355">
        <v>18.66</v>
      </c>
      <c r="BH12" s="355">
        <v>18.97</v>
      </c>
      <c r="BI12" s="355">
        <v>19.850000000000001</v>
      </c>
      <c r="BJ12" s="355">
        <v>20.78</v>
      </c>
      <c r="BK12" s="355">
        <v>21.74</v>
      </c>
      <c r="BL12" s="355">
        <v>22.67</v>
      </c>
      <c r="BM12" s="355">
        <v>23.734999999999999</v>
      </c>
      <c r="BN12" s="355">
        <v>24.8</v>
      </c>
      <c r="BO12" s="355">
        <v>24.864999999999998</v>
      </c>
      <c r="BP12" s="355">
        <v>24.89</v>
      </c>
      <c r="BQ12" s="355">
        <v>24.91</v>
      </c>
      <c r="BR12" s="355">
        <v>24.945</v>
      </c>
      <c r="BS12" s="355">
        <v>24.98</v>
      </c>
      <c r="BT12" s="355">
        <v>25.015000000000001</v>
      </c>
      <c r="BU12" s="355">
        <v>25.05</v>
      </c>
      <c r="BV12" s="355">
        <v>25.085000000000001</v>
      </c>
    </row>
    <row r="13" spans="1:74" ht="11.1" customHeight="1" x14ac:dyDescent="0.2">
      <c r="A13" s="323" t="s">
        <v>209</v>
      </c>
      <c r="B13" s="393" t="s">
        <v>931</v>
      </c>
      <c r="C13" s="289">
        <v>4.4691999999999998</v>
      </c>
      <c r="D13" s="289">
        <v>4.4581</v>
      </c>
      <c r="E13" s="289">
        <v>4.4619999999999997</v>
      </c>
      <c r="F13" s="289">
        <v>4.4793000000000003</v>
      </c>
      <c r="G13" s="289">
        <v>4.4756</v>
      </c>
      <c r="H13" s="289">
        <v>4.4779999999999998</v>
      </c>
      <c r="I13" s="289">
        <v>4.4779999999999998</v>
      </c>
      <c r="J13" s="289">
        <v>4.4585999999999997</v>
      </c>
      <c r="K13" s="289">
        <v>4.4603000000000002</v>
      </c>
      <c r="L13" s="289">
        <v>4.4641999999999999</v>
      </c>
      <c r="M13" s="289">
        <v>4.4542999999999999</v>
      </c>
      <c r="N13" s="289">
        <v>4.3869999999999996</v>
      </c>
      <c r="O13" s="289">
        <v>4.4420999999999999</v>
      </c>
      <c r="P13" s="289">
        <v>4.46</v>
      </c>
      <c r="Q13" s="289">
        <v>4.4901</v>
      </c>
      <c r="R13" s="289">
        <v>4.5570000000000004</v>
      </c>
      <c r="S13" s="289">
        <v>4.4987000000000004</v>
      </c>
      <c r="T13" s="289">
        <v>4.5617000000000001</v>
      </c>
      <c r="U13" s="289">
        <v>4.5613999999999999</v>
      </c>
      <c r="V13" s="289">
        <v>4.6109</v>
      </c>
      <c r="W13" s="289">
        <v>4.6306000000000003</v>
      </c>
      <c r="X13" s="289">
        <v>4.6498999999999997</v>
      </c>
      <c r="Y13" s="289">
        <v>4.6612999999999998</v>
      </c>
      <c r="Z13" s="289">
        <v>4.6611000000000002</v>
      </c>
      <c r="AA13" s="289">
        <v>4.6113999999999997</v>
      </c>
      <c r="AB13" s="289">
        <v>4.6212</v>
      </c>
      <c r="AC13" s="289">
        <v>4.6196000000000002</v>
      </c>
      <c r="AD13" s="289">
        <v>4.6233000000000004</v>
      </c>
      <c r="AE13" s="289">
        <v>4.6222000000000003</v>
      </c>
      <c r="AF13" s="289">
        <v>4.6210000000000004</v>
      </c>
      <c r="AG13" s="289">
        <v>4.6185999999999998</v>
      </c>
      <c r="AH13" s="289">
        <v>4.6172000000000004</v>
      </c>
      <c r="AI13" s="289">
        <v>4.6173999999999999</v>
      </c>
      <c r="AJ13" s="289">
        <v>4.6161000000000003</v>
      </c>
      <c r="AK13" s="289">
        <v>4.6151</v>
      </c>
      <c r="AL13" s="289">
        <v>4.6130000000000004</v>
      </c>
      <c r="AM13" s="874">
        <v>4.6302000000000003</v>
      </c>
      <c r="AN13" s="289">
        <v>4.6264000000000003</v>
      </c>
      <c r="AO13" s="289">
        <v>4.6230000000000002</v>
      </c>
      <c r="AP13" s="289">
        <v>4.6459999999999999</v>
      </c>
      <c r="AQ13" s="289">
        <v>4.6630000000000003</v>
      </c>
      <c r="AR13" s="289">
        <v>4.6406000000000001</v>
      </c>
      <c r="AS13" s="289">
        <v>4.6776</v>
      </c>
      <c r="AT13" s="289">
        <v>4.7244000000000002</v>
      </c>
      <c r="AU13" s="289">
        <v>4.7416</v>
      </c>
      <c r="AV13" s="289">
        <v>4.7784000000000004</v>
      </c>
      <c r="AW13" s="289">
        <v>4.7953999999999999</v>
      </c>
      <c r="AX13" s="289">
        <v>4.8738999999999999</v>
      </c>
      <c r="AY13" s="289">
        <v>4.8483999999999998</v>
      </c>
      <c r="AZ13" s="874">
        <v>4.8666</v>
      </c>
      <c r="BA13" s="874">
        <v>3.5428999999999999</v>
      </c>
      <c r="BB13" s="874">
        <v>2.9906000000000001</v>
      </c>
      <c r="BC13" s="874">
        <v>2.9432999999999998</v>
      </c>
      <c r="BD13" s="874">
        <v>3.2520681789000001</v>
      </c>
      <c r="BE13" s="874">
        <v>3.6200302387000001</v>
      </c>
      <c r="BF13" s="874">
        <v>3.3284699852999999</v>
      </c>
      <c r="BG13" s="355">
        <v>3.3516106493</v>
      </c>
      <c r="BH13" s="355">
        <v>3.5293692319000001</v>
      </c>
      <c r="BI13" s="355">
        <v>3.7975751554000001</v>
      </c>
      <c r="BJ13" s="355">
        <v>4.0658712024000003</v>
      </c>
      <c r="BK13" s="355">
        <v>4.3421748638000004</v>
      </c>
      <c r="BL13" s="355">
        <v>4.5956651017999999</v>
      </c>
      <c r="BM13" s="355">
        <v>4.8383872491000002</v>
      </c>
      <c r="BN13" s="355">
        <v>4.9575776031999998</v>
      </c>
      <c r="BO13" s="355">
        <v>5.0256133677000001</v>
      </c>
      <c r="BP13" s="355">
        <v>5.0639789438999996</v>
      </c>
      <c r="BQ13" s="355">
        <v>5.1019265939</v>
      </c>
      <c r="BR13" s="355">
        <v>5.1399264026000004</v>
      </c>
      <c r="BS13" s="355">
        <v>5.1779824367999998</v>
      </c>
      <c r="BT13" s="355">
        <v>5.2157548614999998</v>
      </c>
      <c r="BU13" s="355">
        <v>5.2139676427000001</v>
      </c>
      <c r="BV13" s="355">
        <v>5.2122750239000002</v>
      </c>
    </row>
    <row r="14" spans="1:74" s="272" customFormat="1" ht="11.1" customHeight="1" x14ac:dyDescent="0.2">
      <c r="A14" s="395" t="s">
        <v>210</v>
      </c>
      <c r="B14" s="392" t="s">
        <v>831</v>
      </c>
      <c r="C14" s="105">
        <v>69.902453214999994</v>
      </c>
      <c r="D14" s="105">
        <v>70.453619040999996</v>
      </c>
      <c r="E14" s="105">
        <v>71.342692561999996</v>
      </c>
      <c r="F14" s="105">
        <v>70.472055127999994</v>
      </c>
      <c r="G14" s="105">
        <v>70.923869609999997</v>
      </c>
      <c r="H14" s="105">
        <v>71.309142796000003</v>
      </c>
      <c r="I14" s="105">
        <v>72.212389164000001</v>
      </c>
      <c r="J14" s="105">
        <v>71.843182631000005</v>
      </c>
      <c r="K14" s="105">
        <v>72.233423701999996</v>
      </c>
      <c r="L14" s="105">
        <v>72.794474351999995</v>
      </c>
      <c r="M14" s="105">
        <v>73.268937426999997</v>
      </c>
      <c r="N14" s="105">
        <v>71.653825182000006</v>
      </c>
      <c r="O14" s="105">
        <v>72.938357760000002</v>
      </c>
      <c r="P14" s="105">
        <v>73.232426746000002</v>
      </c>
      <c r="Q14" s="105">
        <v>73.341545324999998</v>
      </c>
      <c r="R14" s="105">
        <v>73.038904814999995</v>
      </c>
      <c r="S14" s="105">
        <v>73.094886832</v>
      </c>
      <c r="T14" s="105">
        <v>73.754718909999994</v>
      </c>
      <c r="U14" s="105">
        <v>74.116971430000007</v>
      </c>
      <c r="V14" s="105">
        <v>74.013725086999997</v>
      </c>
      <c r="W14" s="105">
        <v>74.413525763999999</v>
      </c>
      <c r="X14" s="105">
        <v>74.777716205000004</v>
      </c>
      <c r="Y14" s="105">
        <v>75.503800876</v>
      </c>
      <c r="Z14" s="105">
        <v>75.558595069000006</v>
      </c>
      <c r="AA14" s="105">
        <v>73.352879655999999</v>
      </c>
      <c r="AB14" s="105">
        <v>74.287298593000003</v>
      </c>
      <c r="AC14" s="105">
        <v>74.735921446999996</v>
      </c>
      <c r="AD14" s="105">
        <v>74.669198214999994</v>
      </c>
      <c r="AE14" s="105">
        <v>74.418038132999996</v>
      </c>
      <c r="AF14" s="105">
        <v>74.823234391</v>
      </c>
      <c r="AG14" s="105">
        <v>74.547500310000004</v>
      </c>
      <c r="AH14" s="105">
        <v>74.955324997000005</v>
      </c>
      <c r="AI14" s="105">
        <v>74.586861654000003</v>
      </c>
      <c r="AJ14" s="105">
        <v>75.428312989999995</v>
      </c>
      <c r="AK14" s="105">
        <v>75.555878153999998</v>
      </c>
      <c r="AL14" s="105">
        <v>75.310487969999997</v>
      </c>
      <c r="AM14" s="886">
        <v>74.166217571000004</v>
      </c>
      <c r="AN14" s="105">
        <v>74.587493785999996</v>
      </c>
      <c r="AO14" s="105">
        <v>75.824440386999996</v>
      </c>
      <c r="AP14" s="105">
        <v>75.694992467000006</v>
      </c>
      <c r="AQ14" s="105">
        <v>75.843253645000004</v>
      </c>
      <c r="AR14" s="105">
        <v>76.555203367000004</v>
      </c>
      <c r="AS14" s="105">
        <v>77.956156355000005</v>
      </c>
      <c r="AT14" s="105">
        <v>78.473729097000003</v>
      </c>
      <c r="AU14" s="105">
        <v>78.485294600000003</v>
      </c>
      <c r="AV14" s="105">
        <v>78.474217934999999</v>
      </c>
      <c r="AW14" s="105">
        <v>78.770935499999993</v>
      </c>
      <c r="AX14" s="105">
        <v>77.871535515999994</v>
      </c>
      <c r="AY14" s="105">
        <v>75.982435805999998</v>
      </c>
      <c r="AZ14" s="886">
        <v>77.892270535999998</v>
      </c>
      <c r="BA14" s="886">
        <v>74.890942934999998</v>
      </c>
      <c r="BB14" s="886">
        <v>75.517140499999996</v>
      </c>
      <c r="BC14" s="886">
        <v>75.088007418999993</v>
      </c>
      <c r="BD14" s="886">
        <v>77.511835501999997</v>
      </c>
      <c r="BE14" s="886">
        <v>77.496618244999993</v>
      </c>
      <c r="BF14" s="886">
        <v>77.283474661</v>
      </c>
      <c r="BG14" s="388">
        <v>77.401598398999994</v>
      </c>
      <c r="BH14" s="388">
        <v>78.057588620000004</v>
      </c>
      <c r="BI14" s="388">
        <v>78.618733358</v>
      </c>
      <c r="BJ14" s="388">
        <v>78.791640756000007</v>
      </c>
      <c r="BK14" s="388">
        <v>78.882383410000003</v>
      </c>
      <c r="BL14" s="388">
        <v>79.199289093000004</v>
      </c>
      <c r="BM14" s="388">
        <v>79.422005165000002</v>
      </c>
      <c r="BN14" s="388">
        <v>79.832021174999994</v>
      </c>
      <c r="BO14" s="388">
        <v>80.354495537000005</v>
      </c>
      <c r="BP14" s="388">
        <v>80.339394372000001</v>
      </c>
      <c r="BQ14" s="388">
        <v>80.943507187999998</v>
      </c>
      <c r="BR14" s="388">
        <v>80.985723970999999</v>
      </c>
      <c r="BS14" s="388">
        <v>80.935133524999998</v>
      </c>
      <c r="BT14" s="388">
        <v>81.449312415999998</v>
      </c>
      <c r="BU14" s="388">
        <v>81.876157104000001</v>
      </c>
      <c r="BV14" s="388">
        <v>81.525848124999996</v>
      </c>
    </row>
    <row r="15" spans="1:74" ht="11.1" customHeight="1" x14ac:dyDescent="0.2">
      <c r="A15" s="323" t="s">
        <v>812</v>
      </c>
      <c r="B15" s="393" t="s">
        <v>930</v>
      </c>
      <c r="C15" s="289">
        <v>50.794258698999997</v>
      </c>
      <c r="D15" s="289">
        <v>51.378191506</v>
      </c>
      <c r="E15" s="289">
        <v>51.655407853</v>
      </c>
      <c r="F15" s="289">
        <v>50.756464362000003</v>
      </c>
      <c r="G15" s="289">
        <v>50.582852674999998</v>
      </c>
      <c r="H15" s="289">
        <v>50.752497296000001</v>
      </c>
      <c r="I15" s="289">
        <v>51.481830002999999</v>
      </c>
      <c r="J15" s="289">
        <v>51.594649502000003</v>
      </c>
      <c r="K15" s="289">
        <v>51.985901935000001</v>
      </c>
      <c r="L15" s="289">
        <v>52.344387062000003</v>
      </c>
      <c r="M15" s="289">
        <v>52.761935893999997</v>
      </c>
      <c r="N15" s="289">
        <v>52.131779827000003</v>
      </c>
      <c r="O15" s="289">
        <v>52.776525018000001</v>
      </c>
      <c r="P15" s="289">
        <v>53.093000388999997</v>
      </c>
      <c r="Q15" s="289">
        <v>52.883612034999999</v>
      </c>
      <c r="R15" s="289">
        <v>52.231033214999997</v>
      </c>
      <c r="S15" s="289">
        <v>52.107843025000001</v>
      </c>
      <c r="T15" s="289">
        <v>52.429382476999997</v>
      </c>
      <c r="U15" s="289">
        <v>52.652962848999998</v>
      </c>
      <c r="V15" s="289">
        <v>52.422776990000003</v>
      </c>
      <c r="W15" s="289">
        <v>52.737795763999998</v>
      </c>
      <c r="X15" s="289">
        <v>53.048438978999997</v>
      </c>
      <c r="Y15" s="289">
        <v>53.760421110000003</v>
      </c>
      <c r="Z15" s="289">
        <v>54.089552263000002</v>
      </c>
      <c r="AA15" s="289">
        <v>52.891128979000001</v>
      </c>
      <c r="AB15" s="289">
        <v>53.282675042000001</v>
      </c>
      <c r="AC15" s="289">
        <v>53.341653125000001</v>
      </c>
      <c r="AD15" s="289">
        <v>52.877653948000003</v>
      </c>
      <c r="AE15" s="289">
        <v>52.357686713</v>
      </c>
      <c r="AF15" s="289">
        <v>52.465517191000004</v>
      </c>
      <c r="AG15" s="289">
        <v>52.343937955000001</v>
      </c>
      <c r="AH15" s="289">
        <v>52.643754512999998</v>
      </c>
      <c r="AI15" s="289">
        <v>52.320678553999997</v>
      </c>
      <c r="AJ15" s="289">
        <v>52.791375539000001</v>
      </c>
      <c r="AK15" s="289">
        <v>52.993409153999998</v>
      </c>
      <c r="AL15" s="289">
        <v>53.225933583</v>
      </c>
      <c r="AM15" s="874">
        <v>52.840274280999999</v>
      </c>
      <c r="AN15" s="289">
        <v>52.933542000000003</v>
      </c>
      <c r="AO15" s="289">
        <v>53.814069000000003</v>
      </c>
      <c r="AP15" s="289">
        <v>53.549759000000002</v>
      </c>
      <c r="AQ15" s="289">
        <v>53.296455000000002</v>
      </c>
      <c r="AR15" s="289">
        <v>53.875773000000002</v>
      </c>
      <c r="AS15" s="289">
        <v>54.81</v>
      </c>
      <c r="AT15" s="289">
        <v>55.290821000000001</v>
      </c>
      <c r="AU15" s="289">
        <v>55.411110999999998</v>
      </c>
      <c r="AV15" s="289">
        <v>55.489140999999996</v>
      </c>
      <c r="AW15" s="289">
        <v>55.594209999999997</v>
      </c>
      <c r="AX15" s="289">
        <v>55.312500999999997</v>
      </c>
      <c r="AY15" s="289">
        <v>54.018574999999998</v>
      </c>
      <c r="AZ15" s="874">
        <v>55.252507999999999</v>
      </c>
      <c r="BA15" s="874">
        <v>53.545302999999997</v>
      </c>
      <c r="BB15" s="874">
        <v>54.162076999999996</v>
      </c>
      <c r="BC15" s="874">
        <v>53.176434</v>
      </c>
      <c r="BD15" s="874">
        <v>55.178963205000002</v>
      </c>
      <c r="BE15" s="874">
        <v>55.172174130000002</v>
      </c>
      <c r="BF15" s="874">
        <v>55.013339788000003</v>
      </c>
      <c r="BG15" s="355">
        <v>55.137020102999998</v>
      </c>
      <c r="BH15" s="355">
        <v>55.500808646000003</v>
      </c>
      <c r="BI15" s="355">
        <v>55.922588400999999</v>
      </c>
      <c r="BJ15" s="355">
        <v>56.307508126999998</v>
      </c>
      <c r="BK15" s="355">
        <v>56.605689822999999</v>
      </c>
      <c r="BL15" s="355">
        <v>56.851882226999997</v>
      </c>
      <c r="BM15" s="355">
        <v>56.768382832999997</v>
      </c>
      <c r="BN15" s="355">
        <v>56.684933389000001</v>
      </c>
      <c r="BO15" s="355">
        <v>56.773292718</v>
      </c>
      <c r="BP15" s="355">
        <v>56.536014475000002</v>
      </c>
      <c r="BQ15" s="355">
        <v>57.051239678000002</v>
      </c>
      <c r="BR15" s="355">
        <v>57.027532299999997</v>
      </c>
      <c r="BS15" s="355">
        <v>57.136399789000002</v>
      </c>
      <c r="BT15" s="355">
        <v>57.508436799000002</v>
      </c>
      <c r="BU15" s="355">
        <v>57.967747881000001</v>
      </c>
      <c r="BV15" s="355">
        <v>57.932324915000002</v>
      </c>
    </row>
    <row r="16" spans="1:74" ht="11.1" customHeight="1" x14ac:dyDescent="0.2">
      <c r="A16" s="323" t="s">
        <v>813</v>
      </c>
      <c r="B16" s="393" t="s">
        <v>931</v>
      </c>
      <c r="C16" s="289">
        <v>19.108194516000001</v>
      </c>
      <c r="D16" s="289">
        <v>19.075427535999999</v>
      </c>
      <c r="E16" s="289">
        <v>19.68728471</v>
      </c>
      <c r="F16" s="289">
        <v>19.715590766999998</v>
      </c>
      <c r="G16" s="289">
        <v>20.341016934999999</v>
      </c>
      <c r="H16" s="289">
        <v>20.556645499999998</v>
      </c>
      <c r="I16" s="289">
        <v>20.730559160999999</v>
      </c>
      <c r="J16" s="289">
        <v>20.248533128999998</v>
      </c>
      <c r="K16" s="289">
        <v>20.247521766999999</v>
      </c>
      <c r="L16" s="289">
        <v>20.450087289999999</v>
      </c>
      <c r="M16" s="289">
        <v>20.507001533</v>
      </c>
      <c r="N16" s="289">
        <v>19.522045354999999</v>
      </c>
      <c r="O16" s="289">
        <v>20.161832742000001</v>
      </c>
      <c r="P16" s="289">
        <v>20.139426357000001</v>
      </c>
      <c r="Q16" s="289">
        <v>20.45793329</v>
      </c>
      <c r="R16" s="289">
        <v>20.807871599999999</v>
      </c>
      <c r="S16" s="289">
        <v>20.987043805999999</v>
      </c>
      <c r="T16" s="289">
        <v>21.325336433</v>
      </c>
      <c r="U16" s="289">
        <v>21.464008581000002</v>
      </c>
      <c r="V16" s="289">
        <v>21.590948096999998</v>
      </c>
      <c r="W16" s="289">
        <v>21.675730000000001</v>
      </c>
      <c r="X16" s="289">
        <v>21.729277226000001</v>
      </c>
      <c r="Y16" s="289">
        <v>21.743379767</v>
      </c>
      <c r="Z16" s="289">
        <v>21.469042806000001</v>
      </c>
      <c r="AA16" s="289">
        <v>20.461750677000001</v>
      </c>
      <c r="AB16" s="289">
        <v>21.004623552000002</v>
      </c>
      <c r="AC16" s="289">
        <v>21.394268322999999</v>
      </c>
      <c r="AD16" s="289">
        <v>21.791544266999999</v>
      </c>
      <c r="AE16" s="289">
        <v>22.060351419</v>
      </c>
      <c r="AF16" s="289">
        <v>22.3577172</v>
      </c>
      <c r="AG16" s="289">
        <v>22.203562354999999</v>
      </c>
      <c r="AH16" s="289">
        <v>22.311570484000001</v>
      </c>
      <c r="AI16" s="289">
        <v>22.266183099999999</v>
      </c>
      <c r="AJ16" s="289">
        <v>22.636937452000002</v>
      </c>
      <c r="AK16" s="289">
        <v>22.562469</v>
      </c>
      <c r="AL16" s="289">
        <v>22.084554387000001</v>
      </c>
      <c r="AM16" s="874">
        <v>21.325943290000001</v>
      </c>
      <c r="AN16" s="289">
        <v>21.653951786</v>
      </c>
      <c r="AO16" s="289">
        <v>22.010371386999999</v>
      </c>
      <c r="AP16" s="289">
        <v>22.145233467000001</v>
      </c>
      <c r="AQ16" s="289">
        <v>22.546798644999999</v>
      </c>
      <c r="AR16" s="289">
        <v>22.679430366999998</v>
      </c>
      <c r="AS16" s="289">
        <v>23.146156354999999</v>
      </c>
      <c r="AT16" s="289">
        <v>23.182908096999999</v>
      </c>
      <c r="AU16" s="289">
        <v>23.074183600000001</v>
      </c>
      <c r="AV16" s="289">
        <v>22.985076934999999</v>
      </c>
      <c r="AW16" s="289">
        <v>23.1767255</v>
      </c>
      <c r="AX16" s="289">
        <v>22.559034516000001</v>
      </c>
      <c r="AY16" s="289">
        <v>21.963860806</v>
      </c>
      <c r="AZ16" s="874">
        <v>22.639762535999999</v>
      </c>
      <c r="BA16" s="874">
        <v>21.345639935000001</v>
      </c>
      <c r="BB16" s="874">
        <v>21.3550635</v>
      </c>
      <c r="BC16" s="874">
        <v>21.911573419</v>
      </c>
      <c r="BD16" s="874">
        <v>22.332872297000002</v>
      </c>
      <c r="BE16" s="874">
        <v>22.324444114999999</v>
      </c>
      <c r="BF16" s="874">
        <v>22.270134873</v>
      </c>
      <c r="BG16" s="355">
        <v>22.264578296</v>
      </c>
      <c r="BH16" s="355">
        <v>22.556779974000001</v>
      </c>
      <c r="BI16" s="355">
        <v>22.696144958000001</v>
      </c>
      <c r="BJ16" s="355">
        <v>22.484132628000001</v>
      </c>
      <c r="BK16" s="355">
        <v>22.276693587</v>
      </c>
      <c r="BL16" s="355">
        <v>22.347406866</v>
      </c>
      <c r="BM16" s="355">
        <v>22.653622332000001</v>
      </c>
      <c r="BN16" s="355">
        <v>23.147087786</v>
      </c>
      <c r="BO16" s="355">
        <v>23.581202819000001</v>
      </c>
      <c r="BP16" s="355">
        <v>23.803379896999999</v>
      </c>
      <c r="BQ16" s="355">
        <v>23.89226751</v>
      </c>
      <c r="BR16" s="355">
        <v>23.958191671000002</v>
      </c>
      <c r="BS16" s="355">
        <v>23.798733735999999</v>
      </c>
      <c r="BT16" s="355">
        <v>23.940875617</v>
      </c>
      <c r="BU16" s="355">
        <v>23.908409223</v>
      </c>
      <c r="BV16" s="355">
        <v>23.593523210000001</v>
      </c>
    </row>
    <row r="17" spans="1:74" ht="11.1" customHeight="1" x14ac:dyDescent="0.2">
      <c r="A17" s="323"/>
      <c r="B17" s="325"/>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874"/>
      <c r="AN17" s="289"/>
      <c r="AO17" s="289"/>
      <c r="AP17" s="289"/>
      <c r="AQ17" s="289"/>
      <c r="AR17" s="289"/>
      <c r="AS17" s="289"/>
      <c r="AT17" s="289"/>
      <c r="AU17" s="289"/>
      <c r="AV17" s="289"/>
      <c r="AW17" s="289"/>
      <c r="AX17" s="289"/>
      <c r="AY17" s="289"/>
      <c r="AZ17" s="874"/>
      <c r="BA17" s="874"/>
      <c r="BB17" s="874"/>
      <c r="BC17" s="874"/>
      <c r="BD17" s="874"/>
      <c r="BE17" s="874"/>
      <c r="BF17" s="874"/>
      <c r="BG17" s="355"/>
      <c r="BH17" s="355"/>
      <c r="BI17" s="355"/>
      <c r="BJ17" s="355"/>
      <c r="BK17" s="355"/>
      <c r="BL17" s="355"/>
      <c r="BM17" s="355"/>
      <c r="BN17" s="355"/>
      <c r="BO17" s="355"/>
      <c r="BP17" s="355"/>
      <c r="BQ17" s="355"/>
      <c r="BR17" s="355"/>
      <c r="BS17" s="355"/>
      <c r="BT17" s="355"/>
      <c r="BU17" s="355"/>
      <c r="BV17" s="355"/>
    </row>
    <row r="18" spans="1:74" ht="11.1" customHeight="1" x14ac:dyDescent="0.2">
      <c r="A18" s="323"/>
      <c r="B18" s="324" t="s">
        <v>552</v>
      </c>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874"/>
      <c r="AN18" s="289"/>
      <c r="AO18" s="289"/>
      <c r="AP18" s="289"/>
      <c r="AQ18" s="289"/>
      <c r="AR18" s="289"/>
      <c r="AS18" s="289"/>
      <c r="AT18" s="289"/>
      <c r="AU18" s="289"/>
      <c r="AV18" s="289"/>
      <c r="AW18" s="289"/>
      <c r="AX18" s="289"/>
      <c r="AY18" s="289"/>
      <c r="AZ18" s="874"/>
      <c r="BA18" s="874"/>
      <c r="BB18" s="874"/>
      <c r="BC18" s="874"/>
      <c r="BD18" s="874"/>
      <c r="BE18" s="874"/>
      <c r="BF18" s="874"/>
      <c r="BG18" s="355"/>
      <c r="BH18" s="355"/>
      <c r="BI18" s="355"/>
      <c r="BJ18" s="355"/>
      <c r="BK18" s="355"/>
      <c r="BL18" s="355"/>
      <c r="BM18" s="355"/>
      <c r="BN18" s="355"/>
      <c r="BO18" s="355"/>
      <c r="BP18" s="355"/>
      <c r="BQ18" s="355"/>
      <c r="BR18" s="355"/>
      <c r="BS18" s="355"/>
      <c r="BT18" s="355"/>
      <c r="BU18" s="355"/>
      <c r="BV18" s="355"/>
    </row>
    <row r="19" spans="1:74" s="272" customFormat="1" ht="11.1" customHeight="1" x14ac:dyDescent="0.2">
      <c r="A19" s="395" t="s">
        <v>173</v>
      </c>
      <c r="B19" s="389" t="s">
        <v>809</v>
      </c>
      <c r="C19" s="105">
        <v>97.189207424000003</v>
      </c>
      <c r="D19" s="105">
        <v>100.43925451</v>
      </c>
      <c r="E19" s="105">
        <v>99.206604071000001</v>
      </c>
      <c r="F19" s="105">
        <v>97.903741170000004</v>
      </c>
      <c r="G19" s="105">
        <v>99.184777308999998</v>
      </c>
      <c r="H19" s="105">
        <v>100.98915104</v>
      </c>
      <c r="I19" s="105">
        <v>100.2135303</v>
      </c>
      <c r="J19" s="105">
        <v>100.77512566</v>
      </c>
      <c r="K19" s="105">
        <v>101.05050424</v>
      </c>
      <c r="L19" s="105">
        <v>98.823011172999998</v>
      </c>
      <c r="M19" s="105">
        <v>100.35633489</v>
      </c>
      <c r="N19" s="105">
        <v>100.93458658</v>
      </c>
      <c r="O19" s="105">
        <v>97.968206140000007</v>
      </c>
      <c r="P19" s="105">
        <v>101.59515379</v>
      </c>
      <c r="Q19" s="105">
        <v>101.04660398</v>
      </c>
      <c r="R19" s="105">
        <v>100.08295911</v>
      </c>
      <c r="S19" s="105">
        <v>101.5001705</v>
      </c>
      <c r="T19" s="105">
        <v>103.19683743</v>
      </c>
      <c r="U19" s="105">
        <v>101.84594041</v>
      </c>
      <c r="V19" s="105">
        <v>102.10938738</v>
      </c>
      <c r="W19" s="105">
        <v>102.07223832</v>
      </c>
      <c r="X19" s="105">
        <v>101.51918791999999</v>
      </c>
      <c r="Y19" s="105">
        <v>102.42639667</v>
      </c>
      <c r="Z19" s="105">
        <v>102.61281407</v>
      </c>
      <c r="AA19" s="105">
        <v>100.03341915999999</v>
      </c>
      <c r="AB19" s="105">
        <v>102.21750412</v>
      </c>
      <c r="AC19" s="105">
        <v>101.61498548</v>
      </c>
      <c r="AD19" s="105">
        <v>102.46785436</v>
      </c>
      <c r="AE19" s="105">
        <v>103.44237821999999</v>
      </c>
      <c r="AF19" s="105">
        <v>104.12248554</v>
      </c>
      <c r="AG19" s="105">
        <v>104.28203504</v>
      </c>
      <c r="AH19" s="105">
        <v>103.81232978</v>
      </c>
      <c r="AI19" s="105">
        <v>103.69677464999999</v>
      </c>
      <c r="AJ19" s="105">
        <v>104.00856347</v>
      </c>
      <c r="AK19" s="105">
        <v>103.64333010999999</v>
      </c>
      <c r="AL19" s="105">
        <v>103.85523674</v>
      </c>
      <c r="AM19" s="886">
        <v>102.00584325</v>
      </c>
      <c r="AN19" s="105">
        <v>103.54181109</v>
      </c>
      <c r="AO19" s="105">
        <v>102.31420515000001</v>
      </c>
      <c r="AP19" s="105">
        <v>103.59417495</v>
      </c>
      <c r="AQ19" s="105">
        <v>103.51172895000001</v>
      </c>
      <c r="AR19" s="105">
        <v>105.75604589</v>
      </c>
      <c r="AS19" s="105">
        <v>105.41831779</v>
      </c>
      <c r="AT19" s="105">
        <v>104.48523059</v>
      </c>
      <c r="AU19" s="105">
        <v>105.85045216</v>
      </c>
      <c r="AV19" s="105">
        <v>104.43927096</v>
      </c>
      <c r="AW19" s="105">
        <v>104.24985492</v>
      </c>
      <c r="AX19" s="105">
        <v>106.19552127999999</v>
      </c>
      <c r="AY19" s="105">
        <v>102.48338157000001</v>
      </c>
      <c r="AZ19" s="886">
        <v>104.48007679</v>
      </c>
      <c r="BA19" s="886">
        <v>102.14083730999999</v>
      </c>
      <c r="BB19" s="886">
        <v>99.619010033999999</v>
      </c>
      <c r="BC19" s="886">
        <v>99.168224167000005</v>
      </c>
      <c r="BD19" s="886">
        <v>102.04688422</v>
      </c>
      <c r="BE19" s="886">
        <v>101.81813142999999</v>
      </c>
      <c r="BF19" s="886">
        <v>103.69708541999999</v>
      </c>
      <c r="BG19" s="388">
        <v>104.21036298999999</v>
      </c>
      <c r="BH19" s="388">
        <v>102.98720059999999</v>
      </c>
      <c r="BI19" s="388">
        <v>103.73728398999999</v>
      </c>
      <c r="BJ19" s="388">
        <v>104.86349928999999</v>
      </c>
      <c r="BK19" s="388">
        <v>102.37556056</v>
      </c>
      <c r="BL19" s="388">
        <v>104.6582885</v>
      </c>
      <c r="BM19" s="388">
        <v>103.4752443</v>
      </c>
      <c r="BN19" s="388">
        <v>104.35575432</v>
      </c>
      <c r="BO19" s="388">
        <v>104.51504736</v>
      </c>
      <c r="BP19" s="388">
        <v>106.11986691</v>
      </c>
      <c r="BQ19" s="388">
        <v>105.82667443</v>
      </c>
      <c r="BR19" s="388">
        <v>105.73817554999999</v>
      </c>
      <c r="BS19" s="388">
        <v>105.87298097999999</v>
      </c>
      <c r="BT19" s="388">
        <v>104.71172344999999</v>
      </c>
      <c r="BU19" s="388">
        <v>105.49247741000001</v>
      </c>
      <c r="BV19" s="388">
        <v>106.66938223</v>
      </c>
    </row>
    <row r="20" spans="1:74" s="272" customFormat="1" ht="11.1" customHeight="1" x14ac:dyDescent="0.2">
      <c r="A20" s="395" t="s">
        <v>166</v>
      </c>
      <c r="B20" s="392" t="s">
        <v>932</v>
      </c>
      <c r="C20" s="105">
        <v>44.417921399999997</v>
      </c>
      <c r="D20" s="105">
        <v>46.578628471999998</v>
      </c>
      <c r="E20" s="105">
        <v>46.116715628999998</v>
      </c>
      <c r="F20" s="105">
        <v>44.460786988999999</v>
      </c>
      <c r="G20" s="105">
        <v>44.920732160999997</v>
      </c>
      <c r="H20" s="105">
        <v>46.090795272000001</v>
      </c>
      <c r="I20" s="105">
        <v>45.687459894</v>
      </c>
      <c r="J20" s="105">
        <v>46.510202280999998</v>
      </c>
      <c r="K20" s="105">
        <v>46.107959846</v>
      </c>
      <c r="L20" s="105">
        <v>45.018769765999998</v>
      </c>
      <c r="M20" s="105">
        <v>45.984572124000003</v>
      </c>
      <c r="N20" s="105">
        <v>45.930397591999998</v>
      </c>
      <c r="O20" s="105">
        <v>44.017647840000002</v>
      </c>
      <c r="P20" s="105">
        <v>46.241946427999999</v>
      </c>
      <c r="Q20" s="105">
        <v>45.900143047999997</v>
      </c>
      <c r="R20" s="105">
        <v>44.550014886</v>
      </c>
      <c r="S20" s="105">
        <v>45.502624699000002</v>
      </c>
      <c r="T20" s="105">
        <v>46.643397157999999</v>
      </c>
      <c r="U20" s="105">
        <v>45.732179960000003</v>
      </c>
      <c r="V20" s="105">
        <v>46.351916537999998</v>
      </c>
      <c r="W20" s="105">
        <v>45.660235411000002</v>
      </c>
      <c r="X20" s="105">
        <v>46.253543620000002</v>
      </c>
      <c r="Y20" s="105">
        <v>46.406300692000002</v>
      </c>
      <c r="Z20" s="105">
        <v>45.995006566000001</v>
      </c>
      <c r="AA20" s="105">
        <v>44.842787788000003</v>
      </c>
      <c r="AB20" s="105">
        <v>45.613375331999997</v>
      </c>
      <c r="AC20" s="105">
        <v>45.210588684000001</v>
      </c>
      <c r="AD20" s="105">
        <v>45.781264716000003</v>
      </c>
      <c r="AE20" s="105">
        <v>46.306722417000003</v>
      </c>
      <c r="AF20" s="105">
        <v>46.438544706000002</v>
      </c>
      <c r="AG20" s="105">
        <v>46.842437963000002</v>
      </c>
      <c r="AH20" s="105">
        <v>47.076467643000001</v>
      </c>
      <c r="AI20" s="105">
        <v>46.420036400999997</v>
      </c>
      <c r="AJ20" s="105">
        <v>47.539519849999998</v>
      </c>
      <c r="AK20" s="105">
        <v>46.344435165999997</v>
      </c>
      <c r="AL20" s="105">
        <v>46.140225971</v>
      </c>
      <c r="AM20" s="886">
        <v>45.507348940999997</v>
      </c>
      <c r="AN20" s="105">
        <v>46.135566922000002</v>
      </c>
      <c r="AO20" s="105">
        <v>45.156184705999998</v>
      </c>
      <c r="AP20" s="105">
        <v>45.990019287999999</v>
      </c>
      <c r="AQ20" s="105">
        <v>45.224293095</v>
      </c>
      <c r="AR20" s="105">
        <v>46.801509465999999</v>
      </c>
      <c r="AS20" s="105">
        <v>46.998922239999999</v>
      </c>
      <c r="AT20" s="105">
        <v>46.446985204000001</v>
      </c>
      <c r="AU20" s="105">
        <v>47.028809754000001</v>
      </c>
      <c r="AV20" s="105">
        <v>46.750522764000003</v>
      </c>
      <c r="AW20" s="105">
        <v>45.506682748000003</v>
      </c>
      <c r="AX20" s="105">
        <v>46.819083872999997</v>
      </c>
      <c r="AY20" s="105">
        <v>45.690293476999997</v>
      </c>
      <c r="AZ20" s="886">
        <v>46.789834611000003</v>
      </c>
      <c r="BA20" s="886">
        <v>45.356364614</v>
      </c>
      <c r="BB20" s="886">
        <v>44.591633217999998</v>
      </c>
      <c r="BC20" s="886">
        <v>43.683622798000002</v>
      </c>
      <c r="BD20" s="886">
        <v>45.798216300999997</v>
      </c>
      <c r="BE20" s="886">
        <v>45.989132065</v>
      </c>
      <c r="BF20" s="886">
        <v>46.340901176000003</v>
      </c>
      <c r="BG20" s="388">
        <v>45.986812858</v>
      </c>
      <c r="BH20" s="388">
        <v>46.160079822</v>
      </c>
      <c r="BI20" s="388">
        <v>45.787808417999997</v>
      </c>
      <c r="BJ20" s="388">
        <v>46.180630452999999</v>
      </c>
      <c r="BK20" s="388">
        <v>45.245949517</v>
      </c>
      <c r="BL20" s="388">
        <v>46.444892250999999</v>
      </c>
      <c r="BM20" s="388">
        <v>45.656592928000002</v>
      </c>
      <c r="BN20" s="388">
        <v>45.656928768</v>
      </c>
      <c r="BO20" s="388">
        <v>45.477987911</v>
      </c>
      <c r="BP20" s="388">
        <v>46.380340355000001</v>
      </c>
      <c r="BQ20" s="388">
        <v>46.662735386000001</v>
      </c>
      <c r="BR20" s="388">
        <v>47.010792961999996</v>
      </c>
      <c r="BS20" s="388">
        <v>46.288707459999998</v>
      </c>
      <c r="BT20" s="388">
        <v>46.466949997</v>
      </c>
      <c r="BU20" s="388">
        <v>46.100593494999998</v>
      </c>
      <c r="BV20" s="388">
        <v>46.50194097</v>
      </c>
    </row>
    <row r="21" spans="1:74" ht="11.1" customHeight="1" x14ac:dyDescent="0.2">
      <c r="A21" s="323" t="s">
        <v>162</v>
      </c>
      <c r="B21" s="393" t="s">
        <v>937</v>
      </c>
      <c r="C21" s="289">
        <v>2.3483999999999998</v>
      </c>
      <c r="D21" s="289">
        <v>2.4359999999999999</v>
      </c>
      <c r="E21" s="289">
        <v>2.2048999999999999</v>
      </c>
      <c r="F21" s="289">
        <v>2.2263999999999999</v>
      </c>
      <c r="G21" s="289">
        <v>2.2724000000000002</v>
      </c>
      <c r="H21" s="289">
        <v>2.4964</v>
      </c>
      <c r="I21" s="289">
        <v>2.4969999999999999</v>
      </c>
      <c r="J21" s="289">
        <v>2.4041999999999999</v>
      </c>
      <c r="K21" s="289">
        <v>2.3992</v>
      </c>
      <c r="L21" s="289">
        <v>2.4159999999999999</v>
      </c>
      <c r="M21" s="289">
        <v>2.4946999999999999</v>
      </c>
      <c r="N21" s="289">
        <v>2.5164</v>
      </c>
      <c r="O21" s="289">
        <v>2.3085</v>
      </c>
      <c r="P21" s="289">
        <v>2.4064999999999999</v>
      </c>
      <c r="Q21" s="289">
        <v>2.3576999999999999</v>
      </c>
      <c r="R21" s="289">
        <v>2.2961999999999998</v>
      </c>
      <c r="S21" s="289">
        <v>2.3294999999999999</v>
      </c>
      <c r="T21" s="289">
        <v>2.7067000000000001</v>
      </c>
      <c r="U21" s="289">
        <v>2.7111000000000001</v>
      </c>
      <c r="V21" s="289">
        <v>2.6192000000000002</v>
      </c>
      <c r="W21" s="289">
        <v>2.379</v>
      </c>
      <c r="X21" s="289">
        <v>2.5911</v>
      </c>
      <c r="Y21" s="289">
        <v>2.4173</v>
      </c>
      <c r="Z21" s="289">
        <v>2.4803999999999999</v>
      </c>
      <c r="AA21" s="289">
        <v>2.4908999999999999</v>
      </c>
      <c r="AB21" s="289">
        <v>2.5118999999999998</v>
      </c>
      <c r="AC21" s="289">
        <v>2.3451</v>
      </c>
      <c r="AD21" s="289">
        <v>2.2791000000000001</v>
      </c>
      <c r="AE21" s="289">
        <v>2.4863</v>
      </c>
      <c r="AF21" s="289">
        <v>2.6126</v>
      </c>
      <c r="AG21" s="289">
        <v>2.6442000000000001</v>
      </c>
      <c r="AH21" s="289">
        <v>2.5912000000000002</v>
      </c>
      <c r="AI21" s="289">
        <v>2.5684</v>
      </c>
      <c r="AJ21" s="289">
        <v>2.5581999999999998</v>
      </c>
      <c r="AK21" s="289">
        <v>2.6295000000000002</v>
      </c>
      <c r="AL21" s="289">
        <v>2.4971000000000001</v>
      </c>
      <c r="AM21" s="874">
        <v>2.5324</v>
      </c>
      <c r="AN21" s="289">
        <v>2.5045000000000002</v>
      </c>
      <c r="AO21" s="289">
        <v>2.4889999999999999</v>
      </c>
      <c r="AP21" s="289">
        <v>2.3826999999999998</v>
      </c>
      <c r="AQ21" s="289">
        <v>2.4138999999999999</v>
      </c>
      <c r="AR21" s="289">
        <v>2.4235000000000002</v>
      </c>
      <c r="AS21" s="289">
        <v>2.5767000000000002</v>
      </c>
      <c r="AT21" s="289">
        <v>2.5929000000000002</v>
      </c>
      <c r="AU21" s="289">
        <v>2.8024</v>
      </c>
      <c r="AV21" s="289">
        <v>2.6225999999999998</v>
      </c>
      <c r="AW21" s="289">
        <v>2.6905000000000001</v>
      </c>
      <c r="AX21" s="289">
        <v>2.6198000000000001</v>
      </c>
      <c r="AY21" s="289">
        <v>2.6255000000000002</v>
      </c>
      <c r="AZ21" s="874">
        <v>2.5045999999999999</v>
      </c>
      <c r="BA21" s="874">
        <v>2.5705</v>
      </c>
      <c r="BB21" s="874">
        <v>2.3386999999999998</v>
      </c>
      <c r="BC21" s="874">
        <v>2.5789</v>
      </c>
      <c r="BD21" s="874">
        <v>2.5692160413999998</v>
      </c>
      <c r="BE21" s="874">
        <v>2.6149804293000001</v>
      </c>
      <c r="BF21" s="874">
        <v>2.6179070385999998</v>
      </c>
      <c r="BG21" s="355">
        <v>2.5814688226000002</v>
      </c>
      <c r="BH21" s="355">
        <v>2.5779490174999999</v>
      </c>
      <c r="BI21" s="355">
        <v>2.5757569706000001</v>
      </c>
      <c r="BJ21" s="355">
        <v>2.5352479664000001</v>
      </c>
      <c r="BK21" s="355">
        <v>2.50100188</v>
      </c>
      <c r="BL21" s="355">
        <v>2.5401489638000001</v>
      </c>
      <c r="BM21" s="355">
        <v>2.4183473325999998</v>
      </c>
      <c r="BN21" s="355">
        <v>2.3597960600999999</v>
      </c>
      <c r="BO21" s="355">
        <v>2.4663071426999998</v>
      </c>
      <c r="BP21" s="355">
        <v>2.5617356972000001</v>
      </c>
      <c r="BQ21" s="355">
        <v>2.6073663202000001</v>
      </c>
      <c r="BR21" s="355">
        <v>2.6102843753</v>
      </c>
      <c r="BS21" s="355">
        <v>2.5739526647000002</v>
      </c>
      <c r="BT21" s="355">
        <v>2.5704431476999998</v>
      </c>
      <c r="BU21" s="355">
        <v>2.5682575079999999</v>
      </c>
      <c r="BV21" s="355">
        <v>2.5278669077</v>
      </c>
    </row>
    <row r="22" spans="1:74" ht="11.1" customHeight="1" x14ac:dyDescent="0.2">
      <c r="A22" s="323" t="s">
        <v>163</v>
      </c>
      <c r="B22" s="393" t="s">
        <v>938</v>
      </c>
      <c r="C22" s="289">
        <v>12.4541</v>
      </c>
      <c r="D22" s="289">
        <v>13.8018</v>
      </c>
      <c r="E22" s="289">
        <v>13.5509</v>
      </c>
      <c r="F22" s="289">
        <v>13.277699999999999</v>
      </c>
      <c r="G22" s="289">
        <v>13.448399999999999</v>
      </c>
      <c r="H22" s="289">
        <v>13.8619</v>
      </c>
      <c r="I22" s="289">
        <v>13.840299999999999</v>
      </c>
      <c r="J22" s="289">
        <v>14.1251</v>
      </c>
      <c r="K22" s="289">
        <v>14.2387</v>
      </c>
      <c r="L22" s="289">
        <v>13.273300000000001</v>
      </c>
      <c r="M22" s="289">
        <v>13.458600000000001</v>
      </c>
      <c r="N22" s="289">
        <v>13.472200000000001</v>
      </c>
      <c r="O22" s="289">
        <v>12.384</v>
      </c>
      <c r="P22" s="289">
        <v>13.6045</v>
      </c>
      <c r="Q22" s="289">
        <v>13.371600000000001</v>
      </c>
      <c r="R22" s="289">
        <v>13.063499999999999</v>
      </c>
      <c r="S22" s="289">
        <v>13.659599999999999</v>
      </c>
      <c r="T22" s="289">
        <v>13.926500000000001</v>
      </c>
      <c r="U22" s="289">
        <v>13.6174</v>
      </c>
      <c r="V22" s="289">
        <v>13.555899999999999</v>
      </c>
      <c r="W22" s="289">
        <v>13.800800000000001</v>
      </c>
      <c r="X22" s="289">
        <v>13.7425</v>
      </c>
      <c r="Y22" s="289">
        <v>13.371499999999999</v>
      </c>
      <c r="Z22" s="289">
        <v>12.9773</v>
      </c>
      <c r="AA22" s="289">
        <v>12.6303</v>
      </c>
      <c r="AB22" s="289">
        <v>13.0562</v>
      </c>
      <c r="AC22" s="289">
        <v>12.991300000000001</v>
      </c>
      <c r="AD22" s="289">
        <v>13.7607</v>
      </c>
      <c r="AE22" s="289">
        <v>13.4968</v>
      </c>
      <c r="AF22" s="289">
        <v>13.8041</v>
      </c>
      <c r="AG22" s="289">
        <v>14.3009</v>
      </c>
      <c r="AH22" s="289">
        <v>13.9267</v>
      </c>
      <c r="AI22" s="289">
        <v>14.065300000000001</v>
      </c>
      <c r="AJ22" s="289">
        <v>14.1951</v>
      </c>
      <c r="AK22" s="289">
        <v>13.507400000000001</v>
      </c>
      <c r="AL22" s="289">
        <v>13.0122</v>
      </c>
      <c r="AM22" s="874">
        <v>12.5639</v>
      </c>
      <c r="AN22" s="289">
        <v>13.400399999999999</v>
      </c>
      <c r="AO22" s="289">
        <v>13.0878</v>
      </c>
      <c r="AP22" s="289">
        <v>13.8302</v>
      </c>
      <c r="AQ22" s="289">
        <v>13.420400000000001</v>
      </c>
      <c r="AR22" s="289">
        <v>14.0746</v>
      </c>
      <c r="AS22" s="289">
        <v>13.9689</v>
      </c>
      <c r="AT22" s="289">
        <v>13.4016</v>
      </c>
      <c r="AU22" s="289">
        <v>14.0383</v>
      </c>
      <c r="AV22" s="289">
        <v>13.9239</v>
      </c>
      <c r="AW22" s="289">
        <v>13.081300000000001</v>
      </c>
      <c r="AX22" s="289">
        <v>13.395099999999999</v>
      </c>
      <c r="AY22" s="289">
        <v>12.605600000000001</v>
      </c>
      <c r="AZ22" s="874">
        <v>13.3306</v>
      </c>
      <c r="BA22" s="874">
        <v>13.097799999999999</v>
      </c>
      <c r="BB22" s="874">
        <v>13.0091</v>
      </c>
      <c r="BC22" s="874">
        <v>12.7902</v>
      </c>
      <c r="BD22" s="874">
        <v>13.66697714</v>
      </c>
      <c r="BE22" s="874">
        <v>13.893311556</v>
      </c>
      <c r="BF22" s="874">
        <v>13.768867931999999</v>
      </c>
      <c r="BG22" s="355">
        <v>13.935236456</v>
      </c>
      <c r="BH22" s="355">
        <v>13.736655145</v>
      </c>
      <c r="BI22" s="355">
        <v>13.359276712</v>
      </c>
      <c r="BJ22" s="355">
        <v>13.170200767000001</v>
      </c>
      <c r="BK22" s="355">
        <v>12.639885516</v>
      </c>
      <c r="BL22" s="355">
        <v>13.450012663000001</v>
      </c>
      <c r="BM22" s="355">
        <v>13.270766065</v>
      </c>
      <c r="BN22" s="355">
        <v>13.460700556000001</v>
      </c>
      <c r="BO22" s="355">
        <v>13.33310181</v>
      </c>
      <c r="BP22" s="355">
        <v>13.705805268000001</v>
      </c>
      <c r="BQ22" s="355">
        <v>13.933594767000001</v>
      </c>
      <c r="BR22" s="355">
        <v>13.808351107</v>
      </c>
      <c r="BS22" s="355">
        <v>13.975789198999999</v>
      </c>
      <c r="BT22" s="355">
        <v>13.775931226999999</v>
      </c>
      <c r="BU22" s="355">
        <v>13.396126661</v>
      </c>
      <c r="BV22" s="355">
        <v>13.205835163</v>
      </c>
    </row>
    <row r="23" spans="1:74" ht="11.1" customHeight="1" x14ac:dyDescent="0.2">
      <c r="A23" s="323" t="s">
        <v>164</v>
      </c>
      <c r="B23" s="393" t="s">
        <v>939</v>
      </c>
      <c r="C23" s="289">
        <v>3.7721</v>
      </c>
      <c r="D23" s="289">
        <v>3.8104</v>
      </c>
      <c r="E23" s="289">
        <v>3.4807999999999999</v>
      </c>
      <c r="F23" s="289">
        <v>2.9712999999999998</v>
      </c>
      <c r="G23" s="289">
        <v>2.9195000000000002</v>
      </c>
      <c r="H23" s="289">
        <v>3.0844999999999998</v>
      </c>
      <c r="I23" s="289">
        <v>3.0638000000000001</v>
      </c>
      <c r="J23" s="289">
        <v>3.2804000000000002</v>
      </c>
      <c r="K23" s="289">
        <v>3.1185999999999998</v>
      </c>
      <c r="L23" s="289">
        <v>3.1934</v>
      </c>
      <c r="M23" s="289">
        <v>3.4178000000000002</v>
      </c>
      <c r="N23" s="289">
        <v>3.9666999999999999</v>
      </c>
      <c r="O23" s="289">
        <v>3.7176999999999998</v>
      </c>
      <c r="P23" s="289">
        <v>3.8748</v>
      </c>
      <c r="Q23" s="289">
        <v>3.4719000000000002</v>
      </c>
      <c r="R23" s="289">
        <v>3.1581000000000001</v>
      </c>
      <c r="S23" s="289">
        <v>2.9658000000000002</v>
      </c>
      <c r="T23" s="289">
        <v>3.0541999999999998</v>
      </c>
      <c r="U23" s="289">
        <v>3.0356000000000001</v>
      </c>
      <c r="V23" s="289">
        <v>3.0937000000000001</v>
      </c>
      <c r="W23" s="289">
        <v>3.0649999999999999</v>
      </c>
      <c r="X23" s="289">
        <v>3.0503999999999998</v>
      </c>
      <c r="Y23" s="289">
        <v>3.4032</v>
      </c>
      <c r="Z23" s="289">
        <v>3.7130999999999998</v>
      </c>
      <c r="AA23" s="289">
        <v>3.4550999999999998</v>
      </c>
      <c r="AB23" s="289">
        <v>3.5293000000000001</v>
      </c>
      <c r="AC23" s="289">
        <v>3.3645999999999998</v>
      </c>
      <c r="AD23" s="289">
        <v>3.1215000000000002</v>
      </c>
      <c r="AE23" s="289">
        <v>2.9005000000000001</v>
      </c>
      <c r="AF23" s="289">
        <v>2.9045999999999998</v>
      </c>
      <c r="AG23" s="289">
        <v>2.8862000000000001</v>
      </c>
      <c r="AH23" s="289">
        <v>2.9821</v>
      </c>
      <c r="AI23" s="289">
        <v>2.9357000000000002</v>
      </c>
      <c r="AJ23" s="289">
        <v>2.9799000000000002</v>
      </c>
      <c r="AK23" s="289">
        <v>3.3248000000000002</v>
      </c>
      <c r="AL23" s="289">
        <v>3.5819000000000001</v>
      </c>
      <c r="AM23" s="874">
        <v>3.3908999999999998</v>
      </c>
      <c r="AN23" s="289">
        <v>3.4729999999999999</v>
      </c>
      <c r="AO23" s="289">
        <v>3.2246000000000001</v>
      </c>
      <c r="AP23" s="289">
        <v>3.0790999999999999</v>
      </c>
      <c r="AQ23" s="289">
        <v>2.7431999999999999</v>
      </c>
      <c r="AR23" s="289">
        <v>2.8834</v>
      </c>
      <c r="AS23" s="289">
        <v>2.8527999999999998</v>
      </c>
      <c r="AT23" s="289">
        <v>2.9009999999999998</v>
      </c>
      <c r="AU23" s="289">
        <v>2.9624000000000001</v>
      </c>
      <c r="AV23" s="289">
        <v>2.9636</v>
      </c>
      <c r="AW23" s="289">
        <v>3.1475</v>
      </c>
      <c r="AX23" s="289">
        <v>3.5341</v>
      </c>
      <c r="AY23" s="289">
        <v>3.3849999999999998</v>
      </c>
      <c r="AZ23" s="874">
        <v>3.3683999999999998</v>
      </c>
      <c r="BA23" s="874">
        <v>3.1137000000000001</v>
      </c>
      <c r="BB23" s="874">
        <v>2.6911999999999998</v>
      </c>
      <c r="BC23" s="874">
        <v>2.5083000000000002</v>
      </c>
      <c r="BD23" s="874">
        <v>2.6178916459999999</v>
      </c>
      <c r="BE23" s="874">
        <v>2.7233649186000002</v>
      </c>
      <c r="BF23" s="874">
        <v>2.8742078742000001</v>
      </c>
      <c r="BG23" s="355">
        <v>2.8033940729000002</v>
      </c>
      <c r="BH23" s="355">
        <v>2.8277634644999998</v>
      </c>
      <c r="BI23" s="355">
        <v>3.1103234751</v>
      </c>
      <c r="BJ23" s="355">
        <v>3.4641111979999999</v>
      </c>
      <c r="BK23" s="355">
        <v>3.2816496712999998</v>
      </c>
      <c r="BL23" s="355">
        <v>3.4615884755000002</v>
      </c>
      <c r="BM23" s="355">
        <v>3.1588510332999999</v>
      </c>
      <c r="BN23" s="355">
        <v>2.8420418082999999</v>
      </c>
      <c r="BO23" s="355">
        <v>2.6379146176999999</v>
      </c>
      <c r="BP23" s="355">
        <v>2.6334712467000001</v>
      </c>
      <c r="BQ23" s="355">
        <v>2.7305867696999999</v>
      </c>
      <c r="BR23" s="355">
        <v>2.7958453905999998</v>
      </c>
      <c r="BS23" s="355">
        <v>2.7267100423000001</v>
      </c>
      <c r="BT23" s="355">
        <v>2.7505018223</v>
      </c>
      <c r="BU23" s="355">
        <v>3.0263644986</v>
      </c>
      <c r="BV23" s="355">
        <v>3.3717666237000001</v>
      </c>
    </row>
    <row r="24" spans="1:74" ht="11.1" customHeight="1" x14ac:dyDescent="0.2">
      <c r="A24" s="323" t="s">
        <v>160</v>
      </c>
      <c r="B24" s="393" t="s">
        <v>194</v>
      </c>
      <c r="C24" s="289">
        <v>19.613111</v>
      </c>
      <c r="D24" s="289">
        <v>20.190412999999999</v>
      </c>
      <c r="E24" s="289">
        <v>20.483485999999999</v>
      </c>
      <c r="F24" s="289">
        <v>19.727340999999999</v>
      </c>
      <c r="G24" s="289">
        <v>19.839566999999999</v>
      </c>
      <c r="H24" s="289">
        <v>20.433236999999998</v>
      </c>
      <c r="I24" s="289">
        <v>19.925560999999998</v>
      </c>
      <c r="J24" s="289">
        <v>20.265028999999998</v>
      </c>
      <c r="K24" s="289">
        <v>20.129058000000001</v>
      </c>
      <c r="L24" s="289">
        <v>20.006618</v>
      </c>
      <c r="M24" s="289">
        <v>20.214213999999998</v>
      </c>
      <c r="N24" s="289">
        <v>19.327209</v>
      </c>
      <c r="O24" s="289">
        <v>19.353483000000001</v>
      </c>
      <c r="P24" s="289">
        <v>19.941524000000001</v>
      </c>
      <c r="Q24" s="289">
        <v>20.207293</v>
      </c>
      <c r="R24" s="289">
        <v>19.971914999999999</v>
      </c>
      <c r="S24" s="289">
        <v>20.323443000000001</v>
      </c>
      <c r="T24" s="289">
        <v>20.755185999999998</v>
      </c>
      <c r="U24" s="289">
        <v>20.042788999999999</v>
      </c>
      <c r="V24" s="289">
        <v>20.767872000000001</v>
      </c>
      <c r="W24" s="289">
        <v>20.154582999999999</v>
      </c>
      <c r="X24" s="289">
        <v>20.631443999999998</v>
      </c>
      <c r="Y24" s="289">
        <v>20.738980000000002</v>
      </c>
      <c r="Z24" s="289">
        <v>20.396183000000001</v>
      </c>
      <c r="AA24" s="289">
        <v>19.789279000000001</v>
      </c>
      <c r="AB24" s="289">
        <v>19.972377999999999</v>
      </c>
      <c r="AC24" s="289">
        <v>20.011388</v>
      </c>
      <c r="AD24" s="289">
        <v>20.155279</v>
      </c>
      <c r="AE24" s="289">
        <v>20.887834000000002</v>
      </c>
      <c r="AF24" s="289">
        <v>20.536577000000001</v>
      </c>
      <c r="AG24" s="289">
        <v>20.593178000000002</v>
      </c>
      <c r="AH24" s="289">
        <v>20.984949</v>
      </c>
      <c r="AI24" s="289">
        <v>20.356294999999999</v>
      </c>
      <c r="AJ24" s="289">
        <v>21.249372000000001</v>
      </c>
      <c r="AK24" s="289">
        <v>20.367203</v>
      </c>
      <c r="AL24" s="289">
        <v>20.615046</v>
      </c>
      <c r="AM24" s="874">
        <v>20.735623</v>
      </c>
      <c r="AN24" s="289">
        <v>20.225491999999999</v>
      </c>
      <c r="AO24" s="289">
        <v>19.949864000000002</v>
      </c>
      <c r="AP24" s="289">
        <v>20.212610000000002</v>
      </c>
      <c r="AQ24" s="289">
        <v>20.322932000000002</v>
      </c>
      <c r="AR24" s="289">
        <v>21.007194999999999</v>
      </c>
      <c r="AS24" s="289">
        <v>20.984271</v>
      </c>
      <c r="AT24" s="289">
        <v>21.195426000000001</v>
      </c>
      <c r="AU24" s="289">
        <v>20.720071999999998</v>
      </c>
      <c r="AV24" s="289">
        <v>20.846402000000001</v>
      </c>
      <c r="AW24" s="289">
        <v>20.226611999999999</v>
      </c>
      <c r="AX24" s="289">
        <v>20.851362000000002</v>
      </c>
      <c r="AY24" s="289">
        <v>20.649557999999999</v>
      </c>
      <c r="AZ24" s="874">
        <v>21.137712000000001</v>
      </c>
      <c r="BA24" s="874">
        <v>20.383077</v>
      </c>
      <c r="BB24" s="874">
        <v>20.808202000000001</v>
      </c>
      <c r="BC24" s="874">
        <v>20.07057</v>
      </c>
      <c r="BD24" s="874">
        <v>20.735918999999999</v>
      </c>
      <c r="BE24" s="874">
        <v>20.543506105999999</v>
      </c>
      <c r="BF24" s="874">
        <v>20.662974458000001</v>
      </c>
      <c r="BG24" s="355">
        <v>20.405799999999999</v>
      </c>
      <c r="BH24" s="355">
        <v>20.753270000000001</v>
      </c>
      <c r="BI24" s="355">
        <v>20.305679999999999</v>
      </c>
      <c r="BJ24" s="355">
        <v>20.540520000000001</v>
      </c>
      <c r="BK24" s="355">
        <v>20.46453</v>
      </c>
      <c r="BL24" s="355">
        <v>20.46987</v>
      </c>
      <c r="BM24" s="355">
        <v>20.42116</v>
      </c>
      <c r="BN24" s="355">
        <v>20.68092</v>
      </c>
      <c r="BO24" s="355">
        <v>20.688569999999999</v>
      </c>
      <c r="BP24" s="355">
        <v>21.110140000000001</v>
      </c>
      <c r="BQ24" s="355">
        <v>21.024319999999999</v>
      </c>
      <c r="BR24" s="355">
        <v>21.365020000000001</v>
      </c>
      <c r="BS24" s="355">
        <v>20.737269999999999</v>
      </c>
      <c r="BT24" s="355">
        <v>21.091750000000001</v>
      </c>
      <c r="BU24" s="355">
        <v>20.64781</v>
      </c>
      <c r="BV24" s="355">
        <v>20.860679999999999</v>
      </c>
    </row>
    <row r="25" spans="1:74" ht="11.1" customHeight="1" x14ac:dyDescent="0.2">
      <c r="A25" s="323" t="s">
        <v>161</v>
      </c>
      <c r="B25" s="393" t="s">
        <v>940</v>
      </c>
      <c r="C25" s="289">
        <v>0.10401040004999999</v>
      </c>
      <c r="D25" s="289">
        <v>0.1016154718</v>
      </c>
      <c r="E25" s="289">
        <v>0.10802962867</v>
      </c>
      <c r="F25" s="289">
        <v>0.10904598907</v>
      </c>
      <c r="G25" s="289">
        <v>0.11336516114</v>
      </c>
      <c r="H25" s="289">
        <v>0.11525827179000001</v>
      </c>
      <c r="I25" s="289">
        <v>0.12529889352000001</v>
      </c>
      <c r="J25" s="289">
        <v>0.12537328072000001</v>
      </c>
      <c r="K25" s="289">
        <v>0.1259018455</v>
      </c>
      <c r="L25" s="289">
        <v>0.11805176569</v>
      </c>
      <c r="M25" s="289">
        <v>0.11675812382</v>
      </c>
      <c r="N25" s="289">
        <v>0.11848859226</v>
      </c>
      <c r="O25" s="289">
        <v>0.12076483977999999</v>
      </c>
      <c r="P25" s="289">
        <v>0.11782242849000001</v>
      </c>
      <c r="Q25" s="289">
        <v>0.12515004770999999</v>
      </c>
      <c r="R25" s="289">
        <v>0.12649988608000001</v>
      </c>
      <c r="S25" s="289">
        <v>0.13158169873</v>
      </c>
      <c r="T25" s="289">
        <v>0.13361115819</v>
      </c>
      <c r="U25" s="289">
        <v>0.14539096036999999</v>
      </c>
      <c r="V25" s="289">
        <v>0.14564453835999999</v>
      </c>
      <c r="W25" s="289">
        <v>0.14625241106</v>
      </c>
      <c r="X25" s="289">
        <v>0.13739961995</v>
      </c>
      <c r="Y25" s="289">
        <v>0.13582069248</v>
      </c>
      <c r="Z25" s="289">
        <v>0.13762356609000001</v>
      </c>
      <c r="AA25" s="289">
        <v>0.12540878814</v>
      </c>
      <c r="AB25" s="289">
        <v>0.12239733154</v>
      </c>
      <c r="AC25" s="289">
        <v>0.12990068394000001</v>
      </c>
      <c r="AD25" s="289">
        <v>0.13138571641999999</v>
      </c>
      <c r="AE25" s="289">
        <v>0.13658841704999999</v>
      </c>
      <c r="AF25" s="289">
        <v>0.13866770626</v>
      </c>
      <c r="AG25" s="289">
        <v>0.15085996321</v>
      </c>
      <c r="AH25" s="289">
        <v>0.15111864325999999</v>
      </c>
      <c r="AI25" s="289">
        <v>0.15174140135</v>
      </c>
      <c r="AJ25" s="289">
        <v>0.14264784988000001</v>
      </c>
      <c r="AK25" s="289">
        <v>0.14103216641999999</v>
      </c>
      <c r="AL25" s="289">
        <v>0.14287997053000001</v>
      </c>
      <c r="AM25" s="874">
        <v>0.12922594072999999</v>
      </c>
      <c r="AN25" s="289">
        <v>0.12737492209000001</v>
      </c>
      <c r="AO25" s="289">
        <v>0.14972070600000001</v>
      </c>
      <c r="AP25" s="289">
        <v>0.12240928792</v>
      </c>
      <c r="AQ25" s="289">
        <v>0.14206109499</v>
      </c>
      <c r="AR25" s="289">
        <v>0.13971446631000001</v>
      </c>
      <c r="AS25" s="289">
        <v>0.14485123984000001</v>
      </c>
      <c r="AT25" s="289">
        <v>0.15085920366</v>
      </c>
      <c r="AU25" s="289">
        <v>0.14203775425000001</v>
      </c>
      <c r="AV25" s="289">
        <v>0.15492076351</v>
      </c>
      <c r="AW25" s="289">
        <v>0.14487074767999999</v>
      </c>
      <c r="AX25" s="289">
        <v>0.13332187301000001</v>
      </c>
      <c r="AY25" s="289">
        <v>0.10723547679000001</v>
      </c>
      <c r="AZ25" s="874">
        <v>0.10542261134</v>
      </c>
      <c r="BA25" s="874">
        <v>0.12738761419</v>
      </c>
      <c r="BB25" s="874">
        <v>0.10053121781</v>
      </c>
      <c r="BC25" s="874">
        <v>0.11985279763999999</v>
      </c>
      <c r="BD25" s="874">
        <v>0.11753904094000001</v>
      </c>
      <c r="BE25" s="874">
        <v>0.12258845286</v>
      </c>
      <c r="BF25" s="874">
        <v>0.12849709683999999</v>
      </c>
      <c r="BG25" s="355">
        <v>0.11981825938</v>
      </c>
      <c r="BH25" s="355">
        <v>0.13251854276</v>
      </c>
      <c r="BI25" s="355">
        <v>0.12263512055</v>
      </c>
      <c r="BJ25" s="355">
        <v>0.11126576890000001</v>
      </c>
      <c r="BK25" s="355">
        <v>0.12596498737</v>
      </c>
      <c r="BL25" s="355">
        <v>0.12417647465999999</v>
      </c>
      <c r="BM25" s="355">
        <v>0.14589842950000001</v>
      </c>
      <c r="BN25" s="355">
        <v>0.11933246805</v>
      </c>
      <c r="BO25" s="355">
        <v>0.13844326775999999</v>
      </c>
      <c r="BP25" s="355">
        <v>0.13615049285</v>
      </c>
      <c r="BQ25" s="355">
        <v>0.14114414289999999</v>
      </c>
      <c r="BR25" s="355">
        <v>0.14698939221000001</v>
      </c>
      <c r="BS25" s="355">
        <v>0.13840158224999999</v>
      </c>
      <c r="BT25" s="355">
        <v>0.15098523388000001</v>
      </c>
      <c r="BU25" s="355">
        <v>0.14120814640000001</v>
      </c>
      <c r="BV25" s="355">
        <v>0.12995338214999999</v>
      </c>
    </row>
    <row r="26" spans="1:74" ht="11.1" customHeight="1" x14ac:dyDescent="0.2">
      <c r="A26" s="323" t="s">
        <v>165</v>
      </c>
      <c r="B26" s="393" t="s">
        <v>934</v>
      </c>
      <c r="C26" s="289">
        <v>6.1261999999999999</v>
      </c>
      <c r="D26" s="289">
        <v>6.2384000000000004</v>
      </c>
      <c r="E26" s="289">
        <v>6.2885999999999997</v>
      </c>
      <c r="F26" s="289">
        <v>6.149</v>
      </c>
      <c r="G26" s="289">
        <v>6.3274999999999997</v>
      </c>
      <c r="H26" s="289">
        <v>6.0994999999999999</v>
      </c>
      <c r="I26" s="289">
        <v>6.2355</v>
      </c>
      <c r="J26" s="289">
        <v>6.3101000000000003</v>
      </c>
      <c r="K26" s="289">
        <v>6.0964999999999998</v>
      </c>
      <c r="L26" s="289">
        <v>6.0114000000000001</v>
      </c>
      <c r="M26" s="289">
        <v>6.2824999999999998</v>
      </c>
      <c r="N26" s="289">
        <v>6.5293999999999999</v>
      </c>
      <c r="O26" s="289">
        <v>6.1332000000000004</v>
      </c>
      <c r="P26" s="289">
        <v>6.2968000000000002</v>
      </c>
      <c r="Q26" s="289">
        <v>6.3665000000000003</v>
      </c>
      <c r="R26" s="289">
        <v>5.9337999999999997</v>
      </c>
      <c r="S26" s="289">
        <v>6.0926999999999998</v>
      </c>
      <c r="T26" s="289">
        <v>6.0671999999999997</v>
      </c>
      <c r="U26" s="289">
        <v>6.1798999999999999</v>
      </c>
      <c r="V26" s="289">
        <v>6.1696</v>
      </c>
      <c r="W26" s="289">
        <v>6.1146000000000003</v>
      </c>
      <c r="X26" s="289">
        <v>6.1006999999999998</v>
      </c>
      <c r="Y26" s="289">
        <v>6.3395000000000001</v>
      </c>
      <c r="Z26" s="289">
        <v>6.2904</v>
      </c>
      <c r="AA26" s="289">
        <v>6.3517999999999999</v>
      </c>
      <c r="AB26" s="289">
        <v>6.4211999999999998</v>
      </c>
      <c r="AC26" s="289">
        <v>6.3682999999999996</v>
      </c>
      <c r="AD26" s="289">
        <v>6.3333000000000004</v>
      </c>
      <c r="AE26" s="289">
        <v>6.3986999999999998</v>
      </c>
      <c r="AF26" s="289">
        <v>6.4420000000000002</v>
      </c>
      <c r="AG26" s="289">
        <v>6.2671000000000001</v>
      </c>
      <c r="AH26" s="289">
        <v>6.4404000000000003</v>
      </c>
      <c r="AI26" s="289">
        <v>6.3426</v>
      </c>
      <c r="AJ26" s="289">
        <v>6.4142999999999999</v>
      </c>
      <c r="AK26" s="289">
        <v>6.3745000000000003</v>
      </c>
      <c r="AL26" s="289">
        <v>6.2911000000000001</v>
      </c>
      <c r="AM26" s="874">
        <v>6.1553000000000004</v>
      </c>
      <c r="AN26" s="289">
        <v>6.4047999999999998</v>
      </c>
      <c r="AO26" s="289">
        <v>6.2552000000000003</v>
      </c>
      <c r="AP26" s="289">
        <v>6.3630000000000004</v>
      </c>
      <c r="AQ26" s="289">
        <v>6.1818</v>
      </c>
      <c r="AR26" s="289">
        <v>6.2731000000000003</v>
      </c>
      <c r="AS26" s="289">
        <v>6.4714</v>
      </c>
      <c r="AT26" s="289">
        <v>6.2051999999999996</v>
      </c>
      <c r="AU26" s="289">
        <v>6.3635999999999999</v>
      </c>
      <c r="AV26" s="289">
        <v>6.2390999999999996</v>
      </c>
      <c r="AW26" s="289">
        <v>6.2159000000000004</v>
      </c>
      <c r="AX26" s="289">
        <v>6.2854000000000001</v>
      </c>
      <c r="AY26" s="289">
        <v>6.3174000000000001</v>
      </c>
      <c r="AZ26" s="874">
        <v>6.3430999999999997</v>
      </c>
      <c r="BA26" s="874">
        <v>6.0639000000000003</v>
      </c>
      <c r="BB26" s="874">
        <v>5.6439000000000004</v>
      </c>
      <c r="BC26" s="874">
        <v>5.6158000000000001</v>
      </c>
      <c r="BD26" s="874">
        <v>6.0906734326</v>
      </c>
      <c r="BE26" s="874">
        <v>6.0913806023000001</v>
      </c>
      <c r="BF26" s="874">
        <v>6.2884467756999998</v>
      </c>
      <c r="BG26" s="355">
        <v>6.1410952472</v>
      </c>
      <c r="BH26" s="355">
        <v>6.1319236514000002</v>
      </c>
      <c r="BI26" s="355">
        <v>6.3141361400999996</v>
      </c>
      <c r="BJ26" s="355">
        <v>6.3592847522999998</v>
      </c>
      <c r="BK26" s="355">
        <v>6.2329174624999997</v>
      </c>
      <c r="BL26" s="355">
        <v>6.3990956746999998</v>
      </c>
      <c r="BM26" s="355">
        <v>6.2415700679999997</v>
      </c>
      <c r="BN26" s="355">
        <v>6.1941378757000001</v>
      </c>
      <c r="BO26" s="355">
        <v>6.2136510730000003</v>
      </c>
      <c r="BP26" s="355">
        <v>6.2330376501</v>
      </c>
      <c r="BQ26" s="355">
        <v>6.2257233856000003</v>
      </c>
      <c r="BR26" s="355">
        <v>6.2843026968000002</v>
      </c>
      <c r="BS26" s="355">
        <v>6.1365839720000004</v>
      </c>
      <c r="BT26" s="355">
        <v>6.1273385664999998</v>
      </c>
      <c r="BU26" s="355">
        <v>6.3208266815999998</v>
      </c>
      <c r="BV26" s="355">
        <v>6.4058388934000003</v>
      </c>
    </row>
    <row r="27" spans="1:74" s="272" customFormat="1" ht="11.1" customHeight="1" x14ac:dyDescent="0.2">
      <c r="A27" s="395" t="s">
        <v>172</v>
      </c>
      <c r="B27" s="392" t="s">
        <v>933</v>
      </c>
      <c r="C27" s="105">
        <v>52.771286023999998</v>
      </c>
      <c r="D27" s="105">
        <v>53.86062604</v>
      </c>
      <c r="E27" s="105">
        <v>53.089888443</v>
      </c>
      <c r="F27" s="105">
        <v>53.442954180999998</v>
      </c>
      <c r="G27" s="105">
        <v>54.264045148000001</v>
      </c>
      <c r="H27" s="105">
        <v>54.898355766999998</v>
      </c>
      <c r="I27" s="105">
        <v>54.526070410999999</v>
      </c>
      <c r="J27" s="105">
        <v>54.264923375000002</v>
      </c>
      <c r="K27" s="105">
        <v>54.942544394999999</v>
      </c>
      <c r="L27" s="105">
        <v>53.804241408000003</v>
      </c>
      <c r="M27" s="105">
        <v>54.371762763</v>
      </c>
      <c r="N27" s="105">
        <v>55.004188988999999</v>
      </c>
      <c r="O27" s="105">
        <v>53.950558299999997</v>
      </c>
      <c r="P27" s="105">
        <v>55.353207361000003</v>
      </c>
      <c r="Q27" s="105">
        <v>55.146460933999997</v>
      </c>
      <c r="R27" s="105">
        <v>55.532944227000002</v>
      </c>
      <c r="S27" s="105">
        <v>55.997545803000001</v>
      </c>
      <c r="T27" s="105">
        <v>56.553440276000003</v>
      </c>
      <c r="U27" s="105">
        <v>56.113760450999997</v>
      </c>
      <c r="V27" s="105">
        <v>55.757470838000003</v>
      </c>
      <c r="W27" s="105">
        <v>56.412002911999998</v>
      </c>
      <c r="X27" s="105">
        <v>55.265644303999998</v>
      </c>
      <c r="Y27" s="105">
        <v>56.020095974</v>
      </c>
      <c r="Z27" s="105">
        <v>56.617807507000002</v>
      </c>
      <c r="AA27" s="105">
        <v>55.190631375999999</v>
      </c>
      <c r="AB27" s="105">
        <v>56.604128787000001</v>
      </c>
      <c r="AC27" s="105">
        <v>56.404396798999997</v>
      </c>
      <c r="AD27" s="105">
        <v>56.686589644000001</v>
      </c>
      <c r="AE27" s="105">
        <v>57.135655804000002</v>
      </c>
      <c r="AF27" s="105">
        <v>57.683940835999998</v>
      </c>
      <c r="AG27" s="105">
        <v>57.439597081000002</v>
      </c>
      <c r="AH27" s="105">
        <v>56.735862136999998</v>
      </c>
      <c r="AI27" s="105">
        <v>57.276738246999997</v>
      </c>
      <c r="AJ27" s="105">
        <v>56.469043618000001</v>
      </c>
      <c r="AK27" s="105">
        <v>57.298894947000001</v>
      </c>
      <c r="AL27" s="105">
        <v>57.715010767000003</v>
      </c>
      <c r="AM27" s="886">
        <v>56.498494309999998</v>
      </c>
      <c r="AN27" s="105">
        <v>57.406244172000001</v>
      </c>
      <c r="AO27" s="105">
        <v>57.158020446999998</v>
      </c>
      <c r="AP27" s="105">
        <v>57.604155661999997</v>
      </c>
      <c r="AQ27" s="105">
        <v>58.287435858999999</v>
      </c>
      <c r="AR27" s="105">
        <v>58.954536421</v>
      </c>
      <c r="AS27" s="105">
        <v>58.419395551999997</v>
      </c>
      <c r="AT27" s="105">
        <v>58.038245388</v>
      </c>
      <c r="AU27" s="105">
        <v>58.821642408999999</v>
      </c>
      <c r="AV27" s="105">
        <v>57.688748199999999</v>
      </c>
      <c r="AW27" s="105">
        <v>58.743172174999998</v>
      </c>
      <c r="AX27" s="105">
        <v>59.376437406000001</v>
      </c>
      <c r="AY27" s="105">
        <v>56.793088095000002</v>
      </c>
      <c r="AZ27" s="886">
        <v>57.690242179000002</v>
      </c>
      <c r="BA27" s="886">
        <v>56.784472696999998</v>
      </c>
      <c r="BB27" s="886">
        <v>55.027376816</v>
      </c>
      <c r="BC27" s="886">
        <v>55.48460137</v>
      </c>
      <c r="BD27" s="886">
        <v>56.248667916000002</v>
      </c>
      <c r="BE27" s="886">
        <v>55.828999367000002</v>
      </c>
      <c r="BF27" s="886">
        <v>57.356184241000001</v>
      </c>
      <c r="BG27" s="388">
        <v>58.223550133000003</v>
      </c>
      <c r="BH27" s="388">
        <v>56.827120778000001</v>
      </c>
      <c r="BI27" s="388">
        <v>57.949475575999998</v>
      </c>
      <c r="BJ27" s="388">
        <v>58.682868831999997</v>
      </c>
      <c r="BK27" s="388">
        <v>57.129611042999997</v>
      </c>
      <c r="BL27" s="388">
        <v>58.213396248999999</v>
      </c>
      <c r="BM27" s="388">
        <v>57.818651367999998</v>
      </c>
      <c r="BN27" s="388">
        <v>58.698825550000002</v>
      </c>
      <c r="BO27" s="388">
        <v>59.037059452999998</v>
      </c>
      <c r="BP27" s="388">
        <v>59.739526558000001</v>
      </c>
      <c r="BQ27" s="388">
        <v>59.163939042999999</v>
      </c>
      <c r="BR27" s="388">
        <v>58.727382583999997</v>
      </c>
      <c r="BS27" s="388">
        <v>59.584273521</v>
      </c>
      <c r="BT27" s="388">
        <v>58.244773455000001</v>
      </c>
      <c r="BU27" s="388">
        <v>59.391883915000001</v>
      </c>
      <c r="BV27" s="388">
        <v>60.167441261999997</v>
      </c>
    </row>
    <row r="28" spans="1:74" ht="11.1" customHeight="1" x14ac:dyDescent="0.2">
      <c r="A28" s="323" t="s">
        <v>169</v>
      </c>
      <c r="B28" s="393" t="s">
        <v>941</v>
      </c>
      <c r="C28" s="289">
        <v>15.302720865</v>
      </c>
      <c r="D28" s="289">
        <v>15.492012724</v>
      </c>
      <c r="E28" s="289">
        <v>14.829719266</v>
      </c>
      <c r="F28" s="289">
        <v>15.127987415</v>
      </c>
      <c r="G28" s="289">
        <v>15.260764574</v>
      </c>
      <c r="H28" s="289">
        <v>15.165953587000001</v>
      </c>
      <c r="I28" s="289">
        <v>15.154021526999999</v>
      </c>
      <c r="J28" s="289">
        <v>14.760077641000001</v>
      </c>
      <c r="K28" s="289">
        <v>15.621466825000001</v>
      </c>
      <c r="L28" s="289">
        <v>14.684071284</v>
      </c>
      <c r="M28" s="289">
        <v>15.462394242</v>
      </c>
      <c r="N28" s="289">
        <v>15.95424038</v>
      </c>
      <c r="O28" s="289">
        <v>15.635659455000001</v>
      </c>
      <c r="P28" s="289">
        <v>16.109900117999999</v>
      </c>
      <c r="Q28" s="289">
        <v>16.013076874999999</v>
      </c>
      <c r="R28" s="289">
        <v>16.347110477000001</v>
      </c>
      <c r="S28" s="289">
        <v>16.112441275999998</v>
      </c>
      <c r="T28" s="289">
        <v>15.931467948</v>
      </c>
      <c r="U28" s="289">
        <v>15.869482065</v>
      </c>
      <c r="V28" s="289">
        <v>15.383658114999999</v>
      </c>
      <c r="W28" s="289">
        <v>16.219844950999999</v>
      </c>
      <c r="X28" s="289">
        <v>15.270416314</v>
      </c>
      <c r="Y28" s="289">
        <v>16.230045240999999</v>
      </c>
      <c r="Z28" s="289">
        <v>16.684967132000001</v>
      </c>
      <c r="AA28" s="289">
        <v>16.016943026</v>
      </c>
      <c r="AB28" s="289">
        <v>16.502748291</v>
      </c>
      <c r="AC28" s="289">
        <v>16.403563963</v>
      </c>
      <c r="AD28" s="289">
        <v>16.745743144999999</v>
      </c>
      <c r="AE28" s="289">
        <v>16.505351416</v>
      </c>
      <c r="AF28" s="289">
        <v>16.31996496</v>
      </c>
      <c r="AG28" s="289">
        <v>16.256467520000001</v>
      </c>
      <c r="AH28" s="289">
        <v>15.758796503999999</v>
      </c>
      <c r="AI28" s="289">
        <v>16.615374184</v>
      </c>
      <c r="AJ28" s="289">
        <v>15.642793244</v>
      </c>
      <c r="AK28" s="289">
        <v>16.625823214</v>
      </c>
      <c r="AL28" s="289">
        <v>17.091838609</v>
      </c>
      <c r="AM28" s="874">
        <v>16.234051578999999</v>
      </c>
      <c r="AN28" s="289">
        <v>16.634247207000001</v>
      </c>
      <c r="AO28" s="289">
        <v>16.38326429</v>
      </c>
      <c r="AP28" s="289">
        <v>16.746566740999999</v>
      </c>
      <c r="AQ28" s="289">
        <v>16.625439496999999</v>
      </c>
      <c r="AR28" s="289">
        <v>16.645006758000001</v>
      </c>
      <c r="AS28" s="289">
        <v>16.40521266</v>
      </c>
      <c r="AT28" s="289">
        <v>15.92317645</v>
      </c>
      <c r="AU28" s="289">
        <v>16.988326541999999</v>
      </c>
      <c r="AV28" s="289">
        <v>15.85060129</v>
      </c>
      <c r="AW28" s="289">
        <v>17.002907389000001</v>
      </c>
      <c r="AX28" s="289">
        <v>17.544227596999999</v>
      </c>
      <c r="AY28" s="289">
        <v>16.537285531999999</v>
      </c>
      <c r="AZ28" s="874">
        <v>16.824002472</v>
      </c>
      <c r="BA28" s="874">
        <v>16.38485073</v>
      </c>
      <c r="BB28" s="874">
        <v>16.090056455999999</v>
      </c>
      <c r="BC28" s="874">
        <v>15.651429614</v>
      </c>
      <c r="BD28" s="874">
        <v>15.728615994</v>
      </c>
      <c r="BE28" s="874">
        <v>15.591312293</v>
      </c>
      <c r="BF28" s="874">
        <v>15.259590834000001</v>
      </c>
      <c r="BG28" s="355">
        <v>16.413997647999999</v>
      </c>
      <c r="BH28" s="355">
        <v>15.159046473</v>
      </c>
      <c r="BI28" s="355">
        <v>16.361474067</v>
      </c>
      <c r="BJ28" s="355">
        <v>17.004417886999999</v>
      </c>
      <c r="BK28" s="355">
        <v>16.220148492</v>
      </c>
      <c r="BL28" s="355">
        <v>16.513312557999999</v>
      </c>
      <c r="BM28" s="355">
        <v>16.146084919</v>
      </c>
      <c r="BN28" s="355">
        <v>16.861013007</v>
      </c>
      <c r="BO28" s="355">
        <v>16.389006008999999</v>
      </c>
      <c r="BP28" s="355">
        <v>16.461793088</v>
      </c>
      <c r="BQ28" s="355">
        <v>16.304019708999999</v>
      </c>
      <c r="BR28" s="355">
        <v>15.733757307999999</v>
      </c>
      <c r="BS28" s="355">
        <v>16.914122150000001</v>
      </c>
      <c r="BT28" s="355">
        <v>15.600277522000001</v>
      </c>
      <c r="BU28" s="355">
        <v>16.819518080999998</v>
      </c>
      <c r="BV28" s="355">
        <v>17.476919156000001</v>
      </c>
    </row>
    <row r="29" spans="1:74" ht="11.1" customHeight="1" x14ac:dyDescent="0.2">
      <c r="A29" s="323" t="s">
        <v>167</v>
      </c>
      <c r="B29" s="393" t="s">
        <v>942</v>
      </c>
      <c r="C29" s="289">
        <v>4.6294934751000003</v>
      </c>
      <c r="D29" s="289">
        <v>4.8720871672000001</v>
      </c>
      <c r="E29" s="289">
        <v>4.7601247992999998</v>
      </c>
      <c r="F29" s="289">
        <v>4.6847681787999997</v>
      </c>
      <c r="G29" s="289">
        <v>4.8256909567999999</v>
      </c>
      <c r="H29" s="289">
        <v>5.0313657193000001</v>
      </c>
      <c r="I29" s="289">
        <v>5.0974607170999997</v>
      </c>
      <c r="J29" s="289">
        <v>5.2203538343</v>
      </c>
      <c r="K29" s="289">
        <v>5.1246987342999999</v>
      </c>
      <c r="L29" s="289">
        <v>4.9428701678999998</v>
      </c>
      <c r="M29" s="289">
        <v>5.0119429690999997</v>
      </c>
      <c r="N29" s="289">
        <v>5.0579025421999999</v>
      </c>
      <c r="O29" s="289">
        <v>4.6713690243999997</v>
      </c>
      <c r="P29" s="289">
        <v>4.9136174262000001</v>
      </c>
      <c r="Q29" s="289">
        <v>4.8018201350999998</v>
      </c>
      <c r="R29" s="289">
        <v>4.7268675686000003</v>
      </c>
      <c r="S29" s="289">
        <v>4.8675893537999997</v>
      </c>
      <c r="T29" s="289">
        <v>5.0729725100999996</v>
      </c>
      <c r="U29" s="289">
        <v>5.1390572812000004</v>
      </c>
      <c r="V29" s="289">
        <v>5.2617776723</v>
      </c>
      <c r="W29" s="289">
        <v>5.1662610631000003</v>
      </c>
      <c r="X29" s="289">
        <v>4.9850542205000004</v>
      </c>
      <c r="Y29" s="289">
        <v>5.0540294464000004</v>
      </c>
      <c r="Z29" s="289">
        <v>5.0999224552999998</v>
      </c>
      <c r="AA29" s="289">
        <v>4.7565699812000002</v>
      </c>
      <c r="AB29" s="289">
        <v>5.0041976296000001</v>
      </c>
      <c r="AC29" s="289">
        <v>4.8899108351000002</v>
      </c>
      <c r="AD29" s="289">
        <v>4.8134975315000004</v>
      </c>
      <c r="AE29" s="289">
        <v>4.9573437414999999</v>
      </c>
      <c r="AF29" s="289">
        <v>5.1672859246999998</v>
      </c>
      <c r="AG29" s="289">
        <v>5.2349261630999999</v>
      </c>
      <c r="AH29" s="289">
        <v>5.3603687153999999</v>
      </c>
      <c r="AI29" s="289">
        <v>5.2627272343999998</v>
      </c>
      <c r="AJ29" s="289">
        <v>5.0776974942999997</v>
      </c>
      <c r="AK29" s="289">
        <v>5.1482026043999998</v>
      </c>
      <c r="AL29" s="289">
        <v>5.1951207312000003</v>
      </c>
      <c r="AM29" s="874">
        <v>4.7355565639000003</v>
      </c>
      <c r="AN29" s="289">
        <v>5.0015837573999997</v>
      </c>
      <c r="AO29" s="289">
        <v>4.8634841552000001</v>
      </c>
      <c r="AP29" s="289">
        <v>4.8358726236000003</v>
      </c>
      <c r="AQ29" s="289">
        <v>5.0012117970999999</v>
      </c>
      <c r="AR29" s="289">
        <v>5.2164379425999998</v>
      </c>
      <c r="AS29" s="289">
        <v>5.2964814367999997</v>
      </c>
      <c r="AT29" s="289">
        <v>5.4153731689000004</v>
      </c>
      <c r="AU29" s="289">
        <v>5.3007102241000004</v>
      </c>
      <c r="AV29" s="289">
        <v>5.1859921874000001</v>
      </c>
      <c r="AW29" s="289">
        <v>5.2296474337000003</v>
      </c>
      <c r="AX29" s="289">
        <v>5.2581927094000003</v>
      </c>
      <c r="AY29" s="289">
        <v>4.7262066952000001</v>
      </c>
      <c r="AZ29" s="874">
        <v>4.9944733693999996</v>
      </c>
      <c r="BA29" s="874">
        <v>4.8552269544</v>
      </c>
      <c r="BB29" s="874">
        <v>4.7214189258000001</v>
      </c>
      <c r="BC29" s="874">
        <v>4.8831199181000002</v>
      </c>
      <c r="BD29" s="874">
        <v>5.0931275735000003</v>
      </c>
      <c r="BE29" s="874">
        <v>5.1718424171999997</v>
      </c>
      <c r="BF29" s="874">
        <v>5.4117148030999997</v>
      </c>
      <c r="BG29" s="355">
        <v>5.2961105732</v>
      </c>
      <c r="BH29" s="355">
        <v>5.1805145123000003</v>
      </c>
      <c r="BI29" s="355">
        <v>5.2245125732000002</v>
      </c>
      <c r="BJ29" s="355">
        <v>5.2532596843999997</v>
      </c>
      <c r="BK29" s="355">
        <v>4.6451582123000001</v>
      </c>
      <c r="BL29" s="355">
        <v>4.9167316506000001</v>
      </c>
      <c r="BM29" s="355">
        <v>4.7757602033</v>
      </c>
      <c r="BN29" s="355">
        <v>4.7475897103999998</v>
      </c>
      <c r="BO29" s="355">
        <v>4.9163619872000002</v>
      </c>
      <c r="BP29" s="355">
        <v>5.1360611752000001</v>
      </c>
      <c r="BQ29" s="355">
        <v>5.2177722992</v>
      </c>
      <c r="BR29" s="355">
        <v>5.3391333501</v>
      </c>
      <c r="BS29" s="355">
        <v>5.2220910009999999</v>
      </c>
      <c r="BT29" s="355">
        <v>5.1050220109</v>
      </c>
      <c r="BU29" s="355">
        <v>5.1495759335000004</v>
      </c>
      <c r="BV29" s="355">
        <v>5.1786984662000002</v>
      </c>
    </row>
    <row r="30" spans="1:74" ht="11.1" customHeight="1" x14ac:dyDescent="0.2">
      <c r="A30" s="323" t="s">
        <v>168</v>
      </c>
      <c r="B30" s="393" t="s">
        <v>938</v>
      </c>
      <c r="C30" s="289">
        <v>0.72572913612000001</v>
      </c>
      <c r="D30" s="289">
        <v>0.74738000365000001</v>
      </c>
      <c r="E30" s="289">
        <v>0.75390521689000001</v>
      </c>
      <c r="F30" s="289">
        <v>0.76231382831000005</v>
      </c>
      <c r="G30" s="289">
        <v>0.78460917793999996</v>
      </c>
      <c r="H30" s="289">
        <v>0.78087950687999996</v>
      </c>
      <c r="I30" s="289">
        <v>0.79045208347999996</v>
      </c>
      <c r="J30" s="289">
        <v>0.79433555974000003</v>
      </c>
      <c r="K30" s="289">
        <v>0.79216755325999999</v>
      </c>
      <c r="L30" s="289">
        <v>0.81349656397000003</v>
      </c>
      <c r="M30" s="289">
        <v>0.80163890399000004</v>
      </c>
      <c r="N30" s="289">
        <v>0.76809697556000001</v>
      </c>
      <c r="O30" s="289">
        <v>0.74527875273999999</v>
      </c>
      <c r="P30" s="289">
        <v>0.76830330066999997</v>
      </c>
      <c r="Q30" s="289">
        <v>0.77512238102999997</v>
      </c>
      <c r="R30" s="289">
        <v>0.78503721134000004</v>
      </c>
      <c r="S30" s="289">
        <v>0.80860786283999997</v>
      </c>
      <c r="T30" s="289">
        <v>0.80480739789</v>
      </c>
      <c r="U30" s="289">
        <v>0.81622078572000001</v>
      </c>
      <c r="V30" s="289">
        <v>0.82042666925999996</v>
      </c>
      <c r="W30" s="289">
        <v>0.81790855787000005</v>
      </c>
      <c r="X30" s="289">
        <v>0.83934458679000001</v>
      </c>
      <c r="Y30" s="289">
        <v>0.82686278860999995</v>
      </c>
      <c r="Z30" s="289">
        <v>0.79130634582000003</v>
      </c>
      <c r="AA30" s="289">
        <v>0.74644199080999996</v>
      </c>
      <c r="AB30" s="289">
        <v>0.76931244006999999</v>
      </c>
      <c r="AC30" s="289">
        <v>0.77528581727000001</v>
      </c>
      <c r="AD30" s="289">
        <v>0.78389495346000004</v>
      </c>
      <c r="AE30" s="289">
        <v>0.80703429348</v>
      </c>
      <c r="AF30" s="289">
        <v>0.80430804996000005</v>
      </c>
      <c r="AG30" s="289">
        <v>0.81387702733</v>
      </c>
      <c r="AH30" s="289">
        <v>0.81817696492000003</v>
      </c>
      <c r="AI30" s="289">
        <v>0.81485982589999995</v>
      </c>
      <c r="AJ30" s="289">
        <v>0.83719029812000001</v>
      </c>
      <c r="AK30" s="289">
        <v>0.82517872300999995</v>
      </c>
      <c r="AL30" s="289">
        <v>0.79060667607000001</v>
      </c>
      <c r="AM30" s="874">
        <v>0.74672909569000001</v>
      </c>
      <c r="AN30" s="289">
        <v>0.77053089071000003</v>
      </c>
      <c r="AO30" s="289">
        <v>0.77955016981000003</v>
      </c>
      <c r="AP30" s="289">
        <v>0.78421448218000001</v>
      </c>
      <c r="AQ30" s="289">
        <v>0.80594272314000004</v>
      </c>
      <c r="AR30" s="289">
        <v>0.80621392446999995</v>
      </c>
      <c r="AS30" s="289">
        <v>0.81504878060999997</v>
      </c>
      <c r="AT30" s="289">
        <v>0.81442586754000001</v>
      </c>
      <c r="AU30" s="289">
        <v>0.81509808739</v>
      </c>
      <c r="AV30" s="289">
        <v>0.83415225145000005</v>
      </c>
      <c r="AW30" s="289">
        <v>0.82274884969999995</v>
      </c>
      <c r="AX30" s="289">
        <v>0.79090887732000004</v>
      </c>
      <c r="AY30" s="289">
        <v>0.74562975077000004</v>
      </c>
      <c r="AZ30" s="874">
        <v>0.76939650446999996</v>
      </c>
      <c r="BA30" s="874">
        <v>0.77840250525999999</v>
      </c>
      <c r="BB30" s="874">
        <v>0.78305995076000001</v>
      </c>
      <c r="BC30" s="874">
        <v>0.80475620310999996</v>
      </c>
      <c r="BD30" s="874">
        <v>0.80502700518000003</v>
      </c>
      <c r="BE30" s="874">
        <v>0.81384885451</v>
      </c>
      <c r="BF30" s="874">
        <v>0.81322685850999998</v>
      </c>
      <c r="BG30" s="355">
        <v>0.81389808870000002</v>
      </c>
      <c r="BH30" s="355">
        <v>0.83292420095999997</v>
      </c>
      <c r="BI30" s="355">
        <v>0.82153758746000005</v>
      </c>
      <c r="BJ30" s="355">
        <v>0.78974449032000005</v>
      </c>
      <c r="BK30" s="355">
        <v>0.74906520361999995</v>
      </c>
      <c r="BL30" s="355">
        <v>0.77294146147999998</v>
      </c>
      <c r="BM30" s="355">
        <v>0.78198895698000004</v>
      </c>
      <c r="BN30" s="355">
        <v>0.78666786144</v>
      </c>
      <c r="BO30" s="355">
        <v>0.80846407820999999</v>
      </c>
      <c r="BP30" s="355">
        <v>0.80873612798000005</v>
      </c>
      <c r="BQ30" s="355">
        <v>0.81759862356000002</v>
      </c>
      <c r="BR30" s="355">
        <v>0.81697376174000003</v>
      </c>
      <c r="BS30" s="355">
        <v>0.81764808459000005</v>
      </c>
      <c r="BT30" s="355">
        <v>0.83676185873999998</v>
      </c>
      <c r="BU30" s="355">
        <v>0.82532278196999997</v>
      </c>
      <c r="BV30" s="355">
        <v>0.79338319968000004</v>
      </c>
    </row>
    <row r="31" spans="1:74" ht="11.1" customHeight="1" x14ac:dyDescent="0.2">
      <c r="A31" s="323" t="s">
        <v>170</v>
      </c>
      <c r="B31" s="393" t="s">
        <v>943</v>
      </c>
      <c r="C31" s="289">
        <v>13.33125845</v>
      </c>
      <c r="D31" s="289">
        <v>13.721983806000001</v>
      </c>
      <c r="E31" s="289">
        <v>13.681598616</v>
      </c>
      <c r="F31" s="289">
        <v>13.629389360999999</v>
      </c>
      <c r="G31" s="289">
        <v>13.697402500999999</v>
      </c>
      <c r="H31" s="289">
        <v>13.616913014</v>
      </c>
      <c r="I31" s="289">
        <v>13.337133118000001</v>
      </c>
      <c r="J31" s="289">
        <v>13.223440310999999</v>
      </c>
      <c r="K31" s="289">
        <v>13.308147935999999</v>
      </c>
      <c r="L31" s="289">
        <v>13.464160681999999</v>
      </c>
      <c r="M31" s="289">
        <v>13.683686953</v>
      </c>
      <c r="N31" s="289">
        <v>13.740259078999999</v>
      </c>
      <c r="O31" s="289">
        <v>13.817596656999999</v>
      </c>
      <c r="P31" s="289">
        <v>14.227397129</v>
      </c>
      <c r="Q31" s="289">
        <v>14.185230588</v>
      </c>
      <c r="R31" s="289">
        <v>14.129627137</v>
      </c>
      <c r="S31" s="289">
        <v>14.201257399999999</v>
      </c>
      <c r="T31" s="289">
        <v>14.116504385000001</v>
      </c>
      <c r="U31" s="289">
        <v>13.823611788999999</v>
      </c>
      <c r="V31" s="289">
        <v>13.704435045</v>
      </c>
      <c r="W31" s="289">
        <v>13.793240923000001</v>
      </c>
      <c r="X31" s="289">
        <v>13.955409009</v>
      </c>
      <c r="Y31" s="289">
        <v>14.185594212</v>
      </c>
      <c r="Z31" s="289">
        <v>14.244939536</v>
      </c>
      <c r="AA31" s="289">
        <v>14.348213282</v>
      </c>
      <c r="AB31" s="289">
        <v>14.748021359999999</v>
      </c>
      <c r="AC31" s="289">
        <v>14.714298351</v>
      </c>
      <c r="AD31" s="289">
        <v>14.549804202000001</v>
      </c>
      <c r="AE31" s="289">
        <v>14.60384088</v>
      </c>
      <c r="AF31" s="289">
        <v>14.505250760999999</v>
      </c>
      <c r="AG31" s="289">
        <v>14.412052666999999</v>
      </c>
      <c r="AH31" s="289">
        <v>13.948900922</v>
      </c>
      <c r="AI31" s="289">
        <v>13.907230434000001</v>
      </c>
      <c r="AJ31" s="289">
        <v>14.435676433999999</v>
      </c>
      <c r="AK31" s="289">
        <v>14.72528544</v>
      </c>
      <c r="AL31" s="289">
        <v>14.588998695000001</v>
      </c>
      <c r="AM31" s="874">
        <v>14.984935034999999</v>
      </c>
      <c r="AN31" s="289">
        <v>14.983928932</v>
      </c>
      <c r="AO31" s="289">
        <v>15.046620066999999</v>
      </c>
      <c r="AP31" s="289">
        <v>14.980953816</v>
      </c>
      <c r="AQ31" s="289">
        <v>15.155187226000001</v>
      </c>
      <c r="AR31" s="289">
        <v>14.911052591000001</v>
      </c>
      <c r="AS31" s="289">
        <v>14.67104236</v>
      </c>
      <c r="AT31" s="289">
        <v>14.513522249999999</v>
      </c>
      <c r="AU31" s="289">
        <v>14.556786389000001</v>
      </c>
      <c r="AV31" s="289">
        <v>14.973599476</v>
      </c>
      <c r="AW31" s="289">
        <v>15.294163803</v>
      </c>
      <c r="AX31" s="289">
        <v>15.335684055</v>
      </c>
      <c r="AY31" s="289">
        <v>15.142946033999999</v>
      </c>
      <c r="AZ31" s="874">
        <v>15.238562772</v>
      </c>
      <c r="BA31" s="874">
        <v>15.008831999</v>
      </c>
      <c r="BB31" s="874">
        <v>14.187538910000001</v>
      </c>
      <c r="BC31" s="874">
        <v>14.430647888999999</v>
      </c>
      <c r="BD31" s="874">
        <v>14.287704845</v>
      </c>
      <c r="BE31" s="874">
        <v>14.081978223</v>
      </c>
      <c r="BF31" s="874">
        <v>14.825626639999999</v>
      </c>
      <c r="BG31" s="355">
        <v>14.814369068</v>
      </c>
      <c r="BH31" s="355">
        <v>15.039989208</v>
      </c>
      <c r="BI31" s="355">
        <v>15.374000849</v>
      </c>
      <c r="BJ31" s="355">
        <v>15.416995563</v>
      </c>
      <c r="BK31" s="355">
        <v>15.329385462999999</v>
      </c>
      <c r="BL31" s="355">
        <v>15.62895522</v>
      </c>
      <c r="BM31" s="355">
        <v>15.660087105000001</v>
      </c>
      <c r="BN31" s="355">
        <v>15.672915524</v>
      </c>
      <c r="BO31" s="355">
        <v>15.836017518</v>
      </c>
      <c r="BP31" s="355">
        <v>15.609607252</v>
      </c>
      <c r="BQ31" s="355">
        <v>15.338371962</v>
      </c>
      <c r="BR31" s="355">
        <v>15.217375843999999</v>
      </c>
      <c r="BS31" s="355">
        <v>15.205460604000001</v>
      </c>
      <c r="BT31" s="355">
        <v>15.482841108000001</v>
      </c>
      <c r="BU31" s="355">
        <v>15.830367878000001</v>
      </c>
      <c r="BV31" s="355">
        <v>15.854794522000001</v>
      </c>
    </row>
    <row r="32" spans="1:74" ht="11.1" customHeight="1" x14ac:dyDescent="0.2">
      <c r="A32" s="323" t="s">
        <v>171</v>
      </c>
      <c r="B32" s="393" t="s">
        <v>944</v>
      </c>
      <c r="C32" s="289">
        <v>18.782084097999999</v>
      </c>
      <c r="D32" s="289">
        <v>19.027162339</v>
      </c>
      <c r="E32" s="289">
        <v>19.064540544</v>
      </c>
      <c r="F32" s="289">
        <v>19.238495399000001</v>
      </c>
      <c r="G32" s="289">
        <v>19.695577939</v>
      </c>
      <c r="H32" s="289">
        <v>20.303243940000002</v>
      </c>
      <c r="I32" s="289">
        <v>20.147002963999999</v>
      </c>
      <c r="J32" s="289">
        <v>20.266716028000001</v>
      </c>
      <c r="K32" s="289">
        <v>20.096063345000001</v>
      </c>
      <c r="L32" s="289">
        <v>19.899642709999998</v>
      </c>
      <c r="M32" s="289">
        <v>19.412099694999998</v>
      </c>
      <c r="N32" s="289">
        <v>19.483690011</v>
      </c>
      <c r="O32" s="289">
        <v>19.080654410000001</v>
      </c>
      <c r="P32" s="289">
        <v>19.333989386999999</v>
      </c>
      <c r="Q32" s="289">
        <v>19.371210955999999</v>
      </c>
      <c r="R32" s="289">
        <v>19.544301833999999</v>
      </c>
      <c r="S32" s="289">
        <v>20.007649911000001</v>
      </c>
      <c r="T32" s="289">
        <v>20.627688034999998</v>
      </c>
      <c r="U32" s="289">
        <v>20.465388529999998</v>
      </c>
      <c r="V32" s="289">
        <v>20.587173335999999</v>
      </c>
      <c r="W32" s="289">
        <v>20.414747417000001</v>
      </c>
      <c r="X32" s="289">
        <v>20.215420173999998</v>
      </c>
      <c r="Y32" s="289">
        <v>19.723564285999998</v>
      </c>
      <c r="Z32" s="289">
        <v>19.796672038000001</v>
      </c>
      <c r="AA32" s="289">
        <v>19.322463097</v>
      </c>
      <c r="AB32" s="289">
        <v>19.579849067000001</v>
      </c>
      <c r="AC32" s="289">
        <v>19.621337832999998</v>
      </c>
      <c r="AD32" s="289">
        <v>19.793649812000002</v>
      </c>
      <c r="AE32" s="289">
        <v>20.262085472999999</v>
      </c>
      <c r="AF32" s="289">
        <v>20.887131139000001</v>
      </c>
      <c r="AG32" s="289">
        <v>20.722273703999999</v>
      </c>
      <c r="AH32" s="289">
        <v>20.849619031</v>
      </c>
      <c r="AI32" s="289">
        <v>20.676546567999999</v>
      </c>
      <c r="AJ32" s="289">
        <v>20.475686148000001</v>
      </c>
      <c r="AK32" s="289">
        <v>19.974404965000002</v>
      </c>
      <c r="AL32" s="289">
        <v>20.048446057</v>
      </c>
      <c r="AM32" s="874">
        <v>19.797222035000001</v>
      </c>
      <c r="AN32" s="289">
        <v>20.015953385</v>
      </c>
      <c r="AO32" s="289">
        <v>20.085101764000001</v>
      </c>
      <c r="AP32" s="289">
        <v>20.256547998999999</v>
      </c>
      <c r="AQ32" s="289">
        <v>20.699654616</v>
      </c>
      <c r="AR32" s="289">
        <v>21.375825205000002</v>
      </c>
      <c r="AS32" s="289">
        <v>21.231610314000001</v>
      </c>
      <c r="AT32" s="289">
        <v>21.371747651</v>
      </c>
      <c r="AU32" s="289">
        <v>21.160721165999998</v>
      </c>
      <c r="AV32" s="289">
        <v>20.844402994999999</v>
      </c>
      <c r="AW32" s="289">
        <v>20.393704699000001</v>
      </c>
      <c r="AX32" s="289">
        <v>20.447424168000001</v>
      </c>
      <c r="AY32" s="289">
        <v>19.641020083000001</v>
      </c>
      <c r="AZ32" s="874">
        <v>19.863807060999999</v>
      </c>
      <c r="BA32" s="874">
        <v>19.757160508999998</v>
      </c>
      <c r="BB32" s="874">
        <v>19.245302574</v>
      </c>
      <c r="BC32" s="874">
        <v>19.714647745000001</v>
      </c>
      <c r="BD32" s="874">
        <v>20.334192498</v>
      </c>
      <c r="BE32" s="874">
        <v>20.170017579</v>
      </c>
      <c r="BF32" s="874">
        <v>21.046025105999998</v>
      </c>
      <c r="BG32" s="355">
        <v>20.885174756000001</v>
      </c>
      <c r="BH32" s="355">
        <v>20.614646384</v>
      </c>
      <c r="BI32" s="355">
        <v>20.167950498</v>
      </c>
      <c r="BJ32" s="355">
        <v>20.218451207000001</v>
      </c>
      <c r="BK32" s="355">
        <v>20.185853672</v>
      </c>
      <c r="BL32" s="355">
        <v>20.381455359</v>
      </c>
      <c r="BM32" s="355">
        <v>20.454730183999999</v>
      </c>
      <c r="BN32" s="355">
        <v>20.630639447</v>
      </c>
      <c r="BO32" s="355">
        <v>21.087209860000002</v>
      </c>
      <c r="BP32" s="355">
        <v>21.723328914</v>
      </c>
      <c r="BQ32" s="355">
        <v>21.486176448999998</v>
      </c>
      <c r="BR32" s="355">
        <v>21.620142319999999</v>
      </c>
      <c r="BS32" s="355">
        <v>21.424951681</v>
      </c>
      <c r="BT32" s="355">
        <v>21.219870955000001</v>
      </c>
      <c r="BU32" s="355">
        <v>20.76709924</v>
      </c>
      <c r="BV32" s="355">
        <v>20.863645918</v>
      </c>
    </row>
    <row r="33" spans="1:74" ht="11.1" customHeight="1" x14ac:dyDescent="0.2">
      <c r="A33" s="323"/>
      <c r="B33" s="325"/>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874"/>
      <c r="AN33" s="289"/>
      <c r="AO33" s="289"/>
      <c r="AP33" s="289"/>
      <c r="AQ33" s="289"/>
      <c r="AR33" s="289"/>
      <c r="AS33" s="289"/>
      <c r="AT33" s="289"/>
      <c r="AU33" s="289"/>
      <c r="AV33" s="289"/>
      <c r="AW33" s="289"/>
      <c r="AX33" s="289"/>
      <c r="AY33" s="289"/>
      <c r="AZ33" s="874"/>
      <c r="BA33" s="874"/>
      <c r="BB33" s="874"/>
      <c r="BC33" s="874"/>
      <c r="BD33" s="874"/>
      <c r="BE33" s="874"/>
      <c r="BF33" s="874"/>
      <c r="BG33" s="355"/>
      <c r="BH33" s="355"/>
      <c r="BI33" s="355"/>
      <c r="BJ33" s="355"/>
      <c r="BK33" s="355"/>
      <c r="BL33" s="355"/>
      <c r="BM33" s="355"/>
      <c r="BN33" s="355"/>
      <c r="BO33" s="355"/>
      <c r="BP33" s="355"/>
      <c r="BQ33" s="355"/>
      <c r="BR33" s="355"/>
      <c r="BS33" s="355"/>
      <c r="BT33" s="355"/>
      <c r="BU33" s="355"/>
      <c r="BV33" s="355"/>
    </row>
    <row r="34" spans="1:74" ht="11.1" customHeight="1" x14ac:dyDescent="0.2">
      <c r="A34" s="323"/>
      <c r="B34" s="324" t="s">
        <v>814</v>
      </c>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874"/>
      <c r="AN34" s="289"/>
      <c r="AO34" s="289"/>
      <c r="AP34" s="289"/>
      <c r="AQ34" s="289"/>
      <c r="AR34" s="289"/>
      <c r="AS34" s="289"/>
      <c r="AT34" s="289"/>
      <c r="AU34" s="289"/>
      <c r="AV34" s="289"/>
      <c r="AW34" s="289"/>
      <c r="AX34" s="289"/>
      <c r="AY34" s="289"/>
      <c r="AZ34" s="874"/>
      <c r="BA34" s="874"/>
      <c r="BB34" s="874"/>
      <c r="BC34" s="874"/>
      <c r="BD34" s="874"/>
      <c r="BE34" s="874"/>
      <c r="BF34" s="874"/>
      <c r="BG34" s="355"/>
      <c r="BH34" s="355"/>
      <c r="BI34" s="355"/>
      <c r="BJ34" s="355"/>
      <c r="BK34" s="355"/>
      <c r="BL34" s="355"/>
      <c r="BM34" s="355"/>
      <c r="BN34" s="355"/>
      <c r="BO34" s="355"/>
      <c r="BP34" s="355"/>
      <c r="BQ34" s="355"/>
      <c r="BR34" s="355"/>
      <c r="BS34" s="355"/>
      <c r="BT34" s="355"/>
      <c r="BU34" s="355"/>
      <c r="BV34" s="355"/>
    </row>
    <row r="35" spans="1:74" s="272" customFormat="1" ht="11.1" customHeight="1" x14ac:dyDescent="0.2">
      <c r="A35" s="395" t="s">
        <v>183</v>
      </c>
      <c r="B35" s="389" t="s">
        <v>809</v>
      </c>
      <c r="C35" s="105">
        <v>-0.97244579106999995</v>
      </c>
      <c r="D35" s="105">
        <v>1.0775354703</v>
      </c>
      <c r="E35" s="105">
        <v>-0.68308849087000001</v>
      </c>
      <c r="F35" s="105">
        <v>-1.4176139581</v>
      </c>
      <c r="G35" s="105">
        <v>-0.10929230064999999</v>
      </c>
      <c r="H35" s="105">
        <v>1.1820082424</v>
      </c>
      <c r="I35" s="105">
        <v>-0.71685886004999999</v>
      </c>
      <c r="J35" s="105">
        <v>-0.69665697546000005</v>
      </c>
      <c r="K35" s="105">
        <v>-0.95321946158000004</v>
      </c>
      <c r="L35" s="105">
        <v>-3.3406631787999999</v>
      </c>
      <c r="M35" s="105">
        <v>-1.9769025404</v>
      </c>
      <c r="N35" s="105">
        <v>0.23376139895</v>
      </c>
      <c r="O35" s="105">
        <v>-3.4672516206999999</v>
      </c>
      <c r="P35" s="105">
        <v>-0.43727295678</v>
      </c>
      <c r="Q35" s="105">
        <v>-1.3400413435</v>
      </c>
      <c r="R35" s="105">
        <v>-2.0729457014000001</v>
      </c>
      <c r="S35" s="105">
        <v>-0.1784163295</v>
      </c>
      <c r="T35" s="105">
        <v>0.64541852361999996</v>
      </c>
      <c r="U35" s="105">
        <v>-0.22243101907000001</v>
      </c>
      <c r="V35" s="105">
        <v>0.30976228929999999</v>
      </c>
      <c r="W35" s="105">
        <v>-0.79688744126</v>
      </c>
      <c r="X35" s="105">
        <v>-1.6234282808</v>
      </c>
      <c r="Y35" s="105">
        <v>-1.5087042102999999</v>
      </c>
      <c r="Z35" s="105">
        <v>-1.3068809958000001</v>
      </c>
      <c r="AA35" s="105">
        <v>-1.4708604916000001</v>
      </c>
      <c r="AB35" s="105">
        <v>-0.53599447462000005</v>
      </c>
      <c r="AC35" s="105">
        <v>-1.9155359644000001</v>
      </c>
      <c r="AD35" s="105">
        <v>-0.95464385478000002</v>
      </c>
      <c r="AE35" s="105">
        <v>0.42214008813999998</v>
      </c>
      <c r="AF35" s="105">
        <v>1.0982511510999999</v>
      </c>
      <c r="AG35" s="105">
        <v>1.0959347343000001</v>
      </c>
      <c r="AH35" s="105">
        <v>0.29980478380999998</v>
      </c>
      <c r="AI35" s="105">
        <v>1.2825129952000001</v>
      </c>
      <c r="AJ35" s="105">
        <v>0.25415047779</v>
      </c>
      <c r="AK35" s="105">
        <v>-0.25264804105999999</v>
      </c>
      <c r="AL35" s="105">
        <v>5.1748768317000003E-2</v>
      </c>
      <c r="AM35" s="886">
        <v>-0.66057432104000002</v>
      </c>
      <c r="AN35" s="105">
        <v>0.32791730874000002</v>
      </c>
      <c r="AO35" s="105">
        <v>-2.3832352343999998</v>
      </c>
      <c r="AP35" s="105">
        <v>-0.80181751723000005</v>
      </c>
      <c r="AQ35" s="105">
        <v>-1.404524691</v>
      </c>
      <c r="AR35" s="105">
        <v>-0.34975747908999999</v>
      </c>
      <c r="AS35" s="105">
        <v>-1.6754385626999999</v>
      </c>
      <c r="AT35" s="105">
        <v>-3.1478985053000001</v>
      </c>
      <c r="AU35" s="105">
        <v>-2.9564424371000002</v>
      </c>
      <c r="AV35" s="105">
        <v>-4.1083469719999997</v>
      </c>
      <c r="AW35" s="105">
        <v>-4.3714805774999999</v>
      </c>
      <c r="AX35" s="105">
        <v>-1.7749142373</v>
      </c>
      <c r="AY35" s="105">
        <v>-3.4724542347999998</v>
      </c>
      <c r="AZ35" s="886">
        <v>-4.2287937458</v>
      </c>
      <c r="BA35" s="886">
        <v>5.2369943762000002</v>
      </c>
      <c r="BB35" s="886">
        <v>4.1612695342999997</v>
      </c>
      <c r="BC35" s="886">
        <v>4.7569167479000001</v>
      </c>
      <c r="BD35" s="886">
        <v>2.6329805356999998</v>
      </c>
      <c r="BE35" s="886">
        <v>9.1482948499000002E-2</v>
      </c>
      <c r="BF35" s="886">
        <v>4.0651407709000003</v>
      </c>
      <c r="BG35" s="388">
        <v>4.7971539426999996</v>
      </c>
      <c r="BH35" s="388">
        <v>2.4302427476999999</v>
      </c>
      <c r="BI35" s="388">
        <v>1.4709754802999999</v>
      </c>
      <c r="BJ35" s="388">
        <v>1.2259873269999999</v>
      </c>
      <c r="BK35" s="388">
        <v>-2.5889977136</v>
      </c>
      <c r="BL35" s="388">
        <v>-1.8066656941999999</v>
      </c>
      <c r="BM35" s="388">
        <v>-4.5201481177999998</v>
      </c>
      <c r="BN35" s="388">
        <v>-5.2338444602000003</v>
      </c>
      <c r="BO35" s="388">
        <v>-5.7300615409000004</v>
      </c>
      <c r="BP35" s="388">
        <v>-4.1735064037000003</v>
      </c>
      <c r="BQ35" s="388">
        <v>-5.1287593536999996</v>
      </c>
      <c r="BR35" s="388">
        <v>-5.3324748283999996</v>
      </c>
      <c r="BS35" s="388">
        <v>-5.2201349813000002</v>
      </c>
      <c r="BT35" s="388">
        <v>-6.9683438256999999</v>
      </c>
      <c r="BU35" s="388">
        <v>-6.6476473366000004</v>
      </c>
      <c r="BV35" s="388">
        <v>-5.1537409165000003</v>
      </c>
    </row>
    <row r="36" spans="1:74" ht="11.1" customHeight="1" x14ac:dyDescent="0.2">
      <c r="A36" s="323" t="s">
        <v>180</v>
      </c>
      <c r="B36" s="391" t="s">
        <v>194</v>
      </c>
      <c r="C36" s="289">
        <v>0.44756709677000001</v>
      </c>
      <c r="D36" s="289">
        <v>1.2119150714</v>
      </c>
      <c r="E36" s="289">
        <v>0.78022996773999997</v>
      </c>
      <c r="F36" s="289">
        <v>0.62009700000000001</v>
      </c>
      <c r="G36" s="289">
        <v>0.20744461289999999</v>
      </c>
      <c r="H36" s="289">
        <v>0.71772676667000002</v>
      </c>
      <c r="I36" s="289">
        <v>-0.30937048386999999</v>
      </c>
      <c r="J36" s="289">
        <v>0.82566154839000006</v>
      </c>
      <c r="K36" s="289">
        <v>0.85921573333000001</v>
      </c>
      <c r="L36" s="289">
        <v>9.2560064516000004E-2</v>
      </c>
      <c r="M36" s="289">
        <v>0.46289229999999998</v>
      </c>
      <c r="N36" s="289">
        <v>0.66367464515999997</v>
      </c>
      <c r="O36" s="289">
        <v>-0.99196135484000003</v>
      </c>
      <c r="P36" s="289">
        <v>-0.46116160713999998</v>
      </c>
      <c r="Q36" s="289">
        <v>1.1979626774000001</v>
      </c>
      <c r="R36" s="289">
        <v>-0.27189793333000001</v>
      </c>
      <c r="S36" s="289">
        <v>-0.16464619354999999</v>
      </c>
      <c r="T36" s="289">
        <v>0.13917940000000001</v>
      </c>
      <c r="U36" s="289">
        <v>-0.23069148386999999</v>
      </c>
      <c r="V36" s="289">
        <v>0.27412083870999998</v>
      </c>
      <c r="W36" s="289">
        <v>-0.82709619999999995</v>
      </c>
      <c r="X36" s="289">
        <v>0.60624093548000002</v>
      </c>
      <c r="Y36" s="289">
        <v>-3.2937300000000003E-2</v>
      </c>
      <c r="Z36" s="289">
        <v>0.31589980644999999</v>
      </c>
      <c r="AA36" s="289">
        <v>0.51444277418999995</v>
      </c>
      <c r="AB36" s="289">
        <v>0.2370452069</v>
      </c>
      <c r="AC36" s="289">
        <v>-0.39262683870999998</v>
      </c>
      <c r="AD36" s="289">
        <v>-1.0217893667</v>
      </c>
      <c r="AE36" s="289">
        <v>-0.66181035483999995</v>
      </c>
      <c r="AF36" s="289">
        <v>-0.19307316666999999</v>
      </c>
      <c r="AG36" s="289">
        <v>-0.32514799999999999</v>
      </c>
      <c r="AH36" s="289">
        <v>0.20009067742</v>
      </c>
      <c r="AI36" s="289">
        <v>0.2001636</v>
      </c>
      <c r="AJ36" s="289">
        <v>0.45918406451999999</v>
      </c>
      <c r="AK36" s="289">
        <v>-8.6984900000000004E-2</v>
      </c>
      <c r="AL36" s="289">
        <v>0.28875683871000002</v>
      </c>
      <c r="AM36" s="874">
        <v>0.76942274194000004</v>
      </c>
      <c r="AN36" s="289">
        <v>0.32942839285999997</v>
      </c>
      <c r="AO36" s="289">
        <v>-0.15307729032</v>
      </c>
      <c r="AP36" s="289">
        <v>-0.43503946666999999</v>
      </c>
      <c r="AQ36" s="289">
        <v>-0.96627570967999998</v>
      </c>
      <c r="AR36" s="289">
        <v>-0.1068093</v>
      </c>
      <c r="AS36" s="289">
        <v>-0.65871251613000004</v>
      </c>
      <c r="AT36" s="289">
        <v>-0.72529109677000003</v>
      </c>
      <c r="AU36" s="289">
        <v>-0.22197729999999999</v>
      </c>
      <c r="AV36" s="289">
        <v>0.43305696774000002</v>
      </c>
      <c r="AW36" s="289">
        <v>-0.46096853332999999</v>
      </c>
      <c r="AX36" s="289">
        <v>-6.5710129032000006E-2</v>
      </c>
      <c r="AY36" s="289">
        <v>0.57829680645000003</v>
      </c>
      <c r="AZ36" s="874">
        <v>-0.13670378571</v>
      </c>
      <c r="BA36" s="874">
        <v>-0.31976493548000001</v>
      </c>
      <c r="BB36" s="874">
        <v>1.7976516</v>
      </c>
      <c r="BC36" s="874">
        <v>1.8998249677000001</v>
      </c>
      <c r="BD36" s="874">
        <v>1.5193173333000001</v>
      </c>
      <c r="BE36" s="874">
        <v>0.31490190323</v>
      </c>
      <c r="BF36" s="874">
        <v>0.14561694277000001</v>
      </c>
      <c r="BG36" s="355">
        <v>3.6974659133999999E-2</v>
      </c>
      <c r="BH36" s="355">
        <v>0.15883870968</v>
      </c>
      <c r="BI36" s="355">
        <v>-0.2349</v>
      </c>
      <c r="BJ36" s="355">
        <v>0.26780645161</v>
      </c>
      <c r="BK36" s="355">
        <v>-0.71554838710000002</v>
      </c>
      <c r="BL36" s="355">
        <v>0.48071428571000002</v>
      </c>
      <c r="BM36" s="355">
        <v>-0.31890322581000002</v>
      </c>
      <c r="BN36" s="355">
        <v>-0.60840000000000005</v>
      </c>
      <c r="BO36" s="355">
        <v>-0.70241935483999995</v>
      </c>
      <c r="BP36" s="355">
        <v>-0.24116666667</v>
      </c>
      <c r="BQ36" s="355">
        <v>-0.98941935483999999</v>
      </c>
      <c r="BR36" s="355">
        <v>-0.75167741934999999</v>
      </c>
      <c r="BS36" s="355">
        <v>-0.75343333332999995</v>
      </c>
      <c r="BT36" s="355">
        <v>-0.48980645161000003</v>
      </c>
      <c r="BU36" s="355">
        <v>-0.94340000000000002</v>
      </c>
      <c r="BV36" s="355">
        <v>-0.35461290323</v>
      </c>
    </row>
    <row r="37" spans="1:74" ht="11.1" customHeight="1" x14ac:dyDescent="0.2">
      <c r="A37" s="323" t="s">
        <v>181</v>
      </c>
      <c r="B37" s="391" t="s">
        <v>934</v>
      </c>
      <c r="C37" s="289">
        <v>-0.41674193547999999</v>
      </c>
      <c r="D37" s="289">
        <v>0.12003571429</v>
      </c>
      <c r="E37" s="289">
        <v>9.5419354839000006E-2</v>
      </c>
      <c r="F37" s="289">
        <v>-1.7249666667000001</v>
      </c>
      <c r="G37" s="289">
        <v>0.20696774194000001</v>
      </c>
      <c r="H37" s="289">
        <v>0.67649999999999999</v>
      </c>
      <c r="I37" s="289">
        <v>-0.72029032258000003</v>
      </c>
      <c r="J37" s="289">
        <v>-0.219</v>
      </c>
      <c r="K37" s="289">
        <v>-0.70669999999999999</v>
      </c>
      <c r="L37" s="289">
        <v>-0.21451612903</v>
      </c>
      <c r="M37" s="289">
        <v>-0.86233333332999995</v>
      </c>
      <c r="N37" s="289">
        <v>0.26190322580999997</v>
      </c>
      <c r="O37" s="289">
        <v>-0.43593548386999997</v>
      </c>
      <c r="P37" s="289">
        <v>0.98485714286000003</v>
      </c>
      <c r="Q37" s="289">
        <v>0.48535483871000001</v>
      </c>
      <c r="R37" s="289">
        <v>-1.6009333333</v>
      </c>
      <c r="S37" s="289">
        <v>0.68158064516000005</v>
      </c>
      <c r="T37" s="289">
        <v>0.97389999999999999</v>
      </c>
      <c r="U37" s="289">
        <v>-0.66803225805999999</v>
      </c>
      <c r="V37" s="289">
        <v>-0.51819354838999998</v>
      </c>
      <c r="W37" s="289">
        <v>0.62709999999999999</v>
      </c>
      <c r="X37" s="289">
        <v>0.53451612903000001</v>
      </c>
      <c r="Y37" s="289">
        <v>0.23296666666999999</v>
      </c>
      <c r="Z37" s="289">
        <v>-0.11703225806000001</v>
      </c>
      <c r="AA37" s="289">
        <v>-0.54519354839</v>
      </c>
      <c r="AB37" s="289">
        <v>-0.39348275861999998</v>
      </c>
      <c r="AC37" s="289">
        <v>0.46993548387</v>
      </c>
      <c r="AD37" s="289">
        <v>-1.1699666666999999</v>
      </c>
      <c r="AE37" s="289">
        <v>-8.0645161290000007E-3</v>
      </c>
      <c r="AF37" s="289">
        <v>0.53610000000000002</v>
      </c>
      <c r="AG37" s="289">
        <v>0.48651612903000002</v>
      </c>
      <c r="AH37" s="289">
        <v>-0.64125806452</v>
      </c>
      <c r="AI37" s="289">
        <v>0.88723333332999998</v>
      </c>
      <c r="AJ37" s="289">
        <v>0.56074193547999995</v>
      </c>
      <c r="AK37" s="289">
        <v>0.2122</v>
      </c>
      <c r="AL37" s="289">
        <v>-9.5129032257999999E-2</v>
      </c>
      <c r="AM37" s="874">
        <v>-0.78264516128999995</v>
      </c>
      <c r="AN37" s="289">
        <v>0.2445</v>
      </c>
      <c r="AO37" s="289">
        <v>-0.30032258065</v>
      </c>
      <c r="AP37" s="289">
        <v>0.19856666667</v>
      </c>
      <c r="AQ37" s="289">
        <v>-0.65022580645000005</v>
      </c>
      <c r="AR37" s="289">
        <v>0.54346666666999999</v>
      </c>
      <c r="AS37" s="289">
        <v>-0.38451612902999999</v>
      </c>
      <c r="AT37" s="289">
        <v>-0.76283870968</v>
      </c>
      <c r="AU37" s="289">
        <v>1.3933333333E-2</v>
      </c>
      <c r="AV37" s="289">
        <v>0.72470967742000003</v>
      </c>
      <c r="AW37" s="289">
        <v>6.7000000000000002E-3</v>
      </c>
      <c r="AX37" s="289">
        <v>6.8967741934999993E-2</v>
      </c>
      <c r="AY37" s="289">
        <v>0.22167741934999999</v>
      </c>
      <c r="AZ37" s="874">
        <v>-0.65592857143000005</v>
      </c>
      <c r="BA37" s="874">
        <v>1.1846774194</v>
      </c>
      <c r="BB37" s="874">
        <v>0.58640000000000003</v>
      </c>
      <c r="BC37" s="874">
        <v>-1.3085483871000001</v>
      </c>
      <c r="BD37" s="874">
        <v>0.67659525619000005</v>
      </c>
      <c r="BE37" s="874">
        <v>0.25263218177000002</v>
      </c>
      <c r="BF37" s="874">
        <v>1.5346758247000001</v>
      </c>
      <c r="BG37" s="355">
        <v>1.7863593155999999</v>
      </c>
      <c r="BH37" s="355">
        <v>1.0243485163999999</v>
      </c>
      <c r="BI37" s="355">
        <v>0.85435098099999995</v>
      </c>
      <c r="BJ37" s="355">
        <v>0.61393495553999999</v>
      </c>
      <c r="BK37" s="355">
        <v>-0.24421400247</v>
      </c>
      <c r="BL37" s="355">
        <v>-0.34859252704999999</v>
      </c>
      <c r="BM37" s="355">
        <v>-0.95393976421000004</v>
      </c>
      <c r="BN37" s="355">
        <v>-1.0473104687999999</v>
      </c>
      <c r="BO37" s="355">
        <v>-1.1642088177000001</v>
      </c>
      <c r="BP37" s="355">
        <v>-0.83560364161</v>
      </c>
      <c r="BQ37" s="355">
        <v>-0.92887185314999998</v>
      </c>
      <c r="BR37" s="355">
        <v>-1.0697827147000001</v>
      </c>
      <c r="BS37" s="355">
        <v>-1.0072398115000001</v>
      </c>
      <c r="BT37" s="355">
        <v>-1.6433872302999999</v>
      </c>
      <c r="BU37" s="355">
        <v>-1.3778994040000001</v>
      </c>
      <c r="BV37" s="355">
        <v>-1.1114894504999999</v>
      </c>
    </row>
    <row r="38" spans="1:74" ht="11.1" customHeight="1" x14ac:dyDescent="0.2">
      <c r="A38" s="323" t="s">
        <v>182</v>
      </c>
      <c r="B38" s="391" t="s">
        <v>935</v>
      </c>
      <c r="C38" s="289">
        <v>-1.0032709524000001</v>
      </c>
      <c r="D38" s="289">
        <v>-0.25441531546000001</v>
      </c>
      <c r="E38" s="289">
        <v>-1.5587378135000001</v>
      </c>
      <c r="F38" s="289">
        <v>-0.31274429141999999</v>
      </c>
      <c r="G38" s="289">
        <v>-0.52370465549</v>
      </c>
      <c r="H38" s="289">
        <v>-0.21221852428999999</v>
      </c>
      <c r="I38" s="289">
        <v>0.31280194639999997</v>
      </c>
      <c r="J38" s="289">
        <v>-1.3033185239</v>
      </c>
      <c r="K38" s="289">
        <v>-1.1057351949000001</v>
      </c>
      <c r="L38" s="289">
        <v>-3.2187071142999999</v>
      </c>
      <c r="M38" s="289">
        <v>-1.5774615071</v>
      </c>
      <c r="N38" s="289">
        <v>-0.69181647201999996</v>
      </c>
      <c r="O38" s="289">
        <v>-2.0393547820000002</v>
      </c>
      <c r="P38" s="289">
        <v>-0.96096849249000005</v>
      </c>
      <c r="Q38" s="289">
        <v>-3.0233588596000001</v>
      </c>
      <c r="R38" s="289">
        <v>-0.20011443477999999</v>
      </c>
      <c r="S38" s="289">
        <v>-0.69535078111000004</v>
      </c>
      <c r="T38" s="289">
        <v>-0.46766087637999998</v>
      </c>
      <c r="U38" s="289">
        <v>0.67629272286999997</v>
      </c>
      <c r="V38" s="289">
        <v>0.55383499896999999</v>
      </c>
      <c r="W38" s="289">
        <v>-0.59689124126000004</v>
      </c>
      <c r="X38" s="289">
        <v>-2.7641853453</v>
      </c>
      <c r="Y38" s="289">
        <v>-1.7087335769000001</v>
      </c>
      <c r="Z38" s="289">
        <v>-1.5057485442</v>
      </c>
      <c r="AA38" s="289">
        <v>-1.4401097173999999</v>
      </c>
      <c r="AB38" s="289">
        <v>-0.37955692289999998</v>
      </c>
      <c r="AC38" s="289">
        <v>-1.9928446096000001</v>
      </c>
      <c r="AD38" s="289">
        <v>1.2371121785999999</v>
      </c>
      <c r="AE38" s="289">
        <v>1.0920149590999999</v>
      </c>
      <c r="AF38" s="289">
        <v>0.75522431775999999</v>
      </c>
      <c r="AG38" s="289">
        <v>0.93456660531000002</v>
      </c>
      <c r="AH38" s="289">
        <v>0.74097217091000001</v>
      </c>
      <c r="AI38" s="289">
        <v>0.19511606182999999</v>
      </c>
      <c r="AJ38" s="289">
        <v>-0.76577552221</v>
      </c>
      <c r="AK38" s="289">
        <v>-0.37786314106000002</v>
      </c>
      <c r="AL38" s="289">
        <v>-0.14187903814</v>
      </c>
      <c r="AM38" s="874">
        <v>-0.64735190168000001</v>
      </c>
      <c r="AN38" s="289">
        <v>-0.24601108412</v>
      </c>
      <c r="AO38" s="289">
        <v>-1.9298353634000001</v>
      </c>
      <c r="AP38" s="289">
        <v>-0.56534471723000002</v>
      </c>
      <c r="AQ38" s="289">
        <v>0.21197682513999999</v>
      </c>
      <c r="AR38" s="289">
        <v>-0.78641484575999998</v>
      </c>
      <c r="AS38" s="289">
        <v>-0.63220991751</v>
      </c>
      <c r="AT38" s="289">
        <v>-1.6597686989</v>
      </c>
      <c r="AU38" s="289">
        <v>-2.7483984704000002</v>
      </c>
      <c r="AV38" s="289">
        <v>-5.2661136171000003</v>
      </c>
      <c r="AW38" s="289">
        <v>-3.9172120440999998</v>
      </c>
      <c r="AX38" s="289">
        <v>-1.7781718501999999</v>
      </c>
      <c r="AY38" s="289">
        <v>-4.2724284605999996</v>
      </c>
      <c r="AZ38" s="874">
        <v>-3.4361613887</v>
      </c>
      <c r="BA38" s="874">
        <v>4.3720818922999998</v>
      </c>
      <c r="BB38" s="874">
        <v>1.7772179343000001</v>
      </c>
      <c r="BC38" s="874">
        <v>4.1656401673000003</v>
      </c>
      <c r="BD38" s="874">
        <v>0.43706794611999999</v>
      </c>
      <c r="BE38" s="874">
        <v>-0.47605113650000003</v>
      </c>
      <c r="BF38" s="874">
        <v>2.3848480035000001</v>
      </c>
      <c r="BG38" s="355">
        <v>2.9738199679999999</v>
      </c>
      <c r="BH38" s="355">
        <v>1.2470555216000001</v>
      </c>
      <c r="BI38" s="355">
        <v>0.85152449926999996</v>
      </c>
      <c r="BJ38" s="355">
        <v>0.34424591984000003</v>
      </c>
      <c r="BK38" s="355">
        <v>-1.6292353239999999</v>
      </c>
      <c r="BL38" s="355">
        <v>-1.9387874528</v>
      </c>
      <c r="BM38" s="355">
        <v>-3.2473051277999998</v>
      </c>
      <c r="BN38" s="355">
        <v>-3.5781339914000001</v>
      </c>
      <c r="BO38" s="355">
        <v>-3.8634333682999999</v>
      </c>
      <c r="BP38" s="355">
        <v>-3.0967360953999998</v>
      </c>
      <c r="BQ38" s="355">
        <v>-3.2104681457000002</v>
      </c>
      <c r="BR38" s="355">
        <v>-3.5110146943</v>
      </c>
      <c r="BS38" s="355">
        <v>-3.4594618364</v>
      </c>
      <c r="BT38" s="355">
        <v>-4.8351501437</v>
      </c>
      <c r="BU38" s="355">
        <v>-4.3263479326000001</v>
      </c>
      <c r="BV38" s="355">
        <v>-3.6876385628000001</v>
      </c>
    </row>
    <row r="39" spans="1:74" ht="11.1" customHeight="1" x14ac:dyDescent="0.2">
      <c r="A39" s="323"/>
      <c r="B39" s="325"/>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874"/>
      <c r="AN39" s="289"/>
      <c r="AO39" s="289"/>
      <c r="AP39" s="289"/>
      <c r="AQ39" s="289"/>
      <c r="AR39" s="289"/>
      <c r="AS39" s="289"/>
      <c r="AT39" s="289"/>
      <c r="AU39" s="289"/>
      <c r="AV39" s="289"/>
      <c r="AW39" s="289"/>
      <c r="AX39" s="289"/>
      <c r="AY39" s="289"/>
      <c r="AZ39" s="874"/>
      <c r="BA39" s="874"/>
      <c r="BB39" s="874"/>
      <c r="BC39" s="874"/>
      <c r="BD39" s="874"/>
      <c r="BE39" s="874"/>
      <c r="BF39" s="874"/>
      <c r="BG39" s="355"/>
      <c r="BH39" s="355"/>
      <c r="BI39" s="355"/>
      <c r="BJ39" s="355"/>
      <c r="BK39" s="355"/>
      <c r="BL39" s="355"/>
      <c r="BM39" s="355"/>
      <c r="BN39" s="355"/>
      <c r="BO39" s="355"/>
      <c r="BP39" s="355"/>
      <c r="BQ39" s="355"/>
      <c r="BR39" s="355"/>
      <c r="BS39" s="355"/>
      <c r="BT39" s="355"/>
      <c r="BU39" s="355"/>
      <c r="BV39" s="355"/>
    </row>
    <row r="40" spans="1:74" ht="11.1" customHeight="1" x14ac:dyDescent="0.2">
      <c r="A40" s="323"/>
      <c r="B40" s="31" t="s">
        <v>815</v>
      </c>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89"/>
      <c r="AJ40" s="289"/>
      <c r="AK40" s="289"/>
      <c r="AL40" s="289"/>
      <c r="AM40" s="874"/>
      <c r="AN40" s="289"/>
      <c r="AO40" s="289"/>
      <c r="AP40" s="289"/>
      <c r="AQ40" s="289"/>
      <c r="AR40" s="289"/>
      <c r="AS40" s="289"/>
      <c r="AT40" s="289"/>
      <c r="AU40" s="289"/>
      <c r="AV40" s="289"/>
      <c r="AW40" s="289"/>
      <c r="AX40" s="289"/>
      <c r="AY40" s="289"/>
      <c r="AZ40" s="874"/>
      <c r="BA40" s="874"/>
      <c r="BB40" s="874"/>
      <c r="BC40" s="874"/>
      <c r="BD40" s="874"/>
      <c r="BE40" s="874"/>
      <c r="BF40" s="874"/>
      <c r="BG40" s="355"/>
      <c r="BH40" s="355"/>
      <c r="BI40" s="355"/>
      <c r="BJ40" s="355"/>
      <c r="BK40" s="355"/>
      <c r="BL40" s="355"/>
      <c r="BM40" s="355"/>
      <c r="BN40" s="355"/>
      <c r="BO40" s="355"/>
      <c r="BP40" s="355"/>
      <c r="BQ40" s="355"/>
      <c r="BR40" s="355"/>
      <c r="BS40" s="355"/>
      <c r="BT40" s="355"/>
      <c r="BU40" s="355"/>
      <c r="BV40" s="355"/>
    </row>
    <row r="41" spans="1:74" s="272" customFormat="1" ht="11.1" customHeight="1" x14ac:dyDescent="0.2">
      <c r="A41" s="395" t="s">
        <v>179</v>
      </c>
      <c r="B41" s="389" t="s">
        <v>816</v>
      </c>
      <c r="C41" s="107">
        <v>2647.60185</v>
      </c>
      <c r="D41" s="107">
        <v>2619.7522279999998</v>
      </c>
      <c r="E41" s="107">
        <v>2605.418099</v>
      </c>
      <c r="F41" s="107">
        <v>2656.7591889999999</v>
      </c>
      <c r="G41" s="107">
        <v>2668.669406</v>
      </c>
      <c r="H41" s="107">
        <v>2656.6276029999999</v>
      </c>
      <c r="I41" s="107">
        <v>2713.865088</v>
      </c>
      <c r="J41" s="107">
        <v>2718.00758</v>
      </c>
      <c r="K41" s="107">
        <v>2742.0961080000002</v>
      </c>
      <c r="L41" s="107">
        <v>2763.700746</v>
      </c>
      <c r="M41" s="107">
        <v>2785.8339769999998</v>
      </c>
      <c r="N41" s="107">
        <v>2773.5300630000002</v>
      </c>
      <c r="O41" s="107">
        <v>2818.2458649999999</v>
      </c>
      <c r="P41" s="107">
        <v>2803.58239</v>
      </c>
      <c r="Q41" s="107">
        <v>2751.803547</v>
      </c>
      <c r="R41" s="107">
        <v>2815.4404850000001</v>
      </c>
      <c r="S41" s="107">
        <v>2808.7725169999999</v>
      </c>
      <c r="T41" s="107">
        <v>2782.588135</v>
      </c>
      <c r="U41" s="107">
        <v>2810.1525710000001</v>
      </c>
      <c r="V41" s="107">
        <v>2814.8428250000002</v>
      </c>
      <c r="W41" s="107">
        <v>2819.8987109999998</v>
      </c>
      <c r="X41" s="107">
        <v>2784.5352419999999</v>
      </c>
      <c r="Y41" s="107">
        <v>2777.8973609999998</v>
      </c>
      <c r="Z41" s="107">
        <v>2768.9594670000001</v>
      </c>
      <c r="AA41" s="107">
        <v>2766.5837409999999</v>
      </c>
      <c r="AB41" s="107">
        <v>2768.1754299999998</v>
      </c>
      <c r="AC41" s="107">
        <v>2762.802862</v>
      </c>
      <c r="AD41" s="107">
        <v>2825.5725430000002</v>
      </c>
      <c r="AE41" s="107">
        <v>2843.0886639999999</v>
      </c>
      <c r="AF41" s="107">
        <v>2829.892859</v>
      </c>
      <c r="AG41" s="107">
        <v>2822.5294469999999</v>
      </c>
      <c r="AH41" s="107">
        <v>2831.9826360000002</v>
      </c>
      <c r="AI41" s="107">
        <v>2796.0867280000002</v>
      </c>
      <c r="AJ41" s="107">
        <v>2760.1810220000002</v>
      </c>
      <c r="AK41" s="107">
        <v>2751.8425689999999</v>
      </c>
      <c r="AL41" s="107">
        <v>2744.072107</v>
      </c>
      <c r="AM41" s="635">
        <v>2742.9860020000001</v>
      </c>
      <c r="AN41" s="107">
        <v>2726.667007</v>
      </c>
      <c r="AO41" s="107">
        <v>2739.3254029999998</v>
      </c>
      <c r="AP41" s="107">
        <v>2744.0085869999998</v>
      </c>
      <c r="AQ41" s="107">
        <v>2791.1821340000001</v>
      </c>
      <c r="AR41" s="107">
        <v>2777.1384130000001</v>
      </c>
      <c r="AS41" s="107">
        <v>2809.5055010000001</v>
      </c>
      <c r="AT41" s="107">
        <v>2853.672525</v>
      </c>
      <c r="AU41" s="107">
        <v>2857.8718439999998</v>
      </c>
      <c r="AV41" s="107">
        <v>2819.3700779999999</v>
      </c>
      <c r="AW41" s="107">
        <v>2830.670134</v>
      </c>
      <c r="AX41" s="107">
        <v>2829.0271480000001</v>
      </c>
      <c r="AY41" s="107">
        <v>2802.4799469999998</v>
      </c>
      <c r="AZ41" s="635">
        <v>2824.4436529999998</v>
      </c>
      <c r="BA41" s="635">
        <v>2798.2483659999998</v>
      </c>
      <c r="BB41" s="635">
        <v>2747.027818</v>
      </c>
      <c r="BC41" s="635">
        <v>2767.8412440000002</v>
      </c>
      <c r="BD41" s="635">
        <v>2735.1588663000002</v>
      </c>
      <c r="BE41" s="635">
        <v>2735.8158810999998</v>
      </c>
      <c r="BF41" s="635">
        <v>2703.5098532000002</v>
      </c>
      <c r="BG41" s="396">
        <v>2650.9098146000001</v>
      </c>
      <c r="BH41" s="396">
        <v>2614.2310106</v>
      </c>
      <c r="BI41" s="396">
        <v>2595.6474812000001</v>
      </c>
      <c r="BJ41" s="396">
        <v>2568.3134976000001</v>
      </c>
      <c r="BK41" s="396">
        <v>2598.0661316999999</v>
      </c>
      <c r="BL41" s="396">
        <v>2594.3667224000001</v>
      </c>
      <c r="BM41" s="396">
        <v>2633.8248551000001</v>
      </c>
      <c r="BN41" s="396">
        <v>2683.4961692000002</v>
      </c>
      <c r="BO41" s="396">
        <v>2741.3616425</v>
      </c>
      <c r="BP41" s="396">
        <v>2773.6647518</v>
      </c>
      <c r="BQ41" s="396">
        <v>2815.9317792000002</v>
      </c>
      <c r="BR41" s="396">
        <v>2855.1970434</v>
      </c>
      <c r="BS41" s="396">
        <v>2890.8172377000001</v>
      </c>
      <c r="BT41" s="396">
        <v>2939.7462418999999</v>
      </c>
      <c r="BU41" s="396">
        <v>2992.1852239999998</v>
      </c>
      <c r="BV41" s="396">
        <v>3020.4343969000001</v>
      </c>
    </row>
    <row r="42" spans="1:74" ht="11.1" customHeight="1" x14ac:dyDescent="0.2">
      <c r="A42" s="323" t="s">
        <v>284</v>
      </c>
      <c r="B42" s="391" t="s">
        <v>194</v>
      </c>
      <c r="C42" s="386">
        <v>1190.10285</v>
      </c>
      <c r="D42" s="386">
        <v>1165.6142279999999</v>
      </c>
      <c r="E42" s="386">
        <v>1154.2380989999999</v>
      </c>
      <c r="F42" s="386">
        <v>1153.830189</v>
      </c>
      <c r="G42" s="386">
        <v>1172.1564060000001</v>
      </c>
      <c r="H42" s="386">
        <v>1180.4096030000001</v>
      </c>
      <c r="I42" s="386">
        <v>1215.318088</v>
      </c>
      <c r="J42" s="386">
        <v>1212.6715799999999</v>
      </c>
      <c r="K42" s="386">
        <v>1215.5591079999999</v>
      </c>
      <c r="L42" s="386">
        <v>1230.5137460000001</v>
      </c>
      <c r="M42" s="386">
        <v>1226.776977</v>
      </c>
      <c r="N42" s="386">
        <v>1222.5920630000001</v>
      </c>
      <c r="O42" s="386">
        <v>1253.7938650000001</v>
      </c>
      <c r="P42" s="386">
        <v>1266.7063900000001</v>
      </c>
      <c r="Q42" s="386">
        <v>1229.9735470000001</v>
      </c>
      <c r="R42" s="386">
        <v>1245.5824849999999</v>
      </c>
      <c r="S42" s="386">
        <v>1260.0435170000001</v>
      </c>
      <c r="T42" s="386">
        <v>1263.076135</v>
      </c>
      <c r="U42" s="386">
        <v>1269.9315710000001</v>
      </c>
      <c r="V42" s="386">
        <v>1258.5578250000001</v>
      </c>
      <c r="W42" s="386">
        <v>1282.4267110000001</v>
      </c>
      <c r="X42" s="386">
        <v>1263.6332420000001</v>
      </c>
      <c r="Y42" s="386">
        <v>1263.984361</v>
      </c>
      <c r="Z42" s="386">
        <v>1251.418467</v>
      </c>
      <c r="AA42" s="386">
        <v>1232.1417409999999</v>
      </c>
      <c r="AB42" s="386">
        <v>1222.3224299999999</v>
      </c>
      <c r="AC42" s="386">
        <v>1231.5178619999999</v>
      </c>
      <c r="AD42" s="386">
        <v>1259.188543</v>
      </c>
      <c r="AE42" s="386">
        <v>1276.4546640000001</v>
      </c>
      <c r="AF42" s="386">
        <v>1279.3418590000001</v>
      </c>
      <c r="AG42" s="386">
        <v>1287.0604470000001</v>
      </c>
      <c r="AH42" s="386">
        <v>1276.634636</v>
      </c>
      <c r="AI42" s="386">
        <v>1267.355728</v>
      </c>
      <c r="AJ42" s="386">
        <v>1248.833022</v>
      </c>
      <c r="AK42" s="386">
        <v>1246.8605689999999</v>
      </c>
      <c r="AL42" s="386">
        <v>1236.1411069999999</v>
      </c>
      <c r="AM42" s="877">
        <v>1210.7930019999999</v>
      </c>
      <c r="AN42" s="386">
        <v>1201.320007</v>
      </c>
      <c r="AO42" s="386">
        <v>1204.6684029999999</v>
      </c>
      <c r="AP42" s="386">
        <v>1215.308587</v>
      </c>
      <c r="AQ42" s="386">
        <v>1242.3251339999999</v>
      </c>
      <c r="AR42" s="386">
        <v>1244.585413</v>
      </c>
      <c r="AS42" s="386">
        <v>1265.0325009999999</v>
      </c>
      <c r="AT42" s="386">
        <v>1285.5515250000001</v>
      </c>
      <c r="AU42" s="386">
        <v>1290.168844</v>
      </c>
      <c r="AV42" s="386">
        <v>1274.1330780000001</v>
      </c>
      <c r="AW42" s="386">
        <v>1285.6341339999999</v>
      </c>
      <c r="AX42" s="386">
        <v>1286.129148</v>
      </c>
      <c r="AY42" s="386">
        <v>1266.453947</v>
      </c>
      <c r="AZ42" s="877">
        <v>1270.051653</v>
      </c>
      <c r="BA42" s="877">
        <v>1280.5813659999999</v>
      </c>
      <c r="BB42" s="877">
        <v>1246.952818</v>
      </c>
      <c r="BC42" s="877">
        <v>1227.2012440000001</v>
      </c>
      <c r="BD42" s="877">
        <v>1214.816724</v>
      </c>
      <c r="BE42" s="877">
        <v>1223.3053364</v>
      </c>
      <c r="BF42" s="877">
        <v>1238.5742591000001</v>
      </c>
      <c r="BG42" s="358">
        <v>1239.5650000000001</v>
      </c>
      <c r="BH42" s="358">
        <v>1234.6410000000001</v>
      </c>
      <c r="BI42" s="358">
        <v>1241.6880000000001</v>
      </c>
      <c r="BJ42" s="358">
        <v>1233.386</v>
      </c>
      <c r="BK42" s="358">
        <v>1255.568</v>
      </c>
      <c r="BL42" s="358">
        <v>1242.1079999999999</v>
      </c>
      <c r="BM42" s="358">
        <v>1251.9939999999999</v>
      </c>
      <c r="BN42" s="358">
        <v>1270.2460000000001</v>
      </c>
      <c r="BO42" s="358">
        <v>1292.021</v>
      </c>
      <c r="BP42" s="358">
        <v>1299.2560000000001</v>
      </c>
      <c r="BQ42" s="358">
        <v>1312.7280000000001</v>
      </c>
      <c r="BR42" s="358">
        <v>1318.83</v>
      </c>
      <c r="BS42" s="358">
        <v>1324.2329999999999</v>
      </c>
      <c r="BT42" s="358">
        <v>1322.2170000000001</v>
      </c>
      <c r="BU42" s="358">
        <v>1333.319</v>
      </c>
      <c r="BV42" s="358">
        <v>1327.1120000000001</v>
      </c>
    </row>
    <row r="43" spans="1:74" ht="11.1" customHeight="1" x14ac:dyDescent="0.2">
      <c r="A43" s="323" t="s">
        <v>817</v>
      </c>
      <c r="B43" s="394" t="s">
        <v>934</v>
      </c>
      <c r="C43" s="387">
        <v>1457.499</v>
      </c>
      <c r="D43" s="387">
        <v>1454.1379999999999</v>
      </c>
      <c r="E43" s="387">
        <v>1451.18</v>
      </c>
      <c r="F43" s="387">
        <v>1502.9290000000001</v>
      </c>
      <c r="G43" s="387">
        <v>1496.5129999999999</v>
      </c>
      <c r="H43" s="387">
        <v>1476.2180000000001</v>
      </c>
      <c r="I43" s="387">
        <v>1498.547</v>
      </c>
      <c r="J43" s="387">
        <v>1505.336</v>
      </c>
      <c r="K43" s="387">
        <v>1526.537</v>
      </c>
      <c r="L43" s="387">
        <v>1533.1869999999999</v>
      </c>
      <c r="M43" s="387">
        <v>1559.057</v>
      </c>
      <c r="N43" s="387">
        <v>1550.9380000000001</v>
      </c>
      <c r="O43" s="387">
        <v>1564.452</v>
      </c>
      <c r="P43" s="387">
        <v>1536.876</v>
      </c>
      <c r="Q43" s="387">
        <v>1521.83</v>
      </c>
      <c r="R43" s="387">
        <v>1569.8579999999999</v>
      </c>
      <c r="S43" s="387">
        <v>1548.729</v>
      </c>
      <c r="T43" s="387">
        <v>1519.5119999999999</v>
      </c>
      <c r="U43" s="387">
        <v>1540.221</v>
      </c>
      <c r="V43" s="387">
        <v>1556.2850000000001</v>
      </c>
      <c r="W43" s="387">
        <v>1537.472</v>
      </c>
      <c r="X43" s="387">
        <v>1520.902</v>
      </c>
      <c r="Y43" s="387">
        <v>1513.913</v>
      </c>
      <c r="Z43" s="387">
        <v>1517.5409999999999</v>
      </c>
      <c r="AA43" s="387">
        <v>1534.442</v>
      </c>
      <c r="AB43" s="387">
        <v>1545.8530000000001</v>
      </c>
      <c r="AC43" s="387">
        <v>1531.2850000000001</v>
      </c>
      <c r="AD43" s="387">
        <v>1566.384</v>
      </c>
      <c r="AE43" s="387">
        <v>1566.634</v>
      </c>
      <c r="AF43" s="387">
        <v>1550.5509999999999</v>
      </c>
      <c r="AG43" s="387">
        <v>1535.4690000000001</v>
      </c>
      <c r="AH43" s="387">
        <v>1555.348</v>
      </c>
      <c r="AI43" s="387">
        <v>1528.731</v>
      </c>
      <c r="AJ43" s="387">
        <v>1511.348</v>
      </c>
      <c r="AK43" s="387">
        <v>1504.982</v>
      </c>
      <c r="AL43" s="387">
        <v>1507.931</v>
      </c>
      <c r="AM43" s="879">
        <v>1532.193</v>
      </c>
      <c r="AN43" s="387">
        <v>1525.347</v>
      </c>
      <c r="AO43" s="387">
        <v>1534.6569999999999</v>
      </c>
      <c r="AP43" s="387">
        <v>1528.7</v>
      </c>
      <c r="AQ43" s="387">
        <v>1548.857</v>
      </c>
      <c r="AR43" s="387">
        <v>1532.5530000000001</v>
      </c>
      <c r="AS43" s="387">
        <v>1544.473</v>
      </c>
      <c r="AT43" s="387">
        <v>1568.1210000000001</v>
      </c>
      <c r="AU43" s="387">
        <v>1567.703</v>
      </c>
      <c r="AV43" s="387">
        <v>1545.2370000000001</v>
      </c>
      <c r="AW43" s="387">
        <v>1545.0360000000001</v>
      </c>
      <c r="AX43" s="387">
        <v>1542.8979999999999</v>
      </c>
      <c r="AY43" s="387">
        <v>1536.0260000000001</v>
      </c>
      <c r="AZ43" s="879">
        <v>1554.3920000000001</v>
      </c>
      <c r="BA43" s="879">
        <v>1517.6669999999999</v>
      </c>
      <c r="BB43" s="879">
        <v>1500.075</v>
      </c>
      <c r="BC43" s="879">
        <v>1540.64</v>
      </c>
      <c r="BD43" s="879">
        <v>1520.3421423</v>
      </c>
      <c r="BE43" s="879">
        <v>1512.5105447000001</v>
      </c>
      <c r="BF43" s="879">
        <v>1464.9355940999999</v>
      </c>
      <c r="BG43" s="360">
        <v>1411.3448146000001</v>
      </c>
      <c r="BH43" s="360">
        <v>1379.5900105999999</v>
      </c>
      <c r="BI43" s="360">
        <v>1353.9594812</v>
      </c>
      <c r="BJ43" s="360">
        <v>1334.9274975999999</v>
      </c>
      <c r="BK43" s="360">
        <v>1342.4981316999999</v>
      </c>
      <c r="BL43" s="360">
        <v>1352.2587223999999</v>
      </c>
      <c r="BM43" s="360">
        <v>1381.8308551</v>
      </c>
      <c r="BN43" s="360">
        <v>1413.2501692000001</v>
      </c>
      <c r="BO43" s="360">
        <v>1449.3406425000001</v>
      </c>
      <c r="BP43" s="360">
        <v>1474.4087517999999</v>
      </c>
      <c r="BQ43" s="360">
        <v>1503.2037792000001</v>
      </c>
      <c r="BR43" s="360">
        <v>1536.3670434000001</v>
      </c>
      <c r="BS43" s="360">
        <v>1566.5842376999999</v>
      </c>
      <c r="BT43" s="360">
        <v>1617.5292419</v>
      </c>
      <c r="BU43" s="360">
        <v>1658.8662240000001</v>
      </c>
      <c r="BV43" s="360">
        <v>1693.3223969000001</v>
      </c>
    </row>
    <row r="44" spans="1:74" s="160" customFormat="1" ht="25.5" customHeight="1" x14ac:dyDescent="0.25">
      <c r="A44" s="159"/>
      <c r="B44" s="1032" t="s">
        <v>818</v>
      </c>
      <c r="C44" s="1021"/>
      <c r="D44" s="1021"/>
      <c r="E44" s="1021"/>
      <c r="F44" s="1021"/>
      <c r="G44" s="1021"/>
      <c r="H44" s="1021"/>
      <c r="I44" s="1021"/>
      <c r="J44" s="1021"/>
      <c r="K44" s="1021"/>
      <c r="L44" s="1021"/>
      <c r="M44" s="1021"/>
      <c r="N44" s="1021"/>
      <c r="O44" s="1021"/>
      <c r="P44" s="1021"/>
      <c r="Q44" s="1021"/>
      <c r="R44" s="781"/>
      <c r="AM44" s="764"/>
      <c r="AY44" s="823"/>
      <c r="AZ44" s="823"/>
      <c r="BA44" s="823"/>
      <c r="BB44" s="823"/>
      <c r="BC44" s="823"/>
      <c r="BD44" s="632"/>
      <c r="BE44" s="632"/>
      <c r="BF44" s="632"/>
      <c r="BG44" s="823"/>
      <c r="BH44" s="823"/>
      <c r="BI44" s="823"/>
      <c r="BJ44" s="221"/>
    </row>
    <row r="45" spans="1:74" s="160" customFormat="1" ht="12" customHeight="1" x14ac:dyDescent="0.2">
      <c r="A45" s="159"/>
      <c r="B45" s="1019" t="s">
        <v>1609</v>
      </c>
      <c r="C45" s="1019"/>
      <c r="D45" s="1019"/>
      <c r="E45" s="1019"/>
      <c r="F45" s="1019"/>
      <c r="G45" s="1019"/>
      <c r="H45" s="1019"/>
      <c r="I45" s="1019"/>
      <c r="J45" s="1019"/>
      <c r="K45" s="1019"/>
      <c r="L45" s="1019"/>
      <c r="M45" s="1019"/>
      <c r="N45" s="1019"/>
      <c r="O45" s="1019"/>
      <c r="P45" s="1019"/>
      <c r="Q45" s="1019"/>
      <c r="R45" s="781"/>
      <c r="AM45" s="764"/>
      <c r="AY45" s="823"/>
      <c r="AZ45" s="823"/>
      <c r="BA45" s="823"/>
      <c r="BB45" s="823"/>
      <c r="BC45" s="823"/>
      <c r="BD45" s="632"/>
      <c r="BE45" s="632"/>
      <c r="BF45" s="632"/>
      <c r="BG45" s="823"/>
      <c r="BH45" s="823"/>
      <c r="BI45" s="823"/>
      <c r="BJ45" s="221"/>
    </row>
    <row r="46" spans="1:74" s="160" customFormat="1" ht="22.65" customHeight="1" x14ac:dyDescent="0.2">
      <c r="A46" s="159"/>
      <c r="B46" s="1019" t="s">
        <v>819</v>
      </c>
      <c r="C46" s="1019"/>
      <c r="D46" s="1019"/>
      <c r="E46" s="1019"/>
      <c r="F46" s="1019"/>
      <c r="G46" s="1019"/>
      <c r="H46" s="1019"/>
      <c r="I46" s="1019"/>
      <c r="J46" s="1019"/>
      <c r="K46" s="1019"/>
      <c r="L46" s="1019"/>
      <c r="M46" s="1019"/>
      <c r="N46" s="1019"/>
      <c r="O46" s="1019"/>
      <c r="P46" s="1019"/>
      <c r="Q46" s="1019"/>
      <c r="R46" s="781"/>
      <c r="AM46" s="764"/>
      <c r="AY46" s="823"/>
      <c r="AZ46" s="823"/>
      <c r="BA46" s="823"/>
      <c r="BB46" s="823"/>
      <c r="BC46" s="823"/>
      <c r="BD46" s="632"/>
      <c r="BE46" s="632"/>
      <c r="BF46" s="632"/>
      <c r="BG46" s="823"/>
      <c r="BH46" s="823"/>
      <c r="BI46" s="823"/>
      <c r="BJ46" s="221"/>
    </row>
    <row r="47" spans="1:74" s="160" customFormat="1" ht="36" customHeight="1" x14ac:dyDescent="0.2">
      <c r="A47" s="159"/>
      <c r="B47" s="1019" t="s">
        <v>820</v>
      </c>
      <c r="C47" s="1019"/>
      <c r="D47" s="1019"/>
      <c r="E47" s="1019"/>
      <c r="F47" s="1019"/>
      <c r="G47" s="1019"/>
      <c r="H47" s="1019"/>
      <c r="I47" s="1019"/>
      <c r="J47" s="1019"/>
      <c r="K47" s="1019"/>
      <c r="L47" s="1019"/>
      <c r="M47" s="1019"/>
      <c r="N47" s="1019"/>
      <c r="O47" s="1019"/>
      <c r="P47" s="1019"/>
      <c r="Q47" s="1019"/>
      <c r="R47" s="781"/>
      <c r="AM47" s="764"/>
      <c r="AY47" s="823"/>
      <c r="AZ47" s="823"/>
      <c r="BA47" s="823"/>
      <c r="BB47" s="823"/>
      <c r="BC47" s="823"/>
      <c r="BD47" s="632"/>
      <c r="BE47" s="632"/>
      <c r="BF47" s="632"/>
      <c r="BG47" s="823"/>
      <c r="BH47" s="823"/>
      <c r="BI47" s="823"/>
      <c r="BJ47" s="221"/>
    </row>
    <row r="48" spans="1:74" s="160" customFormat="1" ht="12" customHeight="1" x14ac:dyDescent="0.2">
      <c r="A48" s="159"/>
      <c r="B48" s="773" t="s">
        <v>808</v>
      </c>
      <c r="C48" s="788"/>
      <c r="D48" s="788"/>
      <c r="E48" s="788"/>
      <c r="F48" s="788"/>
      <c r="G48" s="788"/>
      <c r="H48" s="788"/>
      <c r="I48" s="788"/>
      <c r="J48" s="788"/>
      <c r="K48" s="788"/>
      <c r="L48" s="788"/>
      <c r="M48" s="788"/>
      <c r="N48" s="788"/>
      <c r="O48" s="788"/>
      <c r="P48" s="788"/>
      <c r="Q48" s="788"/>
      <c r="R48" s="781"/>
      <c r="AM48" s="764"/>
      <c r="AY48" s="823"/>
      <c r="AZ48" s="823"/>
      <c r="BA48" s="823"/>
      <c r="BB48" s="823"/>
      <c r="BC48" s="823"/>
      <c r="BD48" s="632"/>
      <c r="BE48" s="632"/>
      <c r="BF48" s="632"/>
      <c r="BG48" s="823"/>
      <c r="BH48" s="823"/>
      <c r="BI48" s="823"/>
      <c r="BJ48" s="221"/>
    </row>
    <row r="49" spans="1:74" s="160" customFormat="1" ht="12" customHeight="1" x14ac:dyDescent="0.25">
      <c r="A49" s="159"/>
      <c r="B49" s="971" t="str">
        <f>Dates!$G$2</f>
        <v>EIA completed modeling and analysis for this report on Thursday, September 3, 2026.</v>
      </c>
      <c r="C49" s="972"/>
      <c r="D49" s="972"/>
      <c r="E49" s="972"/>
      <c r="F49" s="972"/>
      <c r="G49" s="972"/>
      <c r="H49" s="972"/>
      <c r="I49" s="972"/>
      <c r="J49" s="972"/>
      <c r="K49" s="972"/>
      <c r="L49" s="972"/>
      <c r="M49" s="972"/>
      <c r="N49" s="972"/>
      <c r="O49" s="972"/>
      <c r="P49" s="972"/>
      <c r="Q49" s="972"/>
      <c r="R49" s="83"/>
      <c r="AM49" s="764"/>
      <c r="AY49" s="823"/>
      <c r="AZ49" s="823"/>
      <c r="BA49" s="823"/>
      <c r="BB49" s="823"/>
      <c r="BC49" s="823"/>
      <c r="BD49" s="632"/>
      <c r="BE49" s="632"/>
      <c r="BF49" s="632"/>
      <c r="BG49" s="823"/>
      <c r="BH49" s="823"/>
      <c r="BI49" s="823"/>
      <c r="BJ49" s="221"/>
    </row>
    <row r="50" spans="1:74" s="160" customFormat="1" ht="12" customHeight="1" x14ac:dyDescent="0.25">
      <c r="A50" s="159"/>
      <c r="B50" s="1029" t="s">
        <v>481</v>
      </c>
      <c r="C50" s="1030"/>
      <c r="D50" s="1030"/>
      <c r="E50" s="1030"/>
      <c r="F50" s="1030"/>
      <c r="G50" s="1030"/>
      <c r="H50" s="1030"/>
      <c r="I50" s="1030"/>
      <c r="J50" s="1030"/>
      <c r="K50" s="1030"/>
      <c r="L50" s="1030"/>
      <c r="M50" s="1030"/>
      <c r="N50" s="1030"/>
      <c r="O50" s="1030"/>
      <c r="P50" s="1030"/>
      <c r="Q50" s="1030"/>
      <c r="R50" s="83"/>
      <c r="AM50" s="764"/>
      <c r="AY50" s="823"/>
      <c r="AZ50" s="823"/>
      <c r="BA50" s="823"/>
      <c r="BB50" s="823"/>
      <c r="BC50" s="823"/>
      <c r="BD50" s="632"/>
      <c r="BE50" s="632"/>
      <c r="BF50" s="632"/>
      <c r="BG50" s="823"/>
      <c r="BH50" s="823"/>
      <c r="BI50" s="823"/>
      <c r="BJ50" s="221"/>
    </row>
    <row r="51" spans="1:74" s="160" customFormat="1" ht="12" customHeight="1" x14ac:dyDescent="0.25">
      <c r="A51" s="159"/>
      <c r="B51" s="1002" t="s">
        <v>196</v>
      </c>
      <c r="C51" s="1031"/>
      <c r="D51" s="1031"/>
      <c r="E51" s="1031"/>
      <c r="F51" s="1031"/>
      <c r="G51" s="1031"/>
      <c r="H51" s="1031"/>
      <c r="I51" s="1031"/>
      <c r="J51" s="1031"/>
      <c r="K51" s="1031"/>
      <c r="L51" s="1031"/>
      <c r="M51" s="1031"/>
      <c r="N51" s="1031"/>
      <c r="O51" s="1031"/>
      <c r="P51" s="1031"/>
      <c r="Q51" s="1021"/>
      <c r="R51" s="83"/>
      <c r="AM51" s="764"/>
      <c r="AY51" s="823"/>
      <c r="AZ51" s="823"/>
      <c r="BA51" s="823"/>
      <c r="BB51" s="823"/>
      <c r="BC51" s="823"/>
      <c r="BD51" s="632"/>
      <c r="BE51" s="632"/>
      <c r="BF51" s="632"/>
      <c r="BG51" s="823"/>
      <c r="BH51" s="823"/>
      <c r="BI51" s="823"/>
      <c r="BJ51" s="221"/>
    </row>
    <row r="52" spans="1:74" s="160" customFormat="1" ht="12" customHeight="1" x14ac:dyDescent="0.25">
      <c r="A52" s="159"/>
      <c r="B52" s="1002" t="s">
        <v>489</v>
      </c>
      <c r="C52" s="1021"/>
      <c r="D52" s="1021"/>
      <c r="E52" s="1021"/>
      <c r="F52" s="1021"/>
      <c r="G52" s="1021"/>
      <c r="H52" s="1021"/>
      <c r="I52" s="1021"/>
      <c r="J52" s="1021"/>
      <c r="K52" s="1021"/>
      <c r="L52" s="1021"/>
      <c r="M52" s="1021"/>
      <c r="N52" s="1021"/>
      <c r="O52" s="1021"/>
      <c r="P52" s="1021"/>
      <c r="Q52" s="1021"/>
      <c r="R52" s="83"/>
      <c r="AM52" s="764"/>
      <c r="AY52" s="823"/>
      <c r="AZ52" s="823"/>
      <c r="BA52" s="823"/>
      <c r="BB52" s="823"/>
      <c r="BC52" s="823"/>
      <c r="BD52" s="632"/>
      <c r="BE52" s="632"/>
      <c r="BF52" s="632"/>
      <c r="BG52" s="823"/>
      <c r="BH52" s="823"/>
      <c r="BI52" s="823"/>
      <c r="BJ52" s="221"/>
    </row>
    <row r="53" spans="1:74" s="160" customFormat="1" ht="12" customHeight="1" x14ac:dyDescent="0.2">
      <c r="A53" s="159"/>
      <c r="B53" s="999" t="s">
        <v>821</v>
      </c>
      <c r="C53" s="999"/>
      <c r="D53" s="999"/>
      <c r="E53" s="999"/>
      <c r="F53" s="999"/>
      <c r="G53" s="999"/>
      <c r="H53" s="999"/>
      <c r="I53" s="999"/>
      <c r="J53" s="999"/>
      <c r="K53" s="999"/>
      <c r="L53" s="999"/>
      <c r="M53" s="999"/>
      <c r="N53" s="999"/>
      <c r="O53" s="999"/>
      <c r="P53" s="999"/>
      <c r="Q53" s="999"/>
      <c r="R53" s="999"/>
      <c r="AM53" s="764"/>
      <c r="AY53" s="823"/>
      <c r="AZ53" s="823"/>
      <c r="BA53" s="823"/>
      <c r="BB53" s="823"/>
      <c r="BC53" s="823"/>
      <c r="BD53" s="632"/>
      <c r="BE53" s="632"/>
      <c r="BF53" s="632"/>
      <c r="BG53" s="823"/>
      <c r="BH53" s="823"/>
      <c r="BI53" s="823"/>
      <c r="BJ53" s="221"/>
    </row>
    <row r="54" spans="1:74" s="160" customFormat="1" ht="12" customHeight="1" x14ac:dyDescent="0.25">
      <c r="A54" s="159"/>
      <c r="B54" s="1022" t="s">
        <v>822</v>
      </c>
      <c r="C54" s="1021"/>
      <c r="D54" s="1021"/>
      <c r="E54" s="1021"/>
      <c r="F54" s="1021"/>
      <c r="G54" s="1021"/>
      <c r="H54" s="1021"/>
      <c r="I54" s="1021"/>
      <c r="J54" s="1021"/>
      <c r="K54" s="1021"/>
      <c r="L54" s="1021"/>
      <c r="M54" s="1021"/>
      <c r="N54" s="1021"/>
      <c r="O54" s="1021"/>
      <c r="P54" s="1021"/>
      <c r="Q54" s="1021"/>
      <c r="R54" s="802"/>
      <c r="AM54" s="764"/>
      <c r="AY54" s="823"/>
      <c r="AZ54" s="823"/>
      <c r="BA54" s="823"/>
      <c r="BB54" s="823"/>
      <c r="BC54" s="823"/>
      <c r="BD54" s="632"/>
      <c r="BE54" s="632"/>
      <c r="BF54" s="632"/>
      <c r="BG54" s="823"/>
      <c r="BH54" s="823"/>
      <c r="BI54" s="823"/>
      <c r="BJ54" s="221"/>
    </row>
    <row r="55" spans="1:74" s="160" customFormat="1" ht="12" customHeight="1" x14ac:dyDescent="0.25">
      <c r="A55" s="159"/>
      <c r="B55" s="1009" t="s">
        <v>823</v>
      </c>
      <c r="C55" s="1021"/>
      <c r="D55" s="1021"/>
      <c r="E55" s="1021"/>
      <c r="F55" s="1021"/>
      <c r="G55" s="1021"/>
      <c r="H55" s="1021"/>
      <c r="I55" s="1021"/>
      <c r="J55" s="1021"/>
      <c r="K55" s="1021"/>
      <c r="L55" s="1021"/>
      <c r="M55" s="1021"/>
      <c r="N55" s="1021"/>
      <c r="O55" s="1021"/>
      <c r="P55" s="1021"/>
      <c r="Q55" s="1021"/>
      <c r="R55" s="781"/>
      <c r="AM55" s="764"/>
      <c r="AY55" s="823"/>
      <c r="AZ55" s="823"/>
      <c r="BA55" s="823"/>
      <c r="BB55" s="823"/>
      <c r="BC55" s="823"/>
      <c r="BD55" s="632"/>
      <c r="BE55" s="632"/>
      <c r="BF55" s="632"/>
      <c r="BG55" s="823"/>
      <c r="BH55" s="823"/>
      <c r="BI55" s="823"/>
      <c r="BJ55" s="221"/>
    </row>
    <row r="56" spans="1:74" s="160" customFormat="1" ht="12" customHeight="1" x14ac:dyDescent="0.25">
      <c r="A56" s="159"/>
      <c r="B56" s="977"/>
      <c r="C56" s="1020"/>
      <c r="D56" s="1020"/>
      <c r="E56" s="1020"/>
      <c r="F56" s="1020"/>
      <c r="G56" s="1020"/>
      <c r="H56" s="1020"/>
      <c r="I56" s="1020"/>
      <c r="J56" s="1020"/>
      <c r="K56" s="1020"/>
      <c r="L56" s="1020"/>
      <c r="M56" s="1020"/>
      <c r="N56" s="1020"/>
      <c r="O56" s="1020"/>
      <c r="P56" s="1020"/>
      <c r="Q56" s="1001"/>
      <c r="AM56" s="764"/>
      <c r="AY56" s="823"/>
      <c r="AZ56" s="823"/>
      <c r="BA56" s="823"/>
      <c r="BB56" s="823"/>
      <c r="BC56" s="823"/>
      <c r="BD56" s="632"/>
      <c r="BE56" s="632"/>
      <c r="BF56" s="632"/>
      <c r="BG56" s="823"/>
      <c r="BH56" s="823"/>
      <c r="BI56" s="823"/>
      <c r="BJ56" s="221"/>
    </row>
    <row r="57" spans="1:74" s="160" customFormat="1" ht="12" customHeight="1" x14ac:dyDescent="0.25">
      <c r="A57" s="159"/>
      <c r="B57" s="1018"/>
      <c r="C57" s="1001"/>
      <c r="D57" s="1001"/>
      <c r="E57" s="1001"/>
      <c r="F57" s="1001"/>
      <c r="G57" s="1001"/>
      <c r="H57" s="1001"/>
      <c r="I57" s="1001"/>
      <c r="J57" s="1001"/>
      <c r="K57" s="1001"/>
      <c r="L57" s="1001"/>
      <c r="M57" s="1001"/>
      <c r="N57" s="1001"/>
      <c r="O57" s="1001"/>
      <c r="P57" s="1001"/>
      <c r="Q57" s="1001"/>
      <c r="AM57" s="764"/>
      <c r="AY57" s="823"/>
      <c r="AZ57" s="823"/>
      <c r="BA57" s="823"/>
      <c r="BB57" s="823"/>
      <c r="BC57" s="823"/>
      <c r="BD57" s="632"/>
      <c r="BE57" s="632"/>
      <c r="BF57" s="632"/>
      <c r="BG57" s="823"/>
      <c r="BH57" s="823"/>
      <c r="BI57" s="823"/>
      <c r="BJ57" s="221"/>
    </row>
    <row r="58" spans="1:74" s="161" customFormat="1" ht="12" customHeight="1" x14ac:dyDescent="0.25">
      <c r="A58" s="158"/>
      <c r="B58" s="977"/>
      <c r="C58" s="978"/>
      <c r="D58" s="978"/>
      <c r="E58" s="978"/>
      <c r="F58" s="978"/>
      <c r="G58" s="978"/>
      <c r="H58" s="978"/>
      <c r="I58" s="978"/>
      <c r="J58" s="978"/>
      <c r="K58" s="978"/>
      <c r="L58" s="978"/>
      <c r="M58" s="978"/>
      <c r="N58" s="978"/>
      <c r="O58" s="978"/>
      <c r="P58" s="978"/>
      <c r="Q58" s="1001"/>
      <c r="R58" s="160"/>
      <c r="AM58" s="763"/>
      <c r="AY58" s="638"/>
      <c r="AZ58" s="638"/>
      <c r="BA58" s="638"/>
      <c r="BB58" s="638"/>
      <c r="BC58" s="638"/>
      <c r="BD58" s="636"/>
      <c r="BE58" s="636"/>
      <c r="BF58" s="636"/>
      <c r="BG58" s="638"/>
      <c r="BH58" s="638"/>
      <c r="BI58" s="638"/>
      <c r="BJ58" s="220"/>
    </row>
    <row r="59" spans="1:74" ht="12" customHeight="1" x14ac:dyDescent="0.2">
      <c r="B59" s="1017"/>
      <c r="C59" s="1001"/>
      <c r="D59" s="1001"/>
      <c r="E59" s="1001"/>
      <c r="F59" s="1001"/>
      <c r="G59" s="1001"/>
      <c r="H59" s="1001"/>
      <c r="I59" s="1001"/>
      <c r="J59" s="1001"/>
      <c r="K59" s="1001"/>
      <c r="L59" s="1001"/>
      <c r="M59" s="1001"/>
      <c r="N59" s="1001"/>
      <c r="O59" s="1001"/>
      <c r="P59" s="1001"/>
      <c r="Q59" s="1001"/>
      <c r="R59" s="161"/>
      <c r="BK59" s="151"/>
      <c r="BL59" s="151"/>
      <c r="BM59" s="151"/>
      <c r="BN59" s="151"/>
      <c r="BO59" s="151"/>
      <c r="BP59" s="151"/>
      <c r="BQ59" s="151"/>
      <c r="BR59" s="151"/>
      <c r="BS59" s="151"/>
      <c r="BT59" s="151"/>
      <c r="BU59" s="151"/>
      <c r="BV59" s="151"/>
    </row>
    <row r="60" spans="1:74" x14ac:dyDescent="0.2">
      <c r="BK60" s="151"/>
      <c r="BL60" s="151"/>
      <c r="BM60" s="151"/>
      <c r="BN60" s="151"/>
      <c r="BO60" s="151"/>
      <c r="BP60" s="151"/>
      <c r="BQ60" s="151"/>
      <c r="BR60" s="151"/>
      <c r="BS60" s="151"/>
      <c r="BT60" s="151"/>
      <c r="BU60" s="151"/>
      <c r="BV60" s="151"/>
    </row>
    <row r="61" spans="1:74" x14ac:dyDescent="0.2">
      <c r="BK61" s="151"/>
      <c r="BL61" s="151"/>
      <c r="BM61" s="151"/>
      <c r="BN61" s="151"/>
      <c r="BO61" s="151"/>
      <c r="BP61" s="151"/>
      <c r="BQ61" s="151"/>
      <c r="BR61" s="151"/>
      <c r="BS61" s="151"/>
      <c r="BT61" s="151"/>
      <c r="BU61" s="151"/>
      <c r="BV61" s="151"/>
    </row>
    <row r="62" spans="1:74" x14ac:dyDescent="0.2">
      <c r="BK62" s="151"/>
      <c r="BL62" s="151"/>
      <c r="BM62" s="151"/>
      <c r="BN62" s="151"/>
      <c r="BO62" s="151"/>
      <c r="BP62" s="151"/>
      <c r="BQ62" s="151"/>
      <c r="BR62" s="151"/>
      <c r="BS62" s="151"/>
      <c r="BT62" s="151"/>
      <c r="BU62" s="151"/>
      <c r="BV62" s="151"/>
    </row>
    <row r="63" spans="1:74" x14ac:dyDescent="0.2">
      <c r="BK63" s="151"/>
      <c r="BL63" s="151"/>
      <c r="BM63" s="151"/>
      <c r="BN63" s="151"/>
      <c r="BO63" s="151"/>
      <c r="BP63" s="151"/>
      <c r="BQ63" s="151"/>
      <c r="BR63" s="151"/>
      <c r="BS63" s="151"/>
      <c r="BT63" s="151"/>
      <c r="BU63" s="151"/>
      <c r="BV63" s="151"/>
    </row>
    <row r="64" spans="1: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row r="129" spans="63:74" x14ac:dyDescent="0.2">
      <c r="BK129" s="151"/>
      <c r="BL129" s="151"/>
      <c r="BM129" s="151"/>
      <c r="BN129" s="151"/>
      <c r="BO129" s="151"/>
      <c r="BP129" s="151"/>
      <c r="BQ129" s="151"/>
      <c r="BR129" s="151"/>
      <c r="BS129" s="151"/>
      <c r="BT129" s="151"/>
      <c r="BU129" s="151"/>
      <c r="BV129" s="151"/>
    </row>
    <row r="130" spans="63:74" x14ac:dyDescent="0.2">
      <c r="BK130" s="151"/>
      <c r="BL130" s="151"/>
      <c r="BM130" s="151"/>
      <c r="BN130" s="151"/>
      <c r="BO130" s="151"/>
      <c r="BP130" s="151"/>
      <c r="BQ130" s="151"/>
      <c r="BR130" s="151"/>
      <c r="BS130" s="151"/>
      <c r="BT130" s="151"/>
      <c r="BU130" s="151"/>
      <c r="BV130" s="151"/>
    </row>
    <row r="131" spans="63:74" x14ac:dyDescent="0.2">
      <c r="BK131" s="151"/>
      <c r="BL131" s="151"/>
      <c r="BM131" s="151"/>
      <c r="BN131" s="151"/>
      <c r="BO131" s="151"/>
      <c r="BP131" s="151"/>
      <c r="BQ131" s="151"/>
      <c r="BR131" s="151"/>
      <c r="BS131" s="151"/>
      <c r="BT131" s="151"/>
      <c r="BU131" s="151"/>
      <c r="BV131" s="151"/>
    </row>
    <row r="132" spans="63:74" x14ac:dyDescent="0.2">
      <c r="BK132" s="151"/>
      <c r="BL132" s="151"/>
      <c r="BM132" s="151"/>
      <c r="BN132" s="151"/>
      <c r="BO132" s="151"/>
      <c r="BP132" s="151"/>
      <c r="BQ132" s="151"/>
      <c r="BR132" s="151"/>
      <c r="BS132" s="151"/>
      <c r="BT132" s="151"/>
      <c r="BU132" s="151"/>
      <c r="BV132" s="151"/>
    </row>
    <row r="133" spans="63:74" x14ac:dyDescent="0.2">
      <c r="BK133" s="151"/>
      <c r="BL133" s="151"/>
      <c r="BM133" s="151"/>
      <c r="BN133" s="151"/>
      <c r="BO133" s="151"/>
      <c r="BP133" s="151"/>
      <c r="BQ133" s="151"/>
      <c r="BR133" s="151"/>
      <c r="BS133" s="151"/>
      <c r="BT133" s="151"/>
      <c r="BU133" s="151"/>
      <c r="BV133" s="151"/>
    </row>
  </sheetData>
  <mergeCells count="23">
    <mergeCell ref="A1:A2"/>
    <mergeCell ref="B49:Q49"/>
    <mergeCell ref="B50:Q50"/>
    <mergeCell ref="B51:Q51"/>
    <mergeCell ref="B52:Q52"/>
    <mergeCell ref="B44:Q44"/>
    <mergeCell ref="AM3:AX3"/>
    <mergeCell ref="AY3:BJ3"/>
    <mergeCell ref="BK3:BV3"/>
    <mergeCell ref="B1:AL1"/>
    <mergeCell ref="C3:N3"/>
    <mergeCell ref="O3:Z3"/>
    <mergeCell ref="AA3:AL3"/>
    <mergeCell ref="B59:Q59"/>
    <mergeCell ref="B57:Q57"/>
    <mergeCell ref="B58:Q58"/>
    <mergeCell ref="B45:Q45"/>
    <mergeCell ref="B46:Q46"/>
    <mergeCell ref="B47:Q47"/>
    <mergeCell ref="B56:Q56"/>
    <mergeCell ref="B55:Q55"/>
    <mergeCell ref="B54:Q54"/>
    <mergeCell ref="B53:R53"/>
  </mergeCells>
  <phoneticPr fontId="4" type="noConversion"/>
  <hyperlinks>
    <hyperlink ref="A1:A2" location="Contents!A1" display="Table of Contents" xr:uid="{00000000-0004-0000-0400-000000000000}"/>
  </hyperlinks>
  <pageMargins left="0.25" right="0.25" top="0.25" bottom="0.25" header="0.5" footer="0.5"/>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pageSetUpPr fitToPage="1"/>
  </sheetPr>
  <dimension ref="A1:BV137"/>
  <sheetViews>
    <sheetView zoomScaleNormal="100" workbookViewId="0">
      <pane xSplit="2" ySplit="4" topLeftCell="AY5" activePane="bottomRight" state="frozen"/>
      <selection activeCell="BF63" sqref="BF63"/>
      <selection pane="topRight" activeCell="BF63" sqref="BF63"/>
      <selection pane="bottomLeft" activeCell="BF63" sqref="BF63"/>
      <selection pane="bottomRight" activeCell="B1" sqref="B1:AL1"/>
    </sheetView>
  </sheetViews>
  <sheetFormatPr defaultColWidth="8.5546875" defaultRowHeight="10.199999999999999" x14ac:dyDescent="0.2"/>
  <cols>
    <col min="1" max="1" width="11.5546875" style="89" customWidth="1"/>
    <col min="2" max="2" width="42.5546875" style="83" customWidth="1"/>
    <col min="3"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4" ht="13.35" customHeight="1" x14ac:dyDescent="0.25">
      <c r="A1" s="987" t="s">
        <v>477</v>
      </c>
      <c r="B1" s="1023" t="s">
        <v>887</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4" ht="13.2" x14ac:dyDescent="0.25">
      <c r="A2" s="988"/>
      <c r="B2" s="222" t="str">
        <f>"U.S. Energy Information Administration  |  Short-Term Energy Outlook  - "&amp;Dates!D1</f>
        <v>U.S. Energy Information Administration  |  Short-Term Energy Outlook  - September 2026</v>
      </c>
      <c r="C2" s="223"/>
      <c r="D2" s="223"/>
      <c r="E2" s="223"/>
      <c r="F2" s="223"/>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23"/>
      <c r="AL2" s="223"/>
    </row>
    <row r="3" spans="1:74" s="7" customFormat="1" ht="13.2" x14ac:dyDescent="0.25">
      <c r="A3" s="316" t="s">
        <v>759</v>
      </c>
      <c r="B3" s="308"/>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s="7" customFormat="1" x14ac:dyDescent="0.2">
      <c r="A4" s="322" t="str">
        <f>TEXT(Dates!$D$2,"dddd, mmmm d, yyyy")</f>
        <v>Thursday, September 3,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23"/>
      <c r="B5" s="327" t="s">
        <v>889</v>
      </c>
      <c r="AY5" s="83"/>
      <c r="BG5" s="855"/>
      <c r="BH5" s="399"/>
      <c r="BI5" s="399"/>
      <c r="BJ5" s="399"/>
      <c r="BK5" s="399"/>
      <c r="BL5" s="399"/>
      <c r="BM5" s="399"/>
      <c r="BN5" s="399"/>
      <c r="BO5" s="399"/>
      <c r="BP5" s="399"/>
      <c r="BQ5" s="399"/>
      <c r="BR5" s="399"/>
      <c r="BS5" s="399"/>
      <c r="BT5" s="399"/>
      <c r="BU5" s="399"/>
      <c r="BV5" s="399"/>
    </row>
    <row r="6" spans="1:74" s="272" customFormat="1" ht="11.1" customHeight="1" x14ac:dyDescent="0.2">
      <c r="A6" s="395" t="s">
        <v>210</v>
      </c>
      <c r="B6" s="389" t="s">
        <v>828</v>
      </c>
      <c r="C6" s="105">
        <v>69.902453214999994</v>
      </c>
      <c r="D6" s="105">
        <v>70.453619040999996</v>
      </c>
      <c r="E6" s="105">
        <v>71.342692561999996</v>
      </c>
      <c r="F6" s="105">
        <v>70.472055127999994</v>
      </c>
      <c r="G6" s="105">
        <v>70.923869609999997</v>
      </c>
      <c r="H6" s="105">
        <v>71.309142796000003</v>
      </c>
      <c r="I6" s="105">
        <v>72.212389164000001</v>
      </c>
      <c r="J6" s="105">
        <v>71.843182631000005</v>
      </c>
      <c r="K6" s="105">
        <v>72.233423701999996</v>
      </c>
      <c r="L6" s="105">
        <v>72.794474351999995</v>
      </c>
      <c r="M6" s="105">
        <v>73.268937426999997</v>
      </c>
      <c r="N6" s="105">
        <v>71.653825182000006</v>
      </c>
      <c r="O6" s="105">
        <v>72.938357760000002</v>
      </c>
      <c r="P6" s="105">
        <v>73.232426746000002</v>
      </c>
      <c r="Q6" s="105">
        <v>73.341545324999998</v>
      </c>
      <c r="R6" s="105">
        <v>73.038904814999995</v>
      </c>
      <c r="S6" s="105">
        <v>73.094886832</v>
      </c>
      <c r="T6" s="105">
        <v>73.754718909999994</v>
      </c>
      <c r="U6" s="105">
        <v>74.116971430000007</v>
      </c>
      <c r="V6" s="105">
        <v>74.013725086999997</v>
      </c>
      <c r="W6" s="105">
        <v>74.413525763999999</v>
      </c>
      <c r="X6" s="105">
        <v>74.777716205000004</v>
      </c>
      <c r="Y6" s="105">
        <v>75.503800876</v>
      </c>
      <c r="Z6" s="105">
        <v>75.558595069000006</v>
      </c>
      <c r="AA6" s="105">
        <v>73.352879655999999</v>
      </c>
      <c r="AB6" s="105">
        <v>74.287298593000003</v>
      </c>
      <c r="AC6" s="105">
        <v>74.735921446999996</v>
      </c>
      <c r="AD6" s="105">
        <v>74.669198214999994</v>
      </c>
      <c r="AE6" s="105">
        <v>74.418038132999996</v>
      </c>
      <c r="AF6" s="105">
        <v>74.823234391</v>
      </c>
      <c r="AG6" s="105">
        <v>74.547500310000004</v>
      </c>
      <c r="AH6" s="105">
        <v>74.955324997000005</v>
      </c>
      <c r="AI6" s="105">
        <v>74.586861654000003</v>
      </c>
      <c r="AJ6" s="105">
        <v>75.428312989999995</v>
      </c>
      <c r="AK6" s="105">
        <v>75.555878153999998</v>
      </c>
      <c r="AL6" s="105">
        <v>75.310487969999997</v>
      </c>
      <c r="AM6" s="105">
        <v>74.166217571000004</v>
      </c>
      <c r="AN6" s="105">
        <v>74.587493785999996</v>
      </c>
      <c r="AO6" s="105">
        <v>75.824440386999996</v>
      </c>
      <c r="AP6" s="105">
        <v>75.694992467000006</v>
      </c>
      <c r="AQ6" s="105">
        <v>75.843253645000004</v>
      </c>
      <c r="AR6" s="105">
        <v>76.555203367000004</v>
      </c>
      <c r="AS6" s="105">
        <v>77.956156355000005</v>
      </c>
      <c r="AT6" s="105">
        <v>78.473729097000003</v>
      </c>
      <c r="AU6" s="105">
        <v>78.485294600000003</v>
      </c>
      <c r="AV6" s="105">
        <v>78.474217934999999</v>
      </c>
      <c r="AW6" s="105">
        <v>78.770935499999993</v>
      </c>
      <c r="AX6" s="105">
        <v>77.871535515999994</v>
      </c>
      <c r="AY6" s="105">
        <v>75.982435805999998</v>
      </c>
      <c r="AZ6" s="886">
        <v>77.892270535999998</v>
      </c>
      <c r="BA6" s="886">
        <v>74.890942934999998</v>
      </c>
      <c r="BB6" s="886">
        <v>75.517140499999996</v>
      </c>
      <c r="BC6" s="886">
        <v>75.088007418999993</v>
      </c>
      <c r="BD6" s="886">
        <v>77.511835501999997</v>
      </c>
      <c r="BE6" s="886">
        <v>77.496618244999993</v>
      </c>
      <c r="BF6" s="886">
        <v>77.283474661</v>
      </c>
      <c r="BG6" s="388">
        <v>77.401598398999994</v>
      </c>
      <c r="BH6" s="388">
        <v>78.057588620000004</v>
      </c>
      <c r="BI6" s="388">
        <v>78.618733358</v>
      </c>
      <c r="BJ6" s="388">
        <v>78.791640756000007</v>
      </c>
      <c r="BK6" s="388">
        <v>78.882383410000003</v>
      </c>
      <c r="BL6" s="388">
        <v>79.199289093000004</v>
      </c>
      <c r="BM6" s="388">
        <v>79.422005165000002</v>
      </c>
      <c r="BN6" s="388">
        <v>79.832021174999994</v>
      </c>
      <c r="BO6" s="388">
        <v>80.354495537000005</v>
      </c>
      <c r="BP6" s="388">
        <v>80.339394372000001</v>
      </c>
      <c r="BQ6" s="388">
        <v>80.943507187999998</v>
      </c>
      <c r="BR6" s="388">
        <v>80.985723970999999</v>
      </c>
      <c r="BS6" s="388">
        <v>80.935133524999998</v>
      </c>
      <c r="BT6" s="388">
        <v>81.449312415999998</v>
      </c>
      <c r="BU6" s="388">
        <v>81.876157104000001</v>
      </c>
      <c r="BV6" s="388">
        <v>81.525848124999996</v>
      </c>
    </row>
    <row r="7" spans="1:74" s="272" customFormat="1" ht="11.1" customHeight="1" x14ac:dyDescent="0.2">
      <c r="A7" s="395"/>
      <c r="B7" s="389"/>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886"/>
      <c r="BA7" s="886"/>
      <c r="BB7" s="886"/>
      <c r="BC7" s="886"/>
      <c r="BD7" s="886"/>
      <c r="BE7" s="886"/>
      <c r="BF7" s="886"/>
      <c r="BG7" s="388"/>
      <c r="BH7" s="388"/>
      <c r="BI7" s="388"/>
      <c r="BJ7" s="388"/>
      <c r="BK7" s="388"/>
      <c r="BL7" s="388"/>
      <c r="BM7" s="388"/>
      <c r="BN7" s="388"/>
      <c r="BO7" s="388"/>
      <c r="BP7" s="388"/>
      <c r="BQ7" s="388"/>
      <c r="BR7" s="388"/>
      <c r="BS7" s="388"/>
      <c r="BT7" s="388"/>
      <c r="BU7" s="388"/>
      <c r="BV7" s="388"/>
    </row>
    <row r="8" spans="1:74" s="272" customFormat="1" ht="11.1" customHeight="1" x14ac:dyDescent="0.2">
      <c r="A8" s="395" t="s">
        <v>200</v>
      </c>
      <c r="B8" s="392" t="s">
        <v>956</v>
      </c>
      <c r="C8" s="105">
        <v>26.892263516</v>
      </c>
      <c r="D8" s="105">
        <v>27.032151536000001</v>
      </c>
      <c r="E8" s="105">
        <v>28.045362709999999</v>
      </c>
      <c r="F8" s="105">
        <v>27.800670767</v>
      </c>
      <c r="G8" s="105">
        <v>27.678723935000001</v>
      </c>
      <c r="H8" s="105">
        <v>28.0956145</v>
      </c>
      <c r="I8" s="105">
        <v>28.537407161000001</v>
      </c>
      <c r="J8" s="105">
        <v>28.402285128999999</v>
      </c>
      <c r="K8" s="105">
        <v>28.737932767</v>
      </c>
      <c r="L8" s="105">
        <v>28.922230290000002</v>
      </c>
      <c r="M8" s="105">
        <v>29.185346533000001</v>
      </c>
      <c r="N8" s="105">
        <v>28.018063354999999</v>
      </c>
      <c r="O8" s="105">
        <v>29.016137742000002</v>
      </c>
      <c r="P8" s="105">
        <v>28.975749357000002</v>
      </c>
      <c r="Q8" s="105">
        <v>29.544687289999999</v>
      </c>
      <c r="R8" s="105">
        <v>29.2651346</v>
      </c>
      <c r="S8" s="105">
        <v>28.928403805999999</v>
      </c>
      <c r="T8" s="105">
        <v>29.457569433</v>
      </c>
      <c r="U8" s="105">
        <v>29.936872580999999</v>
      </c>
      <c r="V8" s="105">
        <v>30.188197097</v>
      </c>
      <c r="W8" s="105">
        <v>30.379169999999998</v>
      </c>
      <c r="X8" s="105">
        <v>30.520832226</v>
      </c>
      <c r="Y8" s="105">
        <v>31.019732767000001</v>
      </c>
      <c r="Z8" s="105">
        <v>31.023522805999999</v>
      </c>
      <c r="AA8" s="105">
        <v>29.015407676999999</v>
      </c>
      <c r="AB8" s="105">
        <v>30.333821552</v>
      </c>
      <c r="AC8" s="105">
        <v>30.753000322999998</v>
      </c>
      <c r="AD8" s="105">
        <v>30.863908266999999</v>
      </c>
      <c r="AE8" s="105">
        <v>30.524443419000001</v>
      </c>
      <c r="AF8" s="105">
        <v>30.8450782</v>
      </c>
      <c r="AG8" s="105">
        <v>30.814123355</v>
      </c>
      <c r="AH8" s="105">
        <v>31.305804483999999</v>
      </c>
      <c r="AI8" s="105">
        <v>30.812625100000002</v>
      </c>
      <c r="AJ8" s="105">
        <v>31.774667451999999</v>
      </c>
      <c r="AK8" s="105">
        <v>31.827891000000001</v>
      </c>
      <c r="AL8" s="105">
        <v>31.715313386999998</v>
      </c>
      <c r="AM8" s="105">
        <v>30.58866029</v>
      </c>
      <c r="AN8" s="105">
        <v>30.657593786</v>
      </c>
      <c r="AO8" s="105">
        <v>31.531940386999999</v>
      </c>
      <c r="AP8" s="105">
        <v>31.362892467000002</v>
      </c>
      <c r="AQ8" s="105">
        <v>31.134253645000001</v>
      </c>
      <c r="AR8" s="105">
        <v>31.670003367</v>
      </c>
      <c r="AS8" s="105">
        <v>32.220656355000003</v>
      </c>
      <c r="AT8" s="105">
        <v>32.392129097000002</v>
      </c>
      <c r="AU8" s="105">
        <v>32.501594599999997</v>
      </c>
      <c r="AV8" s="105">
        <v>32.430217935000002</v>
      </c>
      <c r="AW8" s="105">
        <v>32.846135500000003</v>
      </c>
      <c r="AX8" s="105">
        <v>32.344835516000003</v>
      </c>
      <c r="AY8" s="105">
        <v>31.360335805999998</v>
      </c>
      <c r="AZ8" s="886">
        <v>32.230570536000002</v>
      </c>
      <c r="BA8" s="886">
        <v>32.479442935000002</v>
      </c>
      <c r="BB8" s="886">
        <v>32.663340499999997</v>
      </c>
      <c r="BC8" s="886">
        <v>32.401607419000001</v>
      </c>
      <c r="BD8" s="886">
        <v>32.546853558000002</v>
      </c>
      <c r="BE8" s="886">
        <v>32.614889490000003</v>
      </c>
      <c r="BF8" s="886">
        <v>32.695485026</v>
      </c>
      <c r="BG8" s="388">
        <v>32.564559326999998</v>
      </c>
      <c r="BH8" s="388">
        <v>32.788236108</v>
      </c>
      <c r="BI8" s="388">
        <v>33.133203352000002</v>
      </c>
      <c r="BJ8" s="388">
        <v>33.096806960999999</v>
      </c>
      <c r="BK8" s="388">
        <v>32.883305548000003</v>
      </c>
      <c r="BL8" s="388">
        <v>32.938057057000002</v>
      </c>
      <c r="BM8" s="388">
        <v>33.21054462</v>
      </c>
      <c r="BN8" s="388">
        <v>33.178275317000001</v>
      </c>
      <c r="BO8" s="388">
        <v>33.157516524999998</v>
      </c>
      <c r="BP8" s="388">
        <v>33.327723085000002</v>
      </c>
      <c r="BQ8" s="388">
        <v>33.521905322000002</v>
      </c>
      <c r="BR8" s="388">
        <v>33.628737115</v>
      </c>
      <c r="BS8" s="388">
        <v>33.381345052999997</v>
      </c>
      <c r="BT8" s="388">
        <v>33.597593150999998</v>
      </c>
      <c r="BU8" s="388">
        <v>33.908832910000001</v>
      </c>
      <c r="BV8" s="388">
        <v>33.823951538999999</v>
      </c>
    </row>
    <row r="9" spans="1:74" ht="11.1" customHeight="1" x14ac:dyDescent="0.2">
      <c r="A9" s="323" t="s">
        <v>144</v>
      </c>
      <c r="B9" s="393" t="s">
        <v>937</v>
      </c>
      <c r="C9" s="289">
        <v>5.4865000000000004</v>
      </c>
      <c r="D9" s="289">
        <v>5.7271000000000001</v>
      </c>
      <c r="E9" s="289">
        <v>5.758</v>
      </c>
      <c r="F9" s="289">
        <v>5.6017999999999999</v>
      </c>
      <c r="G9" s="289">
        <v>5.4097</v>
      </c>
      <c r="H9" s="289">
        <v>5.5342000000000002</v>
      </c>
      <c r="I9" s="289">
        <v>5.7666000000000004</v>
      </c>
      <c r="J9" s="289">
        <v>5.7511000000000001</v>
      </c>
      <c r="K9" s="289">
        <v>5.6860999999999997</v>
      </c>
      <c r="L9" s="289">
        <v>5.8230000000000004</v>
      </c>
      <c r="M9" s="289">
        <v>5.984</v>
      </c>
      <c r="N9" s="289">
        <v>5.7957000000000001</v>
      </c>
      <c r="O9" s="289">
        <v>5.7329999999999997</v>
      </c>
      <c r="P9" s="289">
        <v>5.7371999999999996</v>
      </c>
      <c r="Q9" s="289">
        <v>5.8343999999999996</v>
      </c>
      <c r="R9" s="289">
        <v>5.4714</v>
      </c>
      <c r="S9" s="289">
        <v>5.1592000000000002</v>
      </c>
      <c r="T9" s="289">
        <v>5.4960000000000004</v>
      </c>
      <c r="U9" s="289">
        <v>5.8421000000000003</v>
      </c>
      <c r="V9" s="289">
        <v>5.8487</v>
      </c>
      <c r="W9" s="289">
        <v>5.6632999999999996</v>
      </c>
      <c r="X9" s="289">
        <v>5.8407</v>
      </c>
      <c r="Y9" s="289">
        <v>6.1935000000000002</v>
      </c>
      <c r="Z9" s="289">
        <v>6.2831000000000001</v>
      </c>
      <c r="AA9" s="289">
        <v>5.7983000000000002</v>
      </c>
      <c r="AB9" s="289">
        <v>6.0076000000000001</v>
      </c>
      <c r="AC9" s="289">
        <v>6.0475000000000003</v>
      </c>
      <c r="AD9" s="289">
        <v>5.9612999999999996</v>
      </c>
      <c r="AE9" s="289">
        <v>5.6256000000000004</v>
      </c>
      <c r="AF9" s="289">
        <v>5.8776000000000002</v>
      </c>
      <c r="AG9" s="289">
        <v>5.9695</v>
      </c>
      <c r="AH9" s="289">
        <v>6.0742000000000003</v>
      </c>
      <c r="AI9" s="289">
        <v>5.7210000000000001</v>
      </c>
      <c r="AJ9" s="289">
        <v>6.2081</v>
      </c>
      <c r="AK9" s="289">
        <v>6.2766999999999999</v>
      </c>
      <c r="AL9" s="289">
        <v>6.3887999999999998</v>
      </c>
      <c r="AM9" s="289">
        <v>6.3410000000000002</v>
      </c>
      <c r="AN9" s="289">
        <v>6.0865</v>
      </c>
      <c r="AO9" s="289">
        <v>6.3887</v>
      </c>
      <c r="AP9" s="289">
        <v>6.1673</v>
      </c>
      <c r="AQ9" s="289">
        <v>5.6702000000000004</v>
      </c>
      <c r="AR9" s="289">
        <v>6.0552000000000001</v>
      </c>
      <c r="AS9" s="289">
        <v>6.4265999999999996</v>
      </c>
      <c r="AT9" s="289">
        <v>6.3663999999999996</v>
      </c>
      <c r="AU9" s="289">
        <v>6.2403000000000004</v>
      </c>
      <c r="AV9" s="289">
        <v>6.2885</v>
      </c>
      <c r="AW9" s="289">
        <v>6.6379000000000001</v>
      </c>
      <c r="AX9" s="289">
        <v>6.3943000000000003</v>
      </c>
      <c r="AY9" s="289">
        <v>6.4462000000000002</v>
      </c>
      <c r="AZ9" s="874">
        <v>6.4284999999999997</v>
      </c>
      <c r="BA9" s="874">
        <v>6.4065000000000003</v>
      </c>
      <c r="BB9" s="874">
        <v>6.3921000000000001</v>
      </c>
      <c r="BC9" s="874">
        <v>6.1227999999999998</v>
      </c>
      <c r="BD9" s="874">
        <v>6.2850957423000002</v>
      </c>
      <c r="BE9" s="874">
        <v>6.4375022567000002</v>
      </c>
      <c r="BF9" s="874">
        <v>6.4231640631999998</v>
      </c>
      <c r="BG9" s="355">
        <v>6.1562532269999997</v>
      </c>
      <c r="BH9" s="355">
        <v>6.3483693035000002</v>
      </c>
      <c r="BI9" s="355">
        <v>6.5277508418999997</v>
      </c>
      <c r="BJ9" s="355">
        <v>6.5963693948</v>
      </c>
      <c r="BK9" s="355">
        <v>6.5344597014000003</v>
      </c>
      <c r="BL9" s="355">
        <v>6.5701188178000001</v>
      </c>
      <c r="BM9" s="355">
        <v>6.5492459180999996</v>
      </c>
      <c r="BN9" s="355">
        <v>6.3228023129000004</v>
      </c>
      <c r="BO9" s="355">
        <v>6.1834621017</v>
      </c>
      <c r="BP9" s="355">
        <v>6.2804160167000003</v>
      </c>
      <c r="BQ9" s="355">
        <v>6.5089902974999996</v>
      </c>
      <c r="BR9" s="355">
        <v>6.5162094019000003</v>
      </c>
      <c r="BS9" s="355">
        <v>6.3930373516000003</v>
      </c>
      <c r="BT9" s="355">
        <v>6.5061272446</v>
      </c>
      <c r="BU9" s="355">
        <v>6.6405554486999998</v>
      </c>
      <c r="BV9" s="355">
        <v>6.6839994518000001</v>
      </c>
    </row>
    <row r="10" spans="1:74" ht="11.1" customHeight="1" x14ac:dyDescent="0.2">
      <c r="A10" s="323" t="s">
        <v>145</v>
      </c>
      <c r="B10" s="393" t="s">
        <v>193</v>
      </c>
      <c r="C10" s="289">
        <v>2.0274999999999999</v>
      </c>
      <c r="D10" s="289">
        <v>2.0091000000000001</v>
      </c>
      <c r="E10" s="289">
        <v>2.0308999999999999</v>
      </c>
      <c r="F10" s="289">
        <v>2.0184000000000002</v>
      </c>
      <c r="G10" s="289">
        <v>2.0335000000000001</v>
      </c>
      <c r="H10" s="289">
        <v>2.0419</v>
      </c>
      <c r="I10" s="289">
        <v>2.0211999999999999</v>
      </c>
      <c r="J10" s="289">
        <v>2.0348999999999999</v>
      </c>
      <c r="K10" s="289">
        <v>2.0384000000000002</v>
      </c>
      <c r="L10" s="289">
        <v>2.0327999999999999</v>
      </c>
      <c r="M10" s="289">
        <v>2.0383</v>
      </c>
      <c r="N10" s="289">
        <v>2.0301</v>
      </c>
      <c r="O10" s="289">
        <v>2.1225000000000001</v>
      </c>
      <c r="P10" s="289">
        <v>2.1120999999999999</v>
      </c>
      <c r="Q10" s="289">
        <v>2.1221000000000001</v>
      </c>
      <c r="R10" s="289">
        <v>2.1604999999999999</v>
      </c>
      <c r="S10" s="289">
        <v>2.1640000000000001</v>
      </c>
      <c r="T10" s="289">
        <v>2.1480000000000001</v>
      </c>
      <c r="U10" s="289">
        <v>2.0912000000000002</v>
      </c>
      <c r="V10" s="289">
        <v>2.1089000000000002</v>
      </c>
      <c r="W10" s="289">
        <v>2.1214</v>
      </c>
      <c r="X10" s="289">
        <v>2.0975999999999999</v>
      </c>
      <c r="Y10" s="289">
        <v>2.0977000000000001</v>
      </c>
      <c r="Z10" s="289">
        <v>2.0855999999999999</v>
      </c>
      <c r="AA10" s="289">
        <v>2.0543999999999998</v>
      </c>
      <c r="AB10" s="289">
        <v>2.0463</v>
      </c>
      <c r="AC10" s="289">
        <v>2.0415999999999999</v>
      </c>
      <c r="AD10" s="289">
        <v>2.0036999999999998</v>
      </c>
      <c r="AE10" s="289">
        <v>1.9936</v>
      </c>
      <c r="AF10" s="289">
        <v>2.0125000000000002</v>
      </c>
      <c r="AG10" s="289">
        <v>2.0392000000000001</v>
      </c>
      <c r="AH10" s="289">
        <v>2.0375000000000001</v>
      </c>
      <c r="AI10" s="289">
        <v>2.0428000000000002</v>
      </c>
      <c r="AJ10" s="289">
        <v>1.9982</v>
      </c>
      <c r="AK10" s="289">
        <v>1.9576</v>
      </c>
      <c r="AL10" s="289">
        <v>1.8989</v>
      </c>
      <c r="AM10" s="289">
        <v>1.8745000000000001</v>
      </c>
      <c r="AN10" s="289">
        <v>1.8758999999999999</v>
      </c>
      <c r="AO10" s="289">
        <v>1.8496999999999999</v>
      </c>
      <c r="AP10" s="289">
        <v>1.8585</v>
      </c>
      <c r="AQ10" s="289">
        <v>1.85</v>
      </c>
      <c r="AR10" s="289">
        <v>1.8568</v>
      </c>
      <c r="AS10" s="289">
        <v>1.8871</v>
      </c>
      <c r="AT10" s="289">
        <v>1.8839999999999999</v>
      </c>
      <c r="AU10" s="289">
        <v>1.8774</v>
      </c>
      <c r="AV10" s="289">
        <v>1.8641000000000001</v>
      </c>
      <c r="AW10" s="289">
        <v>1.8621000000000001</v>
      </c>
      <c r="AX10" s="289">
        <v>1.8904000000000001</v>
      </c>
      <c r="AY10" s="289">
        <v>1.8888</v>
      </c>
      <c r="AZ10" s="874">
        <v>1.8617999999999999</v>
      </c>
      <c r="BA10" s="874">
        <v>1.8866000000000001</v>
      </c>
      <c r="BB10" s="874">
        <v>1.8818999999999999</v>
      </c>
      <c r="BC10" s="874">
        <v>1.8815999999999999</v>
      </c>
      <c r="BD10" s="874">
        <v>1.9006823821000001</v>
      </c>
      <c r="BE10" s="874">
        <v>1.8423183961</v>
      </c>
      <c r="BF10" s="874">
        <v>1.8394615375000001</v>
      </c>
      <c r="BG10" s="355">
        <v>1.8337140000000001</v>
      </c>
      <c r="BH10" s="355">
        <v>1.8176828047</v>
      </c>
      <c r="BI10" s="355">
        <v>1.8031882103000001</v>
      </c>
      <c r="BJ10" s="355">
        <v>1.8006671658</v>
      </c>
      <c r="BK10" s="355">
        <v>1.8079919465000001</v>
      </c>
      <c r="BL10" s="355">
        <v>1.8088560388999999</v>
      </c>
      <c r="BM10" s="355">
        <v>1.8041841019</v>
      </c>
      <c r="BN10" s="355">
        <v>1.7874365043</v>
      </c>
      <c r="BO10" s="355">
        <v>1.7801786236999999</v>
      </c>
      <c r="BP10" s="355">
        <v>1.7749341686</v>
      </c>
      <c r="BQ10" s="355">
        <v>1.7641150240000001</v>
      </c>
      <c r="BR10" s="355">
        <v>1.7631032126999999</v>
      </c>
      <c r="BS10" s="355">
        <v>1.7592715018</v>
      </c>
      <c r="BT10" s="355">
        <v>1.7450410063999999</v>
      </c>
      <c r="BU10" s="355">
        <v>1.7321674609</v>
      </c>
      <c r="BV10" s="355">
        <v>1.7311164872</v>
      </c>
    </row>
    <row r="11" spans="1:74" ht="11.1" customHeight="1" x14ac:dyDescent="0.2">
      <c r="A11" s="323" t="s">
        <v>146</v>
      </c>
      <c r="B11" s="393" t="s">
        <v>194</v>
      </c>
      <c r="C11" s="289">
        <v>19.378263516000001</v>
      </c>
      <c r="D11" s="289">
        <v>19.295951536</v>
      </c>
      <c r="E11" s="289">
        <v>20.256462710000001</v>
      </c>
      <c r="F11" s="289">
        <v>20.180470766999999</v>
      </c>
      <c r="G11" s="289">
        <v>20.235523935</v>
      </c>
      <c r="H11" s="289">
        <v>20.5195145</v>
      </c>
      <c r="I11" s="289">
        <v>20.749607161</v>
      </c>
      <c r="J11" s="289">
        <v>20.616285129000001</v>
      </c>
      <c r="K11" s="289">
        <v>21.013432767000001</v>
      </c>
      <c r="L11" s="289">
        <v>21.06643029</v>
      </c>
      <c r="M11" s="289">
        <v>21.163046532999999</v>
      </c>
      <c r="N11" s="289">
        <v>20.192263355000001</v>
      </c>
      <c r="O11" s="289">
        <v>21.160637741999999</v>
      </c>
      <c r="P11" s="289">
        <v>21.126449356999998</v>
      </c>
      <c r="Q11" s="289">
        <v>21.58818729</v>
      </c>
      <c r="R11" s="289">
        <v>21.633234600000002</v>
      </c>
      <c r="S11" s="289">
        <v>21.605203805999999</v>
      </c>
      <c r="T11" s="289">
        <v>21.813569433000001</v>
      </c>
      <c r="U11" s="289">
        <v>22.003572581</v>
      </c>
      <c r="V11" s="289">
        <v>22.230597097</v>
      </c>
      <c r="W11" s="289">
        <v>22.594470000000001</v>
      </c>
      <c r="X11" s="289">
        <v>22.582532226000001</v>
      </c>
      <c r="Y11" s="289">
        <v>22.728532767000001</v>
      </c>
      <c r="Z11" s="289">
        <v>22.654822805999999</v>
      </c>
      <c r="AA11" s="289">
        <v>21.162707677</v>
      </c>
      <c r="AB11" s="289">
        <v>22.279921552000001</v>
      </c>
      <c r="AC11" s="289">
        <v>22.663900323</v>
      </c>
      <c r="AD11" s="289">
        <v>22.898908266999999</v>
      </c>
      <c r="AE11" s="289">
        <v>22.905243419000001</v>
      </c>
      <c r="AF11" s="289">
        <v>22.954978199999999</v>
      </c>
      <c r="AG11" s="289">
        <v>22.805423354999999</v>
      </c>
      <c r="AH11" s="289">
        <v>23.194104484</v>
      </c>
      <c r="AI11" s="289">
        <v>23.048825099999998</v>
      </c>
      <c r="AJ11" s="289">
        <v>23.568367452</v>
      </c>
      <c r="AK11" s="289">
        <v>23.593591</v>
      </c>
      <c r="AL11" s="289">
        <v>23.427613387000001</v>
      </c>
      <c r="AM11" s="289">
        <v>22.373160290000001</v>
      </c>
      <c r="AN11" s="289">
        <v>22.695193786000001</v>
      </c>
      <c r="AO11" s="289">
        <v>23.293540387</v>
      </c>
      <c r="AP11" s="289">
        <v>23.337092467000002</v>
      </c>
      <c r="AQ11" s="289">
        <v>23.614053644999998</v>
      </c>
      <c r="AR11" s="289">
        <v>23.758003367000001</v>
      </c>
      <c r="AS11" s="289">
        <v>23.906956354999998</v>
      </c>
      <c r="AT11" s="289">
        <v>24.141729096999999</v>
      </c>
      <c r="AU11" s="289">
        <v>24.383894600000001</v>
      </c>
      <c r="AV11" s="289">
        <v>24.277617934999999</v>
      </c>
      <c r="AW11" s="289">
        <v>24.346135499999999</v>
      </c>
      <c r="AX11" s="289">
        <v>24.060135515999999</v>
      </c>
      <c r="AY11" s="289">
        <v>23.025335806000001</v>
      </c>
      <c r="AZ11" s="874">
        <v>23.940270536</v>
      </c>
      <c r="BA11" s="874">
        <v>24.186342934999999</v>
      </c>
      <c r="BB11" s="874">
        <v>24.389340499999999</v>
      </c>
      <c r="BC11" s="874">
        <v>24.397207419000001</v>
      </c>
      <c r="BD11" s="874">
        <v>24.361075433</v>
      </c>
      <c r="BE11" s="874">
        <v>24.335068837000001</v>
      </c>
      <c r="BF11" s="874">
        <v>24.432859425</v>
      </c>
      <c r="BG11" s="355">
        <v>24.5745921</v>
      </c>
      <c r="BH11" s="355">
        <v>24.622184000000001</v>
      </c>
      <c r="BI11" s="355">
        <v>24.802264300000001</v>
      </c>
      <c r="BJ11" s="355">
        <v>24.699770399999998</v>
      </c>
      <c r="BK11" s="355">
        <v>24.540853899999998</v>
      </c>
      <c r="BL11" s="355">
        <v>24.559082199999999</v>
      </c>
      <c r="BM11" s="355">
        <v>24.857114599999999</v>
      </c>
      <c r="BN11" s="355">
        <v>25.068036500000002</v>
      </c>
      <c r="BO11" s="355">
        <v>25.193875800000001</v>
      </c>
      <c r="BP11" s="355">
        <v>25.272372900000001</v>
      </c>
      <c r="BQ11" s="355">
        <v>25.248799999999999</v>
      </c>
      <c r="BR11" s="355">
        <v>25.349424500000001</v>
      </c>
      <c r="BS11" s="355">
        <v>25.229036199999999</v>
      </c>
      <c r="BT11" s="355">
        <v>25.346424899999999</v>
      </c>
      <c r="BU11" s="355">
        <v>25.536110000000001</v>
      </c>
      <c r="BV11" s="355">
        <v>25.4088356</v>
      </c>
    </row>
    <row r="12" spans="1:74" ht="11.1" customHeight="1" x14ac:dyDescent="0.2">
      <c r="A12" s="323"/>
      <c r="B12" s="393"/>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9"/>
      <c r="AU12" s="289"/>
      <c r="AV12" s="289"/>
      <c r="AW12" s="289"/>
      <c r="AX12" s="289"/>
      <c r="AY12" s="289"/>
      <c r="AZ12" s="874"/>
      <c r="BA12" s="874"/>
      <c r="BB12" s="874"/>
      <c r="BC12" s="874"/>
      <c r="BD12" s="874"/>
      <c r="BE12" s="874"/>
      <c r="BF12" s="874"/>
      <c r="BG12" s="355"/>
      <c r="BH12" s="355"/>
      <c r="BI12" s="355"/>
      <c r="BJ12" s="355"/>
      <c r="BK12" s="355"/>
      <c r="BL12" s="355"/>
      <c r="BM12" s="355"/>
      <c r="BN12" s="355"/>
      <c r="BO12" s="355"/>
      <c r="BP12" s="355"/>
      <c r="BQ12" s="355"/>
      <c r="BR12" s="355"/>
      <c r="BS12" s="355"/>
      <c r="BT12" s="355"/>
      <c r="BU12" s="355"/>
      <c r="BV12" s="355"/>
    </row>
    <row r="13" spans="1:74" s="272" customFormat="1" ht="11.1" customHeight="1" x14ac:dyDescent="0.2">
      <c r="A13" s="395" t="s">
        <v>199</v>
      </c>
      <c r="B13" s="392" t="s">
        <v>957</v>
      </c>
      <c r="C13" s="105">
        <v>5.8477896989999998</v>
      </c>
      <c r="D13" s="105">
        <v>5.8079675056999998</v>
      </c>
      <c r="E13" s="105">
        <v>5.8338298526000001</v>
      </c>
      <c r="F13" s="105">
        <v>6.2611843616999998</v>
      </c>
      <c r="G13" s="105">
        <v>6.6183456745000004</v>
      </c>
      <c r="H13" s="105">
        <v>6.5970282963000004</v>
      </c>
      <c r="I13" s="105">
        <v>6.9467820029</v>
      </c>
      <c r="J13" s="105">
        <v>7.0016975022999999</v>
      </c>
      <c r="K13" s="105">
        <v>7.006290935</v>
      </c>
      <c r="L13" s="105">
        <v>6.9882440618999997</v>
      </c>
      <c r="M13" s="105">
        <v>6.6945908940000001</v>
      </c>
      <c r="N13" s="105">
        <v>6.3668618271000001</v>
      </c>
      <c r="O13" s="105">
        <v>6.4607200184</v>
      </c>
      <c r="P13" s="105">
        <v>6.3931773888999999</v>
      </c>
      <c r="Q13" s="105">
        <v>6.3173580351999998</v>
      </c>
      <c r="R13" s="105">
        <v>6.6269702147</v>
      </c>
      <c r="S13" s="105">
        <v>7.1175830252000001</v>
      </c>
      <c r="T13" s="105">
        <v>7.2960494770000004</v>
      </c>
      <c r="U13" s="105">
        <v>7.5843988494000003</v>
      </c>
      <c r="V13" s="105">
        <v>7.5277279899999998</v>
      </c>
      <c r="W13" s="105">
        <v>7.7060557640000003</v>
      </c>
      <c r="X13" s="105">
        <v>7.4484839789999997</v>
      </c>
      <c r="Y13" s="105">
        <v>7.4825681096999999</v>
      </c>
      <c r="Z13" s="105">
        <v>7.2784722627000003</v>
      </c>
      <c r="AA13" s="105">
        <v>7.0794719787</v>
      </c>
      <c r="AB13" s="105">
        <v>6.9816770417000003</v>
      </c>
      <c r="AC13" s="105">
        <v>6.9735211248000004</v>
      </c>
      <c r="AD13" s="105">
        <v>7.1033899483000003</v>
      </c>
      <c r="AE13" s="105">
        <v>7.6322947132000003</v>
      </c>
      <c r="AF13" s="105">
        <v>7.7611561910000004</v>
      </c>
      <c r="AG13" s="105">
        <v>7.4396769555000004</v>
      </c>
      <c r="AH13" s="105">
        <v>7.8067205129000001</v>
      </c>
      <c r="AI13" s="105">
        <v>7.9764365537000002</v>
      </c>
      <c r="AJ13" s="105">
        <v>7.5663455387000003</v>
      </c>
      <c r="AK13" s="105">
        <v>7.3301871542999999</v>
      </c>
      <c r="AL13" s="105">
        <v>7.0803745826000002</v>
      </c>
      <c r="AM13" s="105">
        <v>7.0561572809999999</v>
      </c>
      <c r="AN13" s="105">
        <v>7.11</v>
      </c>
      <c r="AO13" s="105">
        <v>7.2596999999999996</v>
      </c>
      <c r="AP13" s="105">
        <v>7.4311999999999996</v>
      </c>
      <c r="AQ13" s="105">
        <v>7.7695999999999996</v>
      </c>
      <c r="AR13" s="105">
        <v>7.9260999999999999</v>
      </c>
      <c r="AS13" s="105">
        <v>8.1661000000000001</v>
      </c>
      <c r="AT13" s="105">
        <v>8.68</v>
      </c>
      <c r="AU13" s="105">
        <v>8.6852</v>
      </c>
      <c r="AV13" s="105">
        <v>8.6280000000000001</v>
      </c>
      <c r="AW13" s="105">
        <v>8.1547999999999998</v>
      </c>
      <c r="AX13" s="105">
        <v>8.1843000000000004</v>
      </c>
      <c r="AY13" s="105">
        <v>7.9577</v>
      </c>
      <c r="AZ13" s="886">
        <v>8.1189999999999998</v>
      </c>
      <c r="BA13" s="886">
        <v>8.3312000000000008</v>
      </c>
      <c r="BB13" s="886">
        <v>8.7782</v>
      </c>
      <c r="BC13" s="886">
        <v>9.0602</v>
      </c>
      <c r="BD13" s="886">
        <v>9.3520953741999993</v>
      </c>
      <c r="BE13" s="886">
        <v>9.2700287802000005</v>
      </c>
      <c r="BF13" s="886">
        <v>9.1361044708999994</v>
      </c>
      <c r="BG13" s="388">
        <v>9.1127209014999995</v>
      </c>
      <c r="BH13" s="388">
        <v>8.7956466887999998</v>
      </c>
      <c r="BI13" s="388">
        <v>8.6746275934000003</v>
      </c>
      <c r="BJ13" s="388">
        <v>8.6038385513000009</v>
      </c>
      <c r="BK13" s="388">
        <v>8.6768115576000007</v>
      </c>
      <c r="BL13" s="388">
        <v>8.6648075596999998</v>
      </c>
      <c r="BM13" s="388">
        <v>8.4962023199000001</v>
      </c>
      <c r="BN13" s="388">
        <v>8.7896279863999993</v>
      </c>
      <c r="BO13" s="388">
        <v>9.2336141509999994</v>
      </c>
      <c r="BP13" s="388">
        <v>9.3398048558000006</v>
      </c>
      <c r="BQ13" s="388">
        <v>9.3910281429999998</v>
      </c>
      <c r="BR13" s="388">
        <v>9.4652560671000003</v>
      </c>
      <c r="BS13" s="388">
        <v>9.6490299942999993</v>
      </c>
      <c r="BT13" s="388">
        <v>9.3680028891999996</v>
      </c>
      <c r="BU13" s="388">
        <v>9.3827943210000004</v>
      </c>
      <c r="BV13" s="388">
        <v>9.0935463637999998</v>
      </c>
    </row>
    <row r="14" spans="1:74" ht="11.1" customHeight="1" x14ac:dyDescent="0.2">
      <c r="A14" s="323" t="s">
        <v>147</v>
      </c>
      <c r="B14" s="393" t="s">
        <v>945</v>
      </c>
      <c r="C14" s="289">
        <v>0.76549999999999996</v>
      </c>
      <c r="D14" s="289">
        <v>0.76780000000000004</v>
      </c>
      <c r="E14" s="289">
        <v>0.76160000000000005</v>
      </c>
      <c r="F14" s="289">
        <v>0.77669999999999995</v>
      </c>
      <c r="G14" s="289">
        <v>0.77890000000000004</v>
      </c>
      <c r="H14" s="289">
        <v>0.78879999999999995</v>
      </c>
      <c r="I14" s="289">
        <v>0.77829999999999999</v>
      </c>
      <c r="J14" s="289">
        <v>0.78249999999999997</v>
      </c>
      <c r="K14" s="289">
        <v>0.79510000000000003</v>
      </c>
      <c r="L14" s="289">
        <v>0.8296</v>
      </c>
      <c r="M14" s="289">
        <v>0.81759999999999999</v>
      </c>
      <c r="N14" s="289">
        <v>0.80030000000000001</v>
      </c>
      <c r="O14" s="289">
        <v>0.79610000000000003</v>
      </c>
      <c r="P14" s="289">
        <v>0.8034</v>
      </c>
      <c r="Q14" s="289">
        <v>0.81659999999999999</v>
      </c>
      <c r="R14" s="289">
        <v>0.81469999999999998</v>
      </c>
      <c r="S14" s="289">
        <v>0.8105</v>
      </c>
      <c r="T14" s="289">
        <v>0.80059999999999998</v>
      </c>
      <c r="U14" s="289">
        <v>0.80730000000000002</v>
      </c>
      <c r="V14" s="289">
        <v>0.81399999999999995</v>
      </c>
      <c r="W14" s="289">
        <v>0.82830000000000004</v>
      </c>
      <c r="X14" s="289">
        <v>0.8367</v>
      </c>
      <c r="Y14" s="289">
        <v>0.84470000000000001</v>
      </c>
      <c r="Z14" s="289">
        <v>0.85240000000000005</v>
      </c>
      <c r="AA14" s="289">
        <v>0.85409999999999997</v>
      </c>
      <c r="AB14" s="289">
        <v>0.84760000000000002</v>
      </c>
      <c r="AC14" s="289">
        <v>0.8629</v>
      </c>
      <c r="AD14" s="289">
        <v>0.87109999999999999</v>
      </c>
      <c r="AE14" s="289">
        <v>0.87539999999999996</v>
      </c>
      <c r="AF14" s="289">
        <v>0.86339999999999995</v>
      </c>
      <c r="AG14" s="289">
        <v>0.88529999999999998</v>
      </c>
      <c r="AH14" s="289">
        <v>0.90890000000000004</v>
      </c>
      <c r="AI14" s="289">
        <v>0.92369999999999997</v>
      </c>
      <c r="AJ14" s="289">
        <v>0.92479999999999996</v>
      </c>
      <c r="AK14" s="289">
        <v>0.93669999999999998</v>
      </c>
      <c r="AL14" s="289">
        <v>0.94450000000000001</v>
      </c>
      <c r="AM14" s="289">
        <v>0.93030000000000002</v>
      </c>
      <c r="AN14" s="289">
        <v>0.92959999999999998</v>
      </c>
      <c r="AO14" s="289">
        <v>0.93079999999999996</v>
      </c>
      <c r="AP14" s="289">
        <v>0.92320000000000002</v>
      </c>
      <c r="AQ14" s="289">
        <v>0.93279999999999996</v>
      </c>
      <c r="AR14" s="289">
        <v>0.97260000000000002</v>
      </c>
      <c r="AS14" s="289">
        <v>1.0052000000000001</v>
      </c>
      <c r="AT14" s="289">
        <v>1.0165999999999999</v>
      </c>
      <c r="AU14" s="289">
        <v>1.0310999999999999</v>
      </c>
      <c r="AV14" s="289">
        <v>1.0407999999999999</v>
      </c>
      <c r="AW14" s="289">
        <v>1.0366</v>
      </c>
      <c r="AX14" s="289">
        <v>1.0461</v>
      </c>
      <c r="AY14" s="289">
        <v>1.0622</v>
      </c>
      <c r="AZ14" s="874">
        <v>1.0525</v>
      </c>
      <c r="BA14" s="874">
        <v>1.0532999999999999</v>
      </c>
      <c r="BB14" s="874">
        <v>1.0676000000000001</v>
      </c>
      <c r="BC14" s="874">
        <v>1.0835999999999999</v>
      </c>
      <c r="BD14" s="874">
        <v>1.0979344267</v>
      </c>
      <c r="BE14" s="874">
        <v>1.0567531196</v>
      </c>
      <c r="BF14" s="874">
        <v>1.0727696791000001</v>
      </c>
      <c r="BG14" s="355">
        <v>1.1019442498000001</v>
      </c>
      <c r="BH14" s="355">
        <v>1.0860351656</v>
      </c>
      <c r="BI14" s="355">
        <v>1.1134424319</v>
      </c>
      <c r="BJ14" s="355">
        <v>1.0954365273</v>
      </c>
      <c r="BK14" s="355">
        <v>1.0823486377</v>
      </c>
      <c r="BL14" s="355">
        <v>1.1618036132</v>
      </c>
      <c r="BM14" s="355">
        <v>1.0898511657000001</v>
      </c>
      <c r="BN14" s="355">
        <v>1.1168878007</v>
      </c>
      <c r="BO14" s="355">
        <v>1.100376582</v>
      </c>
      <c r="BP14" s="355">
        <v>1.1280334863000001</v>
      </c>
      <c r="BQ14" s="355">
        <v>1.1138803026999999</v>
      </c>
      <c r="BR14" s="355">
        <v>1.1269691025999999</v>
      </c>
      <c r="BS14" s="355">
        <v>1.1578976908</v>
      </c>
      <c r="BT14" s="355">
        <v>1.1401972753</v>
      </c>
      <c r="BU14" s="355">
        <v>1.1694067848</v>
      </c>
      <c r="BV14" s="355">
        <v>1.1496082269000001</v>
      </c>
    </row>
    <row r="15" spans="1:74" ht="11.1" customHeight="1" x14ac:dyDescent="0.2">
      <c r="A15" s="323" t="s">
        <v>148</v>
      </c>
      <c r="B15" s="393" t="s">
        <v>946</v>
      </c>
      <c r="C15" s="289">
        <v>3.3849999999999998</v>
      </c>
      <c r="D15" s="289">
        <v>3.2703000000000002</v>
      </c>
      <c r="E15" s="289">
        <v>3.3371</v>
      </c>
      <c r="F15" s="289">
        <v>3.5779999999999998</v>
      </c>
      <c r="G15" s="289">
        <v>3.9003000000000001</v>
      </c>
      <c r="H15" s="289">
        <v>3.9163000000000001</v>
      </c>
      <c r="I15" s="289">
        <v>4.2020999999999997</v>
      </c>
      <c r="J15" s="289">
        <v>4.2493999999999996</v>
      </c>
      <c r="K15" s="289">
        <v>4.2271999999999998</v>
      </c>
      <c r="L15" s="289">
        <v>4.1871999999999998</v>
      </c>
      <c r="M15" s="289">
        <v>3.8824000000000001</v>
      </c>
      <c r="N15" s="289">
        <v>3.5451000000000001</v>
      </c>
      <c r="O15" s="289">
        <v>3.6368999999999998</v>
      </c>
      <c r="P15" s="289">
        <v>3.6274999999999999</v>
      </c>
      <c r="Q15" s="289">
        <v>3.5310999999999999</v>
      </c>
      <c r="R15" s="289">
        <v>3.8087</v>
      </c>
      <c r="S15" s="289">
        <v>4.3273999999999999</v>
      </c>
      <c r="T15" s="289">
        <v>4.4768999999999997</v>
      </c>
      <c r="U15" s="289">
        <v>4.7885</v>
      </c>
      <c r="V15" s="289">
        <v>4.7343000000000002</v>
      </c>
      <c r="W15" s="289">
        <v>4.9284999999999997</v>
      </c>
      <c r="X15" s="289">
        <v>4.6077000000000004</v>
      </c>
      <c r="Y15" s="289">
        <v>4.6356000000000002</v>
      </c>
      <c r="Z15" s="289">
        <v>4.2359999999999998</v>
      </c>
      <c r="AA15" s="289">
        <v>3.9581</v>
      </c>
      <c r="AB15" s="289">
        <v>3.8885999999999998</v>
      </c>
      <c r="AC15" s="289">
        <v>3.8391999999999999</v>
      </c>
      <c r="AD15" s="289">
        <v>3.9969000000000001</v>
      </c>
      <c r="AE15" s="289">
        <v>4.4619</v>
      </c>
      <c r="AF15" s="289">
        <v>4.7003000000000004</v>
      </c>
      <c r="AG15" s="289">
        <v>4.5191999999999997</v>
      </c>
      <c r="AH15" s="289">
        <v>4.6614000000000004</v>
      </c>
      <c r="AI15" s="289">
        <v>4.8254999999999999</v>
      </c>
      <c r="AJ15" s="289">
        <v>4.391</v>
      </c>
      <c r="AK15" s="289">
        <v>4.1555999999999997</v>
      </c>
      <c r="AL15" s="289">
        <v>3.9180999999999999</v>
      </c>
      <c r="AM15" s="289">
        <v>3.9020999999999999</v>
      </c>
      <c r="AN15" s="289">
        <v>3.9674</v>
      </c>
      <c r="AO15" s="289">
        <v>4.1086</v>
      </c>
      <c r="AP15" s="289">
        <v>4.3394000000000004</v>
      </c>
      <c r="AQ15" s="289">
        <v>4.6063000000000001</v>
      </c>
      <c r="AR15" s="289">
        <v>4.7481</v>
      </c>
      <c r="AS15" s="289">
        <v>5.2624000000000004</v>
      </c>
      <c r="AT15" s="289">
        <v>5.1946000000000003</v>
      </c>
      <c r="AU15" s="289">
        <v>5.1867999999999999</v>
      </c>
      <c r="AV15" s="289">
        <v>5.1337000000000002</v>
      </c>
      <c r="AW15" s="289">
        <v>4.6661999999999999</v>
      </c>
      <c r="AX15" s="289">
        <v>4.6863999999999999</v>
      </c>
      <c r="AY15" s="289">
        <v>4.4454000000000002</v>
      </c>
      <c r="AZ15" s="874">
        <v>4.6185</v>
      </c>
      <c r="BA15" s="874">
        <v>4.8556999999999997</v>
      </c>
      <c r="BB15" s="874">
        <v>5.3019999999999996</v>
      </c>
      <c r="BC15" s="874">
        <v>5.5361000000000002</v>
      </c>
      <c r="BD15" s="874">
        <v>5.8258312709000002</v>
      </c>
      <c r="BE15" s="874">
        <v>5.7734937456999997</v>
      </c>
      <c r="BF15" s="874">
        <v>5.6236235401999997</v>
      </c>
      <c r="BG15" s="355">
        <v>5.5745870428000002</v>
      </c>
      <c r="BH15" s="355">
        <v>5.2742171814000001</v>
      </c>
      <c r="BI15" s="355">
        <v>5.1274741828000003</v>
      </c>
      <c r="BJ15" s="355">
        <v>4.9832758907999999</v>
      </c>
      <c r="BK15" s="355">
        <v>4.9529406739999997</v>
      </c>
      <c r="BL15" s="355">
        <v>4.8650767538000004</v>
      </c>
      <c r="BM15" s="355">
        <v>4.7708906161</v>
      </c>
      <c r="BN15" s="355">
        <v>5.0403668339000003</v>
      </c>
      <c r="BO15" s="355">
        <v>5.4974440246</v>
      </c>
      <c r="BP15" s="355">
        <v>5.5810090933999996</v>
      </c>
      <c r="BQ15" s="355">
        <v>5.6501130731</v>
      </c>
      <c r="BR15" s="355">
        <v>5.7119197325000002</v>
      </c>
      <c r="BS15" s="355">
        <v>5.7683240599000003</v>
      </c>
      <c r="BT15" s="355">
        <v>5.4556871215999996</v>
      </c>
      <c r="BU15" s="355">
        <v>5.4432663020999996</v>
      </c>
      <c r="BV15" s="355">
        <v>5.1722185077000002</v>
      </c>
    </row>
    <row r="16" spans="1:74" ht="11.1" customHeight="1" x14ac:dyDescent="0.2">
      <c r="A16" s="323" t="s">
        <v>149</v>
      </c>
      <c r="B16" s="393" t="s">
        <v>947</v>
      </c>
      <c r="C16" s="289">
        <v>0.77180000000000004</v>
      </c>
      <c r="D16" s="289">
        <v>0.77100000000000002</v>
      </c>
      <c r="E16" s="289">
        <v>0.78280000000000005</v>
      </c>
      <c r="F16" s="289">
        <v>0.78269999999999995</v>
      </c>
      <c r="G16" s="289">
        <v>0.77759999999999996</v>
      </c>
      <c r="H16" s="289">
        <v>0.78390000000000004</v>
      </c>
      <c r="I16" s="289">
        <v>0.77890000000000004</v>
      </c>
      <c r="J16" s="289">
        <v>0.7802</v>
      </c>
      <c r="K16" s="289">
        <v>0.7843</v>
      </c>
      <c r="L16" s="289">
        <v>0.78769999999999996</v>
      </c>
      <c r="M16" s="289">
        <v>0.80189999999999995</v>
      </c>
      <c r="N16" s="289">
        <v>0.81530000000000002</v>
      </c>
      <c r="O16" s="289">
        <v>0.80459999999999998</v>
      </c>
      <c r="P16" s="289">
        <v>0.79079999999999995</v>
      </c>
      <c r="Q16" s="289">
        <v>0.80249999999999999</v>
      </c>
      <c r="R16" s="289">
        <v>0.81359999999999999</v>
      </c>
      <c r="S16" s="289">
        <v>0.80530000000000002</v>
      </c>
      <c r="T16" s="289">
        <v>0.8085</v>
      </c>
      <c r="U16" s="289">
        <v>0.81320000000000003</v>
      </c>
      <c r="V16" s="289">
        <v>0.81310000000000004</v>
      </c>
      <c r="W16" s="289">
        <v>0.80200000000000005</v>
      </c>
      <c r="X16" s="289">
        <v>0.81379999999999997</v>
      </c>
      <c r="Y16" s="289">
        <v>0.80900000000000005</v>
      </c>
      <c r="Z16" s="289">
        <v>0.81769999999999998</v>
      </c>
      <c r="AA16" s="289">
        <v>0.80830000000000002</v>
      </c>
      <c r="AB16" s="289">
        <v>0.79520000000000002</v>
      </c>
      <c r="AC16" s="289">
        <v>0.8105</v>
      </c>
      <c r="AD16" s="289">
        <v>0.82079999999999997</v>
      </c>
      <c r="AE16" s="289">
        <v>0.81859999999999999</v>
      </c>
      <c r="AF16" s="289">
        <v>0.81230000000000002</v>
      </c>
      <c r="AG16" s="289">
        <v>0.81169999999999998</v>
      </c>
      <c r="AH16" s="289">
        <v>0.80469999999999997</v>
      </c>
      <c r="AI16" s="289">
        <v>0.78139999999999998</v>
      </c>
      <c r="AJ16" s="289">
        <v>0.7954</v>
      </c>
      <c r="AK16" s="289">
        <v>0.79</v>
      </c>
      <c r="AL16" s="289">
        <v>0.7863</v>
      </c>
      <c r="AM16" s="289">
        <v>0.8</v>
      </c>
      <c r="AN16" s="289">
        <v>0.78590000000000004</v>
      </c>
      <c r="AO16" s="289">
        <v>0.77810000000000001</v>
      </c>
      <c r="AP16" s="289">
        <v>0.74450000000000005</v>
      </c>
      <c r="AQ16" s="289">
        <v>0.78010000000000002</v>
      </c>
      <c r="AR16" s="289">
        <v>0.77470000000000006</v>
      </c>
      <c r="AS16" s="289">
        <v>0.77669999999999995</v>
      </c>
      <c r="AT16" s="289">
        <v>0.78049999999999997</v>
      </c>
      <c r="AU16" s="289">
        <v>0.78200000000000003</v>
      </c>
      <c r="AV16" s="289">
        <v>0.76659999999999995</v>
      </c>
      <c r="AW16" s="289">
        <v>0.77500000000000002</v>
      </c>
      <c r="AX16" s="289">
        <v>0.77759999999999996</v>
      </c>
      <c r="AY16" s="289">
        <v>0.77669999999999995</v>
      </c>
      <c r="AZ16" s="874">
        <v>0.76529999999999998</v>
      </c>
      <c r="BA16" s="874">
        <v>0.77059999999999995</v>
      </c>
      <c r="BB16" s="874">
        <v>0.755</v>
      </c>
      <c r="BC16" s="874">
        <v>0.75880000000000003</v>
      </c>
      <c r="BD16" s="874">
        <v>0.74303258405999995</v>
      </c>
      <c r="BE16" s="874">
        <v>0.75921115753000001</v>
      </c>
      <c r="BF16" s="874">
        <v>0.76007472008999999</v>
      </c>
      <c r="BG16" s="355">
        <v>0.75945074424000003</v>
      </c>
      <c r="BH16" s="355">
        <v>0.75616245814000005</v>
      </c>
      <c r="BI16" s="355">
        <v>0.75424616663999999</v>
      </c>
      <c r="BJ16" s="355">
        <v>0.75447169199999997</v>
      </c>
      <c r="BK16" s="355">
        <v>0.77458034196000003</v>
      </c>
      <c r="BL16" s="355">
        <v>0.77090605508999999</v>
      </c>
      <c r="BM16" s="355">
        <v>0.76891118758999999</v>
      </c>
      <c r="BN16" s="355">
        <v>0.76947494462999999</v>
      </c>
      <c r="BO16" s="355">
        <v>0.76874574167999998</v>
      </c>
      <c r="BP16" s="355">
        <v>0.76543932394000003</v>
      </c>
      <c r="BQ16" s="355">
        <v>0.76329888103999999</v>
      </c>
      <c r="BR16" s="355">
        <v>0.76402298087999998</v>
      </c>
      <c r="BS16" s="355">
        <v>0.76337217707000005</v>
      </c>
      <c r="BT16" s="355">
        <v>0.76008827908999999</v>
      </c>
      <c r="BU16" s="355">
        <v>0.75817416166999996</v>
      </c>
      <c r="BV16" s="355">
        <v>0.75840328015000003</v>
      </c>
    </row>
    <row r="17" spans="1:74" ht="11.1" customHeight="1" x14ac:dyDescent="0.2">
      <c r="A17" s="323" t="s">
        <v>761</v>
      </c>
      <c r="B17" s="402" t="s">
        <v>948</v>
      </c>
      <c r="C17" s="289">
        <v>0.1021</v>
      </c>
      <c r="D17" s="289">
        <v>0.1477</v>
      </c>
      <c r="E17" s="289">
        <v>0.108</v>
      </c>
      <c r="F17" s="289">
        <v>0.26629999999999998</v>
      </c>
      <c r="G17" s="289">
        <v>0.3044</v>
      </c>
      <c r="H17" s="289">
        <v>0.33310000000000001</v>
      </c>
      <c r="I17" s="289">
        <v>0.36499999999999999</v>
      </c>
      <c r="J17" s="289">
        <v>0.36630000000000001</v>
      </c>
      <c r="K17" s="289">
        <v>0.37940000000000002</v>
      </c>
      <c r="L17" s="289">
        <v>0.35310000000000002</v>
      </c>
      <c r="M17" s="289">
        <v>0.37009999999999998</v>
      </c>
      <c r="N17" s="289">
        <v>0.37159999999999999</v>
      </c>
      <c r="O17" s="289">
        <v>0.39129999999999998</v>
      </c>
      <c r="P17" s="289">
        <v>0.39129999999999998</v>
      </c>
      <c r="Q17" s="289">
        <v>0.37309999999999999</v>
      </c>
      <c r="R17" s="289">
        <v>0.3836</v>
      </c>
      <c r="S17" s="289">
        <v>0.36249999999999999</v>
      </c>
      <c r="T17" s="289">
        <v>0.39510000000000001</v>
      </c>
      <c r="U17" s="289">
        <v>0.38690000000000002</v>
      </c>
      <c r="V17" s="289">
        <v>0.36499999999999999</v>
      </c>
      <c r="W17" s="289">
        <v>0.33</v>
      </c>
      <c r="X17" s="289">
        <v>0.38</v>
      </c>
      <c r="Y17" s="289">
        <v>0.38</v>
      </c>
      <c r="Z17" s="289">
        <v>0.55500000000000005</v>
      </c>
      <c r="AA17" s="289">
        <v>0.63</v>
      </c>
      <c r="AB17" s="289">
        <v>0.63</v>
      </c>
      <c r="AC17" s="289">
        <v>0.64500000000000002</v>
      </c>
      <c r="AD17" s="289">
        <v>0.6</v>
      </c>
      <c r="AE17" s="289">
        <v>0.66</v>
      </c>
      <c r="AF17" s="289">
        <v>0.61</v>
      </c>
      <c r="AG17" s="289">
        <v>0.43</v>
      </c>
      <c r="AH17" s="289">
        <v>0.63</v>
      </c>
      <c r="AI17" s="289">
        <v>0.65</v>
      </c>
      <c r="AJ17" s="289">
        <v>0.66</v>
      </c>
      <c r="AK17" s="289">
        <v>0.64</v>
      </c>
      <c r="AL17" s="289">
        <v>0.625</v>
      </c>
      <c r="AM17" s="289">
        <v>0.625</v>
      </c>
      <c r="AN17" s="289">
        <v>0.625</v>
      </c>
      <c r="AO17" s="289">
        <v>0.65</v>
      </c>
      <c r="AP17" s="289">
        <v>0.63</v>
      </c>
      <c r="AQ17" s="289">
        <v>0.66500000000000004</v>
      </c>
      <c r="AR17" s="289">
        <v>0.64500000000000002</v>
      </c>
      <c r="AS17" s="289">
        <v>0.64490000000000003</v>
      </c>
      <c r="AT17" s="289">
        <v>0.89490000000000003</v>
      </c>
      <c r="AU17" s="289">
        <v>0.89490000000000003</v>
      </c>
      <c r="AV17" s="289">
        <v>0.89490000000000003</v>
      </c>
      <c r="AW17" s="289">
        <v>0.89490000000000003</v>
      </c>
      <c r="AX17" s="289">
        <v>0.89490000000000003</v>
      </c>
      <c r="AY17" s="289">
        <v>0.89490000000000003</v>
      </c>
      <c r="AZ17" s="874">
        <v>0.91</v>
      </c>
      <c r="BA17" s="874">
        <v>0.91</v>
      </c>
      <c r="BB17" s="874">
        <v>0.91</v>
      </c>
      <c r="BC17" s="874">
        <v>0.91</v>
      </c>
      <c r="BD17" s="874">
        <v>0.91</v>
      </c>
      <c r="BE17" s="874">
        <v>0.91</v>
      </c>
      <c r="BF17" s="874">
        <v>0.91</v>
      </c>
      <c r="BG17" s="355">
        <v>0.91</v>
      </c>
      <c r="BH17" s="355">
        <v>0.91</v>
      </c>
      <c r="BI17" s="355">
        <v>0.91</v>
      </c>
      <c r="BJ17" s="355">
        <v>1</v>
      </c>
      <c r="BK17" s="355">
        <v>1.1000000000000001</v>
      </c>
      <c r="BL17" s="355">
        <v>1.1000000000000001</v>
      </c>
      <c r="BM17" s="355">
        <v>1.1000000000000001</v>
      </c>
      <c r="BN17" s="355">
        <v>1.1000000000000001</v>
      </c>
      <c r="BO17" s="355">
        <v>1.1000000000000001</v>
      </c>
      <c r="BP17" s="355">
        <v>1.1000000000000001</v>
      </c>
      <c r="BQ17" s="355">
        <v>1.1000000000000001</v>
      </c>
      <c r="BR17" s="355">
        <v>1.1000000000000001</v>
      </c>
      <c r="BS17" s="355">
        <v>1.2</v>
      </c>
      <c r="BT17" s="355">
        <v>1.25</v>
      </c>
      <c r="BU17" s="355">
        <v>1.25</v>
      </c>
      <c r="BV17" s="355">
        <v>1.25</v>
      </c>
    </row>
    <row r="18" spans="1:74" ht="11.1" customHeight="1" x14ac:dyDescent="0.2">
      <c r="A18" s="323"/>
      <c r="B18" s="402"/>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874"/>
      <c r="BA18" s="874"/>
      <c r="BB18" s="874"/>
      <c r="BC18" s="874"/>
      <c r="BD18" s="874"/>
      <c r="BE18" s="874"/>
      <c r="BF18" s="874"/>
      <c r="BG18" s="355"/>
      <c r="BH18" s="355"/>
      <c r="BI18" s="355"/>
      <c r="BJ18" s="355"/>
      <c r="BK18" s="355"/>
      <c r="BL18" s="355"/>
      <c r="BM18" s="355"/>
      <c r="BN18" s="355"/>
      <c r="BO18" s="355"/>
      <c r="BP18" s="355"/>
      <c r="BQ18" s="355"/>
      <c r="BR18" s="355"/>
      <c r="BS18" s="355"/>
      <c r="BT18" s="355"/>
      <c r="BU18" s="355"/>
      <c r="BV18" s="355"/>
    </row>
    <row r="19" spans="1:74" s="272" customFormat="1" ht="11.1" customHeight="1" x14ac:dyDescent="0.2">
      <c r="A19" s="395" t="s">
        <v>195</v>
      </c>
      <c r="B19" s="401" t="s">
        <v>958</v>
      </c>
      <c r="C19" s="105">
        <v>4.0397999999999996</v>
      </c>
      <c r="D19" s="105">
        <v>4.1078000000000001</v>
      </c>
      <c r="E19" s="105">
        <v>4.0110000000000001</v>
      </c>
      <c r="F19" s="105">
        <v>3.9350999999999998</v>
      </c>
      <c r="G19" s="105">
        <v>3.8290999999999999</v>
      </c>
      <c r="H19" s="105">
        <v>3.5200999999999998</v>
      </c>
      <c r="I19" s="105">
        <v>3.9232</v>
      </c>
      <c r="J19" s="105">
        <v>3.8319000000000001</v>
      </c>
      <c r="K19" s="105">
        <v>3.6827999999999999</v>
      </c>
      <c r="L19" s="105">
        <v>3.9043000000000001</v>
      </c>
      <c r="M19" s="105">
        <v>3.9964</v>
      </c>
      <c r="N19" s="105">
        <v>3.9424999999999999</v>
      </c>
      <c r="O19" s="105">
        <v>3.9196</v>
      </c>
      <c r="P19" s="105">
        <v>4.0884999999999998</v>
      </c>
      <c r="Q19" s="105">
        <v>4.0834999999999999</v>
      </c>
      <c r="R19" s="105">
        <v>3.9828999999999999</v>
      </c>
      <c r="S19" s="105">
        <v>3.9432</v>
      </c>
      <c r="T19" s="105">
        <v>3.9504000000000001</v>
      </c>
      <c r="U19" s="105">
        <v>3.9792999999999998</v>
      </c>
      <c r="V19" s="105">
        <v>3.8595999999999999</v>
      </c>
      <c r="W19" s="105">
        <v>3.7126000000000001</v>
      </c>
      <c r="X19" s="105">
        <v>3.8717000000000001</v>
      </c>
      <c r="Y19" s="105">
        <v>3.9796999999999998</v>
      </c>
      <c r="Z19" s="105">
        <v>4.0313999999999997</v>
      </c>
      <c r="AA19" s="105">
        <v>3.9605000000000001</v>
      </c>
      <c r="AB19" s="105">
        <v>3.8702999999999999</v>
      </c>
      <c r="AC19" s="105">
        <v>3.9981</v>
      </c>
      <c r="AD19" s="105">
        <v>3.9830999999999999</v>
      </c>
      <c r="AE19" s="105">
        <v>3.8473999999999999</v>
      </c>
      <c r="AF19" s="105">
        <v>3.7551000000000001</v>
      </c>
      <c r="AG19" s="105">
        <v>3.9335</v>
      </c>
      <c r="AH19" s="105">
        <v>3.6756000000000002</v>
      </c>
      <c r="AI19" s="105">
        <v>3.5670999999999999</v>
      </c>
      <c r="AJ19" s="105">
        <v>3.8711000000000002</v>
      </c>
      <c r="AK19" s="105">
        <v>3.8380000000000001</v>
      </c>
      <c r="AL19" s="105">
        <v>4.0092999999999996</v>
      </c>
      <c r="AM19" s="105">
        <v>3.9744000000000002</v>
      </c>
      <c r="AN19" s="105">
        <v>3.9544000000000001</v>
      </c>
      <c r="AO19" s="105">
        <v>3.9333999999999998</v>
      </c>
      <c r="AP19" s="105">
        <v>4.0037000000000003</v>
      </c>
      <c r="AQ19" s="105">
        <v>3.9382999999999999</v>
      </c>
      <c r="AR19" s="105">
        <v>3.7589000000000001</v>
      </c>
      <c r="AS19" s="105">
        <v>4.1536999999999997</v>
      </c>
      <c r="AT19" s="105">
        <v>3.988</v>
      </c>
      <c r="AU19" s="105">
        <v>3.8696999999999999</v>
      </c>
      <c r="AV19" s="105">
        <v>4.0247000000000002</v>
      </c>
      <c r="AW19" s="105">
        <v>4.0445000000000002</v>
      </c>
      <c r="AX19" s="105">
        <v>4.1970999999999998</v>
      </c>
      <c r="AY19" s="105">
        <v>4.0856000000000003</v>
      </c>
      <c r="AZ19" s="886">
        <v>4.1616</v>
      </c>
      <c r="BA19" s="886">
        <v>4.0601000000000003</v>
      </c>
      <c r="BB19" s="886">
        <v>4.0720000000000001</v>
      </c>
      <c r="BC19" s="886">
        <v>3.694</v>
      </c>
      <c r="BD19" s="886">
        <v>3.7533942514</v>
      </c>
      <c r="BE19" s="886">
        <v>3.7575094136999998</v>
      </c>
      <c r="BF19" s="886">
        <v>3.8494703722999999</v>
      </c>
      <c r="BG19" s="388">
        <v>3.7967044210999998</v>
      </c>
      <c r="BH19" s="388">
        <v>3.9381270019999999</v>
      </c>
      <c r="BI19" s="388">
        <v>3.9371967567000001</v>
      </c>
      <c r="BJ19" s="388">
        <v>3.9454836294</v>
      </c>
      <c r="BK19" s="388">
        <v>3.9210963427999999</v>
      </c>
      <c r="BL19" s="388">
        <v>3.8993751558</v>
      </c>
      <c r="BM19" s="388">
        <v>3.8788582044000002</v>
      </c>
      <c r="BN19" s="388">
        <v>3.8512365504999999</v>
      </c>
      <c r="BO19" s="388">
        <v>3.7409779399</v>
      </c>
      <c r="BP19" s="388">
        <v>3.7252928883999998</v>
      </c>
      <c r="BQ19" s="388">
        <v>3.7997613334000002</v>
      </c>
      <c r="BR19" s="388">
        <v>3.7577097858999999</v>
      </c>
      <c r="BS19" s="388">
        <v>3.5628475477000001</v>
      </c>
      <c r="BT19" s="388">
        <v>3.9982586013999999</v>
      </c>
      <c r="BU19" s="388">
        <v>4.0353687546000003</v>
      </c>
      <c r="BV19" s="388">
        <v>4.0894362361000001</v>
      </c>
    </row>
    <row r="20" spans="1:74" ht="11.1" customHeight="1" x14ac:dyDescent="0.2">
      <c r="A20" s="323" t="s">
        <v>150</v>
      </c>
      <c r="B20" s="402" t="s">
        <v>949</v>
      </c>
      <c r="C20" s="289">
        <v>1.9732000000000001</v>
      </c>
      <c r="D20" s="289">
        <v>2.0043000000000002</v>
      </c>
      <c r="E20" s="289">
        <v>1.9539</v>
      </c>
      <c r="F20" s="289">
        <v>1.8678999999999999</v>
      </c>
      <c r="G20" s="289">
        <v>1.8223</v>
      </c>
      <c r="H20" s="289">
        <v>1.5466</v>
      </c>
      <c r="I20" s="289">
        <v>1.8792</v>
      </c>
      <c r="J20" s="289">
        <v>2.0154000000000001</v>
      </c>
      <c r="K20" s="289">
        <v>1.8432999999999999</v>
      </c>
      <c r="L20" s="289">
        <v>1.9804999999999999</v>
      </c>
      <c r="M20" s="289">
        <v>1.9836</v>
      </c>
      <c r="N20" s="289">
        <v>2.0068999999999999</v>
      </c>
      <c r="O20" s="289">
        <v>2.0021</v>
      </c>
      <c r="P20" s="289">
        <v>2.0102000000000002</v>
      </c>
      <c r="Q20" s="289">
        <v>2.0676999999999999</v>
      </c>
      <c r="R20" s="289">
        <v>2.0560999999999998</v>
      </c>
      <c r="S20" s="289">
        <v>2.0116999999999998</v>
      </c>
      <c r="T20" s="289">
        <v>2.0232999999999999</v>
      </c>
      <c r="U20" s="289">
        <v>2.0659999999999998</v>
      </c>
      <c r="V20" s="289">
        <v>2.0204</v>
      </c>
      <c r="W20" s="289">
        <v>1.8604000000000001</v>
      </c>
      <c r="X20" s="289">
        <v>1.9923999999999999</v>
      </c>
      <c r="Y20" s="289">
        <v>2.0510999999999999</v>
      </c>
      <c r="Z20" s="289">
        <v>2.1278000000000001</v>
      </c>
      <c r="AA20" s="289">
        <v>2.0798000000000001</v>
      </c>
      <c r="AB20" s="289">
        <v>2.0087999999999999</v>
      </c>
      <c r="AC20" s="289">
        <v>2.0981000000000001</v>
      </c>
      <c r="AD20" s="289">
        <v>2.0973000000000002</v>
      </c>
      <c r="AE20" s="289">
        <v>1.9598</v>
      </c>
      <c r="AF20" s="289">
        <v>1.9762999999999999</v>
      </c>
      <c r="AG20" s="289">
        <v>2.0889000000000002</v>
      </c>
      <c r="AH20" s="289">
        <v>2.0059</v>
      </c>
      <c r="AI20" s="289">
        <v>1.7408999999999999</v>
      </c>
      <c r="AJ20" s="289">
        <v>2.0064000000000002</v>
      </c>
      <c r="AK20" s="289">
        <v>1.9776</v>
      </c>
      <c r="AL20" s="289">
        <v>2.0323000000000002</v>
      </c>
      <c r="AM20" s="289">
        <v>1.9843</v>
      </c>
      <c r="AN20" s="289">
        <v>1.9363999999999999</v>
      </c>
      <c r="AO20" s="289">
        <v>1.9811000000000001</v>
      </c>
      <c r="AP20" s="289">
        <v>2.0347</v>
      </c>
      <c r="AQ20" s="289">
        <v>1.9745999999999999</v>
      </c>
      <c r="AR20" s="289">
        <v>1.8668</v>
      </c>
      <c r="AS20" s="289">
        <v>2.1791999999999998</v>
      </c>
      <c r="AT20" s="289">
        <v>2.1650999999999998</v>
      </c>
      <c r="AU20" s="289">
        <v>2.0813999999999999</v>
      </c>
      <c r="AV20" s="289">
        <v>2.1074000000000002</v>
      </c>
      <c r="AW20" s="289">
        <v>2.0941999999999998</v>
      </c>
      <c r="AX20" s="289">
        <v>2.1987000000000001</v>
      </c>
      <c r="AY20" s="289">
        <v>2.2048000000000001</v>
      </c>
      <c r="AZ20" s="874">
        <v>2.1774</v>
      </c>
      <c r="BA20" s="874">
        <v>2.1475</v>
      </c>
      <c r="BB20" s="874">
        <v>2.1755</v>
      </c>
      <c r="BC20" s="874">
        <v>1.9068000000000001</v>
      </c>
      <c r="BD20" s="874">
        <v>2.0263551535</v>
      </c>
      <c r="BE20" s="874">
        <v>1.9807974689000001</v>
      </c>
      <c r="BF20" s="874">
        <v>2.1134021946999999</v>
      </c>
      <c r="BG20" s="355">
        <v>1.9687953784000001</v>
      </c>
      <c r="BH20" s="355">
        <v>2.0841878975000001</v>
      </c>
      <c r="BI20" s="355">
        <v>2.0785745975999999</v>
      </c>
      <c r="BJ20" s="355">
        <v>2.0840186728000001</v>
      </c>
      <c r="BK20" s="355">
        <v>2.0717117699999998</v>
      </c>
      <c r="BL20" s="355">
        <v>2.0484942666000001</v>
      </c>
      <c r="BM20" s="355">
        <v>2.0401854215999999</v>
      </c>
      <c r="BN20" s="355">
        <v>2.0356282676999999</v>
      </c>
      <c r="BO20" s="355">
        <v>1.9312200076999999</v>
      </c>
      <c r="BP20" s="355">
        <v>1.9300070265</v>
      </c>
      <c r="BQ20" s="355">
        <v>2.0456402498999999</v>
      </c>
      <c r="BR20" s="355">
        <v>2.0540551695000002</v>
      </c>
      <c r="BS20" s="355">
        <v>1.7441872866000001</v>
      </c>
      <c r="BT20" s="355">
        <v>2.1553100207</v>
      </c>
      <c r="BU20" s="355">
        <v>2.1895864766000002</v>
      </c>
      <c r="BV20" s="355">
        <v>2.2421644137999999</v>
      </c>
    </row>
    <row r="21" spans="1:74" ht="11.1" customHeight="1" x14ac:dyDescent="0.2">
      <c r="A21" s="323" t="s">
        <v>553</v>
      </c>
      <c r="B21" s="402" t="s">
        <v>950</v>
      </c>
      <c r="C21" s="289">
        <v>0.9698</v>
      </c>
      <c r="D21" s="289">
        <v>0.98850000000000005</v>
      </c>
      <c r="E21" s="289">
        <v>0.94740000000000002</v>
      </c>
      <c r="F21" s="289">
        <v>0.94640000000000002</v>
      </c>
      <c r="G21" s="289">
        <v>0.90090000000000003</v>
      </c>
      <c r="H21" s="289">
        <v>0.85660000000000003</v>
      </c>
      <c r="I21" s="289">
        <v>0.94120000000000004</v>
      </c>
      <c r="J21" s="289">
        <v>0.71850000000000003</v>
      </c>
      <c r="K21" s="289">
        <v>0.74590000000000001</v>
      </c>
      <c r="L21" s="289">
        <v>0.84199999999999997</v>
      </c>
      <c r="M21" s="289">
        <v>0.91220000000000001</v>
      </c>
      <c r="N21" s="289">
        <v>0.83289999999999997</v>
      </c>
      <c r="O21" s="289">
        <v>0.79510000000000003</v>
      </c>
      <c r="P21" s="289">
        <v>0.94720000000000004</v>
      </c>
      <c r="Q21" s="289">
        <v>0.88</v>
      </c>
      <c r="R21" s="289">
        <v>0.80500000000000005</v>
      </c>
      <c r="S21" s="289">
        <v>0.82579999999999998</v>
      </c>
      <c r="T21" s="289">
        <v>0.77259999999999995</v>
      </c>
      <c r="U21" s="289">
        <v>0.81440000000000001</v>
      </c>
      <c r="V21" s="289">
        <v>0.70089999999999997</v>
      </c>
      <c r="W21" s="289">
        <v>0.71550000000000002</v>
      </c>
      <c r="X21" s="289">
        <v>0.7681</v>
      </c>
      <c r="Y21" s="289">
        <v>0.79510000000000003</v>
      </c>
      <c r="Z21" s="289">
        <v>0.78049999999999997</v>
      </c>
      <c r="AA21" s="289">
        <v>0.76900000000000002</v>
      </c>
      <c r="AB21" s="289">
        <v>0.74390000000000001</v>
      </c>
      <c r="AC21" s="289">
        <v>0.79420000000000002</v>
      </c>
      <c r="AD21" s="289">
        <v>0.7772</v>
      </c>
      <c r="AE21" s="289">
        <v>0.77829999999999999</v>
      </c>
      <c r="AF21" s="289">
        <v>0.65190000000000003</v>
      </c>
      <c r="AG21" s="289">
        <v>0.76780000000000004</v>
      </c>
      <c r="AH21" s="289">
        <v>0.57879999999999998</v>
      </c>
      <c r="AI21" s="289">
        <v>0.70150000000000001</v>
      </c>
      <c r="AJ21" s="289">
        <v>0.74319999999999997</v>
      </c>
      <c r="AK21" s="289">
        <v>0.7389</v>
      </c>
      <c r="AL21" s="289">
        <v>0.81540000000000001</v>
      </c>
      <c r="AM21" s="289">
        <v>0.83179999999999998</v>
      </c>
      <c r="AN21" s="289">
        <v>0.83330000000000004</v>
      </c>
      <c r="AO21" s="289">
        <v>0.80120000000000002</v>
      </c>
      <c r="AP21" s="289">
        <v>0.81899999999999995</v>
      </c>
      <c r="AQ21" s="289">
        <v>0.79249999999999998</v>
      </c>
      <c r="AR21" s="289">
        <v>0.71399999999999997</v>
      </c>
      <c r="AS21" s="289">
        <v>0.80659999999999998</v>
      </c>
      <c r="AT21" s="289">
        <v>0.66610000000000003</v>
      </c>
      <c r="AU21" s="289">
        <v>0.62090000000000001</v>
      </c>
      <c r="AV21" s="289">
        <v>0.76349999999999996</v>
      </c>
      <c r="AW21" s="289">
        <v>0.75229999999999997</v>
      </c>
      <c r="AX21" s="289">
        <v>0.81930000000000003</v>
      </c>
      <c r="AY21" s="289">
        <v>0.71960000000000002</v>
      </c>
      <c r="AZ21" s="874">
        <v>0.82030000000000003</v>
      </c>
      <c r="BA21" s="874">
        <v>0.77239999999999998</v>
      </c>
      <c r="BB21" s="874">
        <v>0.76700000000000002</v>
      </c>
      <c r="BC21" s="874">
        <v>0.64710000000000001</v>
      </c>
      <c r="BD21" s="874">
        <v>0.64298624269000004</v>
      </c>
      <c r="BE21" s="874">
        <v>0.68167480835000005</v>
      </c>
      <c r="BF21" s="874">
        <v>0.62523073469000001</v>
      </c>
      <c r="BG21" s="355">
        <v>0.71618534686000002</v>
      </c>
      <c r="BH21" s="355">
        <v>0.74438471364000003</v>
      </c>
      <c r="BI21" s="355">
        <v>0.74635450860999997</v>
      </c>
      <c r="BJ21" s="355">
        <v>0.74907937462999996</v>
      </c>
      <c r="BK21" s="355">
        <v>0.74351148596000005</v>
      </c>
      <c r="BL21" s="355">
        <v>0.74066374488999998</v>
      </c>
      <c r="BM21" s="355">
        <v>0.73127282123000004</v>
      </c>
      <c r="BN21" s="355">
        <v>0.71344273065999997</v>
      </c>
      <c r="BO21" s="355">
        <v>0.71633967614000005</v>
      </c>
      <c r="BP21" s="355">
        <v>0.70165654502999997</v>
      </c>
      <c r="BQ21" s="355">
        <v>0.65254556641000006</v>
      </c>
      <c r="BR21" s="355">
        <v>0.60556168578000003</v>
      </c>
      <c r="BS21" s="355">
        <v>0.70981660907999999</v>
      </c>
      <c r="BT21" s="355">
        <v>0.73453597600999998</v>
      </c>
      <c r="BU21" s="355">
        <v>0.73521994523</v>
      </c>
      <c r="BV21" s="355">
        <v>0.73666645110999995</v>
      </c>
    </row>
    <row r="22" spans="1:74" ht="11.1" customHeight="1" x14ac:dyDescent="0.2">
      <c r="A22" s="323"/>
      <c r="B22" s="402"/>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874"/>
      <c r="BA22" s="874"/>
      <c r="BB22" s="874"/>
      <c r="BC22" s="874"/>
      <c r="BD22" s="874"/>
      <c r="BE22" s="874"/>
      <c r="BF22" s="874"/>
      <c r="BG22" s="355"/>
      <c r="BH22" s="355"/>
      <c r="BI22" s="355"/>
      <c r="BJ22" s="355"/>
      <c r="BK22" s="355"/>
      <c r="BL22" s="355"/>
      <c r="BM22" s="355"/>
      <c r="BN22" s="355"/>
      <c r="BO22" s="355"/>
      <c r="BP22" s="355"/>
      <c r="BQ22" s="355"/>
      <c r="BR22" s="355"/>
      <c r="BS22" s="355"/>
      <c r="BT22" s="355"/>
      <c r="BU22" s="355"/>
      <c r="BV22" s="355"/>
    </row>
    <row r="23" spans="1:74" s="272" customFormat="1" ht="11.1" customHeight="1" x14ac:dyDescent="0.2">
      <c r="A23" s="395" t="s">
        <v>204</v>
      </c>
      <c r="B23" s="401" t="s">
        <v>959</v>
      </c>
      <c r="C23" s="105">
        <v>14.3955</v>
      </c>
      <c r="D23" s="105">
        <v>14.449299999999999</v>
      </c>
      <c r="E23" s="105">
        <v>14.3626</v>
      </c>
      <c r="F23" s="105">
        <v>13.218500000000001</v>
      </c>
      <c r="G23" s="105">
        <v>13.4975</v>
      </c>
      <c r="H23" s="105">
        <v>13.578799999999999</v>
      </c>
      <c r="I23" s="105">
        <v>13.8264</v>
      </c>
      <c r="J23" s="105">
        <v>13.5044</v>
      </c>
      <c r="K23" s="105">
        <v>13.554</v>
      </c>
      <c r="L23" s="105">
        <v>13.693099999999999</v>
      </c>
      <c r="M23" s="105">
        <v>14.229799999999999</v>
      </c>
      <c r="N23" s="105">
        <v>14.2681</v>
      </c>
      <c r="O23" s="105">
        <v>14.267300000000001</v>
      </c>
      <c r="P23" s="105">
        <v>14.41</v>
      </c>
      <c r="Q23" s="105">
        <v>14.0558</v>
      </c>
      <c r="R23" s="105">
        <v>13.9556</v>
      </c>
      <c r="S23" s="105">
        <v>13.811400000000001</v>
      </c>
      <c r="T23" s="105">
        <v>13.7888</v>
      </c>
      <c r="U23" s="105">
        <v>13.6449</v>
      </c>
      <c r="V23" s="105">
        <v>13.533899999999999</v>
      </c>
      <c r="W23" s="105">
        <v>13.726699999999999</v>
      </c>
      <c r="X23" s="105">
        <v>13.9025</v>
      </c>
      <c r="Y23" s="105">
        <v>13.886100000000001</v>
      </c>
      <c r="Z23" s="105">
        <v>13.9329</v>
      </c>
      <c r="AA23" s="105">
        <v>13.9046</v>
      </c>
      <c r="AB23" s="105">
        <v>13.821199999999999</v>
      </c>
      <c r="AC23" s="105">
        <v>13.811400000000001</v>
      </c>
      <c r="AD23" s="105">
        <v>13.6464</v>
      </c>
      <c r="AE23" s="105">
        <v>13.3765</v>
      </c>
      <c r="AF23" s="105">
        <v>13.3316</v>
      </c>
      <c r="AG23" s="105">
        <v>13.331200000000001</v>
      </c>
      <c r="AH23" s="105">
        <v>13.1386</v>
      </c>
      <c r="AI23" s="105">
        <v>13.276999999999999</v>
      </c>
      <c r="AJ23" s="105">
        <v>13.095499999999999</v>
      </c>
      <c r="AK23" s="105">
        <v>13.319900000000001</v>
      </c>
      <c r="AL23" s="105">
        <v>13.3169</v>
      </c>
      <c r="AM23" s="105">
        <v>13.380100000000001</v>
      </c>
      <c r="AN23" s="105">
        <v>13.6592</v>
      </c>
      <c r="AO23" s="105">
        <v>13.7098</v>
      </c>
      <c r="AP23" s="105">
        <v>13.6638</v>
      </c>
      <c r="AQ23" s="105">
        <v>13.5792</v>
      </c>
      <c r="AR23" s="105">
        <v>13.6684</v>
      </c>
      <c r="AS23" s="105">
        <v>13.6325</v>
      </c>
      <c r="AT23" s="105">
        <v>13.685700000000001</v>
      </c>
      <c r="AU23" s="105">
        <v>13.755100000000001</v>
      </c>
      <c r="AV23" s="105">
        <v>13.754</v>
      </c>
      <c r="AW23" s="105">
        <v>13.8672</v>
      </c>
      <c r="AX23" s="105">
        <v>13.619400000000001</v>
      </c>
      <c r="AY23" s="105">
        <v>13.0425</v>
      </c>
      <c r="AZ23" s="886">
        <v>13.521000000000001</v>
      </c>
      <c r="BA23" s="886">
        <v>13.5755</v>
      </c>
      <c r="BB23" s="886">
        <v>13.7141</v>
      </c>
      <c r="BC23" s="886">
        <v>13.5479</v>
      </c>
      <c r="BD23" s="886">
        <v>13.415204342999999</v>
      </c>
      <c r="BE23" s="886">
        <v>13.035563767999999</v>
      </c>
      <c r="BF23" s="886">
        <v>13.258358271000001</v>
      </c>
      <c r="BG23" s="388">
        <v>13.275701166999999</v>
      </c>
      <c r="BH23" s="388">
        <v>13.713222276</v>
      </c>
      <c r="BI23" s="388">
        <v>13.740854376</v>
      </c>
      <c r="BJ23" s="388">
        <v>13.805565479</v>
      </c>
      <c r="BK23" s="388">
        <v>13.794998723999999</v>
      </c>
      <c r="BL23" s="388">
        <v>13.794368532</v>
      </c>
      <c r="BM23" s="388">
        <v>13.792092090000001</v>
      </c>
      <c r="BN23" s="388">
        <v>13.755675362</v>
      </c>
      <c r="BO23" s="388">
        <v>13.719339363</v>
      </c>
      <c r="BP23" s="388">
        <v>13.282709723</v>
      </c>
      <c r="BQ23" s="388">
        <v>13.612647150000001</v>
      </c>
      <c r="BR23" s="388">
        <v>13.461514437</v>
      </c>
      <c r="BS23" s="388">
        <v>13.605333255</v>
      </c>
      <c r="BT23" s="388">
        <v>13.757702611999999</v>
      </c>
      <c r="BU23" s="388">
        <v>13.78510691</v>
      </c>
      <c r="BV23" s="388">
        <v>13.800144926</v>
      </c>
    </row>
    <row r="24" spans="1:74" ht="11.1" customHeight="1" x14ac:dyDescent="0.2">
      <c r="A24" s="323" t="s">
        <v>151</v>
      </c>
      <c r="B24" s="402" t="s">
        <v>201</v>
      </c>
      <c r="C24" s="289">
        <v>0.70350000000000001</v>
      </c>
      <c r="D24" s="289">
        <v>0.68679999999999997</v>
      </c>
      <c r="E24" s="289">
        <v>0.69910000000000005</v>
      </c>
      <c r="F24" s="289">
        <v>0.69579999999999997</v>
      </c>
      <c r="G24" s="289">
        <v>0.68259999999999998</v>
      </c>
      <c r="H24" s="289">
        <v>0.6351</v>
      </c>
      <c r="I24" s="289">
        <v>0.66169999999999995</v>
      </c>
      <c r="J24" s="289">
        <v>0.64370000000000005</v>
      </c>
      <c r="K24" s="289">
        <v>0.65669999999999995</v>
      </c>
      <c r="L24" s="289">
        <v>0.66649999999999998</v>
      </c>
      <c r="M24" s="289">
        <v>0.66949999999999998</v>
      </c>
      <c r="N24" s="289">
        <v>0.67069999999999996</v>
      </c>
      <c r="O24" s="289">
        <v>0.65469999999999995</v>
      </c>
      <c r="P24" s="289">
        <v>0.65080000000000005</v>
      </c>
      <c r="Q24" s="289">
        <v>0.63480000000000003</v>
      </c>
      <c r="R24" s="289">
        <v>0.62870000000000004</v>
      </c>
      <c r="S24" s="289">
        <v>0.61480000000000001</v>
      </c>
      <c r="T24" s="289">
        <v>0.61280000000000001</v>
      </c>
      <c r="U24" s="289">
        <v>0.62380000000000002</v>
      </c>
      <c r="V24" s="289">
        <v>0.62280000000000002</v>
      </c>
      <c r="W24" s="289">
        <v>0.60980000000000001</v>
      </c>
      <c r="X24" s="289">
        <v>0.60570000000000002</v>
      </c>
      <c r="Y24" s="289">
        <v>0.61180000000000001</v>
      </c>
      <c r="Z24" s="289">
        <v>0.6069</v>
      </c>
      <c r="AA24" s="289">
        <v>0.60070000000000001</v>
      </c>
      <c r="AB24" s="289">
        <v>0.6008</v>
      </c>
      <c r="AC24" s="289">
        <v>0.60770000000000002</v>
      </c>
      <c r="AD24" s="289">
        <v>0.60670000000000002</v>
      </c>
      <c r="AE24" s="289">
        <v>0.57230000000000003</v>
      </c>
      <c r="AF24" s="289">
        <v>0.60060000000000002</v>
      </c>
      <c r="AG24" s="289">
        <v>0.60040000000000004</v>
      </c>
      <c r="AH24" s="289">
        <v>0.58330000000000004</v>
      </c>
      <c r="AI24" s="289">
        <v>0.58499999999999996</v>
      </c>
      <c r="AJ24" s="289">
        <v>0.59409999999999996</v>
      </c>
      <c r="AK24" s="289">
        <v>0.60009999999999997</v>
      </c>
      <c r="AL24" s="289">
        <v>0.61170000000000002</v>
      </c>
      <c r="AM24" s="289">
        <v>0.55189999999999995</v>
      </c>
      <c r="AN24" s="289">
        <v>0.58660000000000001</v>
      </c>
      <c r="AO24" s="289">
        <v>0.58260000000000001</v>
      </c>
      <c r="AP24" s="289">
        <v>0.56859999999999999</v>
      </c>
      <c r="AQ24" s="289">
        <v>0.57520000000000004</v>
      </c>
      <c r="AR24" s="289">
        <v>0.57179999999999997</v>
      </c>
      <c r="AS24" s="289">
        <v>0.56769999999999998</v>
      </c>
      <c r="AT24" s="289">
        <v>0.56499999999999995</v>
      </c>
      <c r="AU24" s="289">
        <v>0.56130000000000002</v>
      </c>
      <c r="AV24" s="289">
        <v>0.55820000000000003</v>
      </c>
      <c r="AW24" s="289">
        <v>0.55610000000000004</v>
      </c>
      <c r="AX24" s="289">
        <v>0.5534</v>
      </c>
      <c r="AY24" s="289">
        <v>0.55759999999999998</v>
      </c>
      <c r="AZ24" s="874">
        <v>0.55700000000000005</v>
      </c>
      <c r="BA24" s="874">
        <v>0.55710000000000004</v>
      </c>
      <c r="BB24" s="874">
        <v>0.55210000000000004</v>
      </c>
      <c r="BC24" s="874">
        <v>0.54990000000000006</v>
      </c>
      <c r="BD24" s="874">
        <v>0.54811201897999995</v>
      </c>
      <c r="BE24" s="874">
        <v>0.54604185948999995</v>
      </c>
      <c r="BF24" s="874">
        <v>0.54351099205999998</v>
      </c>
      <c r="BG24" s="355">
        <v>0.54097256096000002</v>
      </c>
      <c r="BH24" s="355">
        <v>0.53826616665000004</v>
      </c>
      <c r="BI24" s="355">
        <v>0.53602353233</v>
      </c>
      <c r="BJ24" s="355">
        <v>0.53377660483</v>
      </c>
      <c r="BK24" s="355">
        <v>0.53163210848999998</v>
      </c>
      <c r="BL24" s="355">
        <v>0.52966924916000002</v>
      </c>
      <c r="BM24" s="355">
        <v>0.52760672653999996</v>
      </c>
      <c r="BN24" s="355">
        <v>0.52615427820000005</v>
      </c>
      <c r="BO24" s="355">
        <v>0.52422521746999995</v>
      </c>
      <c r="BP24" s="355">
        <v>0.52237108769999996</v>
      </c>
      <c r="BQ24" s="355">
        <v>0.52043720520000003</v>
      </c>
      <c r="BR24" s="355">
        <v>0.51852980707999996</v>
      </c>
      <c r="BS24" s="355">
        <v>0.51666024118999998</v>
      </c>
      <c r="BT24" s="355">
        <v>0.51475388443000003</v>
      </c>
      <c r="BU24" s="355">
        <v>0.51296320092000003</v>
      </c>
      <c r="BV24" s="355">
        <v>0.51120865202999999</v>
      </c>
    </row>
    <row r="25" spans="1:74" ht="11.1" customHeight="1" x14ac:dyDescent="0.2">
      <c r="A25" s="323" t="s">
        <v>152</v>
      </c>
      <c r="B25" s="402" t="s">
        <v>202</v>
      </c>
      <c r="C25" s="289">
        <v>2.0164</v>
      </c>
      <c r="D25" s="289">
        <v>2.0278</v>
      </c>
      <c r="E25" s="289">
        <v>1.9761</v>
      </c>
      <c r="F25" s="289">
        <v>1.8005</v>
      </c>
      <c r="G25" s="289">
        <v>1.9480999999999999</v>
      </c>
      <c r="H25" s="289">
        <v>1.5671999999999999</v>
      </c>
      <c r="I25" s="289">
        <v>1.7668999999999999</v>
      </c>
      <c r="J25" s="289">
        <v>1.5881000000000001</v>
      </c>
      <c r="K25" s="289">
        <v>1.5082</v>
      </c>
      <c r="L25" s="289">
        <v>1.6626000000000001</v>
      </c>
      <c r="M25" s="289">
        <v>2.0436999999999999</v>
      </c>
      <c r="N25" s="289">
        <v>2.0512000000000001</v>
      </c>
      <c r="O25" s="289">
        <v>2.0379999999999998</v>
      </c>
      <c r="P25" s="289">
        <v>2.0146000000000002</v>
      </c>
      <c r="Q25" s="289">
        <v>2.0055000000000001</v>
      </c>
      <c r="R25" s="289">
        <v>2.0076999999999998</v>
      </c>
      <c r="S25" s="289">
        <v>1.9173</v>
      </c>
      <c r="T25" s="289">
        <v>1.982</v>
      </c>
      <c r="U25" s="289">
        <v>1.8562000000000001</v>
      </c>
      <c r="V25" s="289">
        <v>1.8035000000000001</v>
      </c>
      <c r="W25" s="289">
        <v>1.8896999999999999</v>
      </c>
      <c r="X25" s="289">
        <v>2.0131000000000001</v>
      </c>
      <c r="Y25" s="289">
        <v>1.9654</v>
      </c>
      <c r="Z25" s="289">
        <v>2.0003000000000002</v>
      </c>
      <c r="AA25" s="289">
        <v>1.9984999999999999</v>
      </c>
      <c r="AB25" s="289">
        <v>1.9910000000000001</v>
      </c>
      <c r="AC25" s="289">
        <v>1.9975000000000001</v>
      </c>
      <c r="AD25" s="289">
        <v>1.9363999999999999</v>
      </c>
      <c r="AE25" s="289">
        <v>1.8424</v>
      </c>
      <c r="AF25" s="289">
        <v>1.9108000000000001</v>
      </c>
      <c r="AG25" s="289">
        <v>1.9367000000000001</v>
      </c>
      <c r="AH25" s="289">
        <v>1.8212999999999999</v>
      </c>
      <c r="AI25" s="289">
        <v>1.9582999999999999</v>
      </c>
      <c r="AJ25" s="289">
        <v>1.7141</v>
      </c>
      <c r="AK25" s="289">
        <v>1.8777999999999999</v>
      </c>
      <c r="AL25" s="289">
        <v>1.8573</v>
      </c>
      <c r="AM25" s="289">
        <v>1.9809000000000001</v>
      </c>
      <c r="AN25" s="289">
        <v>2.2349000000000001</v>
      </c>
      <c r="AO25" s="289">
        <v>2.2746</v>
      </c>
      <c r="AP25" s="289">
        <v>2.1823000000000001</v>
      </c>
      <c r="AQ25" s="289">
        <v>2.1240999999999999</v>
      </c>
      <c r="AR25" s="289">
        <v>2.2486999999999999</v>
      </c>
      <c r="AS25" s="289">
        <v>2.1855000000000002</v>
      </c>
      <c r="AT25" s="289">
        <v>2.2502</v>
      </c>
      <c r="AU25" s="289">
        <v>2.1783999999999999</v>
      </c>
      <c r="AV25" s="289">
        <v>2.0505</v>
      </c>
      <c r="AW25" s="289">
        <v>2.1318000000000001</v>
      </c>
      <c r="AX25" s="289">
        <v>1.9639</v>
      </c>
      <c r="AY25" s="289">
        <v>1.3828</v>
      </c>
      <c r="AZ25" s="874">
        <v>1.9115</v>
      </c>
      <c r="BA25" s="874">
        <v>1.9675</v>
      </c>
      <c r="BB25" s="874">
        <v>2.2618</v>
      </c>
      <c r="BC25" s="874">
        <v>2.2082999999999999</v>
      </c>
      <c r="BD25" s="874">
        <v>2.2500245131000001</v>
      </c>
      <c r="BE25" s="874">
        <v>1.9426638139000001</v>
      </c>
      <c r="BF25" s="874">
        <v>2.1732693914999999</v>
      </c>
      <c r="BG25" s="355">
        <v>2.1206503538999999</v>
      </c>
      <c r="BH25" s="355">
        <v>2.2789472343999999</v>
      </c>
      <c r="BI25" s="355">
        <v>2.2768125035</v>
      </c>
      <c r="BJ25" s="355">
        <v>2.2741713374999999</v>
      </c>
      <c r="BK25" s="355">
        <v>2.2729856594000002</v>
      </c>
      <c r="BL25" s="355">
        <v>2.2709655397000001</v>
      </c>
      <c r="BM25" s="355">
        <v>2.2688281987000001</v>
      </c>
      <c r="BN25" s="355">
        <v>2.2560288821999999</v>
      </c>
      <c r="BO25" s="355">
        <v>2.2541314253000002</v>
      </c>
      <c r="BP25" s="355">
        <v>1.8514082973999999</v>
      </c>
      <c r="BQ25" s="355">
        <v>2.2504994073</v>
      </c>
      <c r="BR25" s="355">
        <v>2.1052165811000001</v>
      </c>
      <c r="BS25" s="355">
        <v>2.2005234650999999</v>
      </c>
      <c r="BT25" s="355">
        <v>2.2698378788000002</v>
      </c>
      <c r="BU25" s="355">
        <v>2.2670033488999999</v>
      </c>
      <c r="BV25" s="355">
        <v>2.2641706301000002</v>
      </c>
    </row>
    <row r="26" spans="1:74" ht="11.1" customHeight="1" x14ac:dyDescent="0.2">
      <c r="A26" s="323" t="s">
        <v>153</v>
      </c>
      <c r="B26" s="402" t="s">
        <v>203</v>
      </c>
      <c r="C26" s="289">
        <v>11.2776</v>
      </c>
      <c r="D26" s="289">
        <v>11.3308</v>
      </c>
      <c r="E26" s="289">
        <v>11.287100000000001</v>
      </c>
      <c r="F26" s="289">
        <v>10.3224</v>
      </c>
      <c r="G26" s="289">
        <v>10.4674</v>
      </c>
      <c r="H26" s="289">
        <v>10.977499999999999</v>
      </c>
      <c r="I26" s="289">
        <v>10.9992</v>
      </c>
      <c r="J26" s="289">
        <v>10.8743</v>
      </c>
      <c r="K26" s="289">
        <v>10.991300000000001</v>
      </c>
      <c r="L26" s="289">
        <v>10.9664</v>
      </c>
      <c r="M26" s="289">
        <v>11.116400000000001</v>
      </c>
      <c r="N26" s="289">
        <v>11.144399999999999</v>
      </c>
      <c r="O26" s="289">
        <v>11.1532</v>
      </c>
      <c r="P26" s="289">
        <v>11.323399999999999</v>
      </c>
      <c r="Q26" s="289">
        <v>10.9947</v>
      </c>
      <c r="R26" s="289">
        <v>10.898899999999999</v>
      </c>
      <c r="S26" s="289">
        <v>10.859400000000001</v>
      </c>
      <c r="T26" s="289">
        <v>10.7743</v>
      </c>
      <c r="U26" s="289">
        <v>10.745699999999999</v>
      </c>
      <c r="V26" s="289">
        <v>10.688700000000001</v>
      </c>
      <c r="W26" s="289">
        <v>10.8087</v>
      </c>
      <c r="X26" s="289">
        <v>10.8657</v>
      </c>
      <c r="Y26" s="289">
        <v>10.8912</v>
      </c>
      <c r="Z26" s="289">
        <v>10.908099999999999</v>
      </c>
      <c r="AA26" s="289">
        <v>10.8886</v>
      </c>
      <c r="AB26" s="289">
        <v>10.8127</v>
      </c>
      <c r="AC26" s="289">
        <v>10.790100000000001</v>
      </c>
      <c r="AD26" s="289">
        <v>10.6874</v>
      </c>
      <c r="AE26" s="289">
        <v>10.546799999999999</v>
      </c>
      <c r="AF26" s="289">
        <v>10.4055</v>
      </c>
      <c r="AG26" s="289">
        <v>10.379899999999999</v>
      </c>
      <c r="AH26" s="289">
        <v>10.3203</v>
      </c>
      <c r="AI26" s="289">
        <v>10.3203</v>
      </c>
      <c r="AJ26" s="289">
        <v>10.3741</v>
      </c>
      <c r="AK26" s="289">
        <v>10.4293</v>
      </c>
      <c r="AL26" s="289">
        <v>10.4505</v>
      </c>
      <c r="AM26" s="289">
        <v>10.4506</v>
      </c>
      <c r="AN26" s="289">
        <v>10.4412</v>
      </c>
      <c r="AO26" s="289">
        <v>10.441599999999999</v>
      </c>
      <c r="AP26" s="289">
        <v>10.5006</v>
      </c>
      <c r="AQ26" s="289">
        <v>10.4664</v>
      </c>
      <c r="AR26" s="289">
        <v>10.432700000000001</v>
      </c>
      <c r="AS26" s="289">
        <v>10.463100000000001</v>
      </c>
      <c r="AT26" s="289">
        <v>10.452999999999999</v>
      </c>
      <c r="AU26" s="289">
        <v>10.5966</v>
      </c>
      <c r="AV26" s="289">
        <v>10.725099999999999</v>
      </c>
      <c r="AW26" s="289">
        <v>10.757999999999999</v>
      </c>
      <c r="AX26" s="289">
        <v>10.6793</v>
      </c>
      <c r="AY26" s="289">
        <v>10.6785</v>
      </c>
      <c r="AZ26" s="874">
        <v>10.6289</v>
      </c>
      <c r="BA26" s="874">
        <v>10.6282</v>
      </c>
      <c r="BB26" s="874">
        <v>10.4779</v>
      </c>
      <c r="BC26" s="874">
        <v>10.367800000000001</v>
      </c>
      <c r="BD26" s="874">
        <v>10.233844417</v>
      </c>
      <c r="BE26" s="874">
        <v>10.163913029</v>
      </c>
      <c r="BF26" s="874">
        <v>10.159112441</v>
      </c>
      <c r="BG26" s="355">
        <v>10.231848867</v>
      </c>
      <c r="BH26" s="355">
        <v>10.514723759000001</v>
      </c>
      <c r="BI26" s="355">
        <v>10.547223126</v>
      </c>
      <c r="BJ26" s="355">
        <v>10.617822466</v>
      </c>
      <c r="BK26" s="355">
        <v>10.611312613999999</v>
      </c>
      <c r="BL26" s="355">
        <v>10.614919347000001</v>
      </c>
      <c r="BM26" s="355">
        <v>10.617669158</v>
      </c>
      <c r="BN26" s="355">
        <v>10.596032605</v>
      </c>
      <c r="BO26" s="355">
        <v>10.564204356999999</v>
      </c>
      <c r="BP26" s="355">
        <v>10.532760318999999</v>
      </c>
      <c r="BQ26" s="355">
        <v>10.465811803999999</v>
      </c>
      <c r="BR26" s="355">
        <v>10.462488282000001</v>
      </c>
      <c r="BS26" s="355">
        <v>10.513124112</v>
      </c>
      <c r="BT26" s="355">
        <v>10.599015458</v>
      </c>
      <c r="BU26" s="355">
        <v>10.631522976999999</v>
      </c>
      <c r="BV26" s="355">
        <v>10.652135790000001</v>
      </c>
    </row>
    <row r="27" spans="1:74" ht="11.1" customHeight="1" x14ac:dyDescent="0.2">
      <c r="A27" s="323"/>
      <c r="B27" s="402"/>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c r="AP27" s="289"/>
      <c r="AQ27" s="289"/>
      <c r="AR27" s="289"/>
      <c r="AS27" s="289"/>
      <c r="AT27" s="289"/>
      <c r="AU27" s="289"/>
      <c r="AV27" s="289"/>
      <c r="AW27" s="289"/>
      <c r="AX27" s="289"/>
      <c r="AY27" s="289"/>
      <c r="AZ27" s="874"/>
      <c r="BA27" s="874"/>
      <c r="BB27" s="874"/>
      <c r="BC27" s="874"/>
      <c r="BD27" s="874"/>
      <c r="BE27" s="874"/>
      <c r="BF27" s="874"/>
      <c r="BG27" s="355"/>
      <c r="BH27" s="355"/>
      <c r="BI27" s="355"/>
      <c r="BJ27" s="355"/>
      <c r="BK27" s="355"/>
      <c r="BL27" s="355"/>
      <c r="BM27" s="355"/>
      <c r="BN27" s="355"/>
      <c r="BO27" s="355"/>
      <c r="BP27" s="355"/>
      <c r="BQ27" s="355"/>
      <c r="BR27" s="355"/>
      <c r="BS27" s="355"/>
      <c r="BT27" s="355"/>
      <c r="BU27" s="355"/>
      <c r="BV27" s="355"/>
    </row>
    <row r="28" spans="1:74" s="272" customFormat="1" ht="11.1" customHeight="1" x14ac:dyDescent="0.2">
      <c r="A28" s="395" t="s">
        <v>206</v>
      </c>
      <c r="B28" s="401" t="s">
        <v>960</v>
      </c>
      <c r="C28" s="105">
        <v>6.9977</v>
      </c>
      <c r="D28" s="105">
        <v>7.2487000000000004</v>
      </c>
      <c r="E28" s="105">
        <v>7.2896000000000001</v>
      </c>
      <c r="F28" s="105">
        <v>7.4424999999999999</v>
      </c>
      <c r="G28" s="105">
        <v>7.4835000000000003</v>
      </c>
      <c r="H28" s="105">
        <v>7.6005000000000003</v>
      </c>
      <c r="I28" s="105">
        <v>7.5365000000000002</v>
      </c>
      <c r="J28" s="105">
        <v>7.5913000000000004</v>
      </c>
      <c r="K28" s="105">
        <v>7.6353</v>
      </c>
      <c r="L28" s="105">
        <v>7.7112999999999996</v>
      </c>
      <c r="M28" s="105">
        <v>7.5403000000000002</v>
      </c>
      <c r="N28" s="105">
        <v>7.4866999999999999</v>
      </c>
      <c r="O28" s="105">
        <v>7.4561999999999999</v>
      </c>
      <c r="P28" s="105">
        <v>7.4829999999999997</v>
      </c>
      <c r="Q28" s="105">
        <v>7.5336999999999996</v>
      </c>
      <c r="R28" s="105">
        <v>7.4282000000000004</v>
      </c>
      <c r="S28" s="105">
        <v>7.3844000000000003</v>
      </c>
      <c r="T28" s="105">
        <v>7.3270999999999997</v>
      </c>
      <c r="U28" s="105">
        <v>7.2312000000000003</v>
      </c>
      <c r="V28" s="105">
        <v>7.2157</v>
      </c>
      <c r="W28" s="105">
        <v>7.2347000000000001</v>
      </c>
      <c r="X28" s="105">
        <v>7.2968999999999999</v>
      </c>
      <c r="Y28" s="105">
        <v>7.3310000000000004</v>
      </c>
      <c r="Z28" s="105">
        <v>7.359</v>
      </c>
      <c r="AA28" s="105">
        <v>7.4019000000000004</v>
      </c>
      <c r="AB28" s="105">
        <v>7.3212000000000002</v>
      </c>
      <c r="AC28" s="105">
        <v>7.2996999999999996</v>
      </c>
      <c r="AD28" s="105">
        <v>7.3280000000000003</v>
      </c>
      <c r="AE28" s="105">
        <v>7.3644999999999996</v>
      </c>
      <c r="AF28" s="105">
        <v>7.3521000000000001</v>
      </c>
      <c r="AG28" s="105">
        <v>7.3490000000000002</v>
      </c>
      <c r="AH28" s="105">
        <v>7.3353000000000002</v>
      </c>
      <c r="AI28" s="105">
        <v>7.4499000000000004</v>
      </c>
      <c r="AJ28" s="105">
        <v>7.4897</v>
      </c>
      <c r="AK28" s="105">
        <v>7.4911000000000003</v>
      </c>
      <c r="AL28" s="105">
        <v>7.4154999999999998</v>
      </c>
      <c r="AM28" s="105">
        <v>7.2984999999999998</v>
      </c>
      <c r="AN28" s="105">
        <v>7.2797000000000001</v>
      </c>
      <c r="AO28" s="105">
        <v>7.3091999999999997</v>
      </c>
      <c r="AP28" s="105">
        <v>7.3121999999999998</v>
      </c>
      <c r="AQ28" s="105">
        <v>7.4649999999999999</v>
      </c>
      <c r="AR28" s="105">
        <v>7.5095000000000001</v>
      </c>
      <c r="AS28" s="105">
        <v>7.6424000000000003</v>
      </c>
      <c r="AT28" s="105">
        <v>7.6824000000000003</v>
      </c>
      <c r="AU28" s="105">
        <v>7.7484999999999999</v>
      </c>
      <c r="AV28" s="105">
        <v>7.7173999999999996</v>
      </c>
      <c r="AW28" s="105">
        <v>7.8136999999999999</v>
      </c>
      <c r="AX28" s="105">
        <v>7.6731999999999996</v>
      </c>
      <c r="AY28" s="105">
        <v>7.6478000000000002</v>
      </c>
      <c r="AZ28" s="886">
        <v>7.8243999999999998</v>
      </c>
      <c r="BA28" s="886">
        <v>4.2773000000000003</v>
      </c>
      <c r="BB28" s="886">
        <v>4.3038999999999996</v>
      </c>
      <c r="BC28" s="886">
        <v>4.4610000000000003</v>
      </c>
      <c r="BD28" s="886">
        <v>6.2168486740000004</v>
      </c>
      <c r="BE28" s="886">
        <v>6.7536220926999997</v>
      </c>
      <c r="BF28" s="886">
        <v>6.2273571819000004</v>
      </c>
      <c r="BG28" s="388">
        <v>6.4275711705000003</v>
      </c>
      <c r="BH28" s="388">
        <v>6.5971742843000003</v>
      </c>
      <c r="BI28" s="388">
        <v>6.8574067999999997</v>
      </c>
      <c r="BJ28" s="388">
        <v>7.1078678384999998</v>
      </c>
      <c r="BK28" s="388">
        <v>7.3911836205999997</v>
      </c>
      <c r="BL28" s="388">
        <v>7.6312359583999996</v>
      </c>
      <c r="BM28" s="388">
        <v>7.8605485378999997</v>
      </c>
      <c r="BN28" s="388">
        <v>8.0507312835999993</v>
      </c>
      <c r="BO28" s="388">
        <v>8.3007837770999995</v>
      </c>
      <c r="BP28" s="388">
        <v>8.4012795114000003</v>
      </c>
      <c r="BQ28" s="388">
        <v>8.4611821225000003</v>
      </c>
      <c r="BR28" s="388">
        <v>8.4811408842000002</v>
      </c>
      <c r="BS28" s="388">
        <v>8.5112357096999993</v>
      </c>
      <c r="BT28" s="388">
        <v>8.5158601071</v>
      </c>
      <c r="BU28" s="388">
        <v>8.5161038715000004</v>
      </c>
      <c r="BV28" s="388">
        <v>8.5165824807000003</v>
      </c>
    </row>
    <row r="29" spans="1:74" ht="11.1" customHeight="1" x14ac:dyDescent="0.2">
      <c r="A29" s="323" t="s">
        <v>154</v>
      </c>
      <c r="B29" s="402" t="s">
        <v>205</v>
      </c>
      <c r="C29" s="289">
        <v>1.0373000000000001</v>
      </c>
      <c r="D29" s="289">
        <v>1.0463</v>
      </c>
      <c r="E29" s="289">
        <v>1.0532999999999999</v>
      </c>
      <c r="F29" s="289">
        <v>1.0583</v>
      </c>
      <c r="G29" s="289">
        <v>1.0623</v>
      </c>
      <c r="H29" s="289">
        <v>1.0783</v>
      </c>
      <c r="I29" s="289">
        <v>1.0932999999999999</v>
      </c>
      <c r="J29" s="289">
        <v>1.1003000000000001</v>
      </c>
      <c r="K29" s="289">
        <v>1.1003000000000001</v>
      </c>
      <c r="L29" s="289">
        <v>1.1032999999999999</v>
      </c>
      <c r="M29" s="289">
        <v>1.0703</v>
      </c>
      <c r="N29" s="289">
        <v>1.0652999999999999</v>
      </c>
      <c r="O29" s="289">
        <v>1.0743</v>
      </c>
      <c r="P29" s="289">
        <v>1.0704</v>
      </c>
      <c r="Q29" s="289">
        <v>1.0723</v>
      </c>
      <c r="R29" s="289">
        <v>1.0752999999999999</v>
      </c>
      <c r="S29" s="289">
        <v>1.0532999999999999</v>
      </c>
      <c r="T29" s="289">
        <v>1.0495000000000001</v>
      </c>
      <c r="U29" s="289">
        <v>1.0478000000000001</v>
      </c>
      <c r="V29" s="289">
        <v>1.0504</v>
      </c>
      <c r="W29" s="289">
        <v>1.0501</v>
      </c>
      <c r="X29" s="289">
        <v>1.0499000000000001</v>
      </c>
      <c r="Y29" s="289">
        <v>1.0457000000000001</v>
      </c>
      <c r="Z29" s="289">
        <v>1.0490999999999999</v>
      </c>
      <c r="AA29" s="289">
        <v>1.0167999999999999</v>
      </c>
      <c r="AB29" s="289">
        <v>1.0037</v>
      </c>
      <c r="AC29" s="289">
        <v>1.0033000000000001</v>
      </c>
      <c r="AD29" s="289">
        <v>1.0015000000000001</v>
      </c>
      <c r="AE29" s="289">
        <v>1.0011000000000001</v>
      </c>
      <c r="AF29" s="289">
        <v>1.0006999999999999</v>
      </c>
      <c r="AG29" s="289">
        <v>1.0012000000000001</v>
      </c>
      <c r="AH29" s="289">
        <v>1.0018</v>
      </c>
      <c r="AI29" s="289">
        <v>1.0006999999999999</v>
      </c>
      <c r="AJ29" s="289">
        <v>1.0006999999999999</v>
      </c>
      <c r="AK29" s="289">
        <v>0.99399999999999999</v>
      </c>
      <c r="AL29" s="289">
        <v>0.99619999999999997</v>
      </c>
      <c r="AM29" s="289">
        <v>0.99670000000000003</v>
      </c>
      <c r="AN29" s="289">
        <v>0.99560000000000004</v>
      </c>
      <c r="AO29" s="289">
        <v>0.99580000000000002</v>
      </c>
      <c r="AP29" s="289">
        <v>0.99560000000000004</v>
      </c>
      <c r="AQ29" s="289">
        <v>1.0004999999999999</v>
      </c>
      <c r="AR29" s="289">
        <v>1.0064</v>
      </c>
      <c r="AS29" s="289">
        <v>1.0118</v>
      </c>
      <c r="AT29" s="289">
        <v>1.0172000000000001</v>
      </c>
      <c r="AU29" s="289">
        <v>1.0202</v>
      </c>
      <c r="AV29" s="289">
        <v>1.0266999999999999</v>
      </c>
      <c r="AW29" s="289">
        <v>1.0326</v>
      </c>
      <c r="AX29" s="289">
        <v>1.0355000000000001</v>
      </c>
      <c r="AY29" s="289">
        <v>1.0334000000000001</v>
      </c>
      <c r="AZ29" s="874">
        <v>1.0343</v>
      </c>
      <c r="BA29" s="874">
        <v>1.0618000000000001</v>
      </c>
      <c r="BB29" s="874">
        <v>1.0799000000000001</v>
      </c>
      <c r="BC29" s="874">
        <v>1.0973999999999999</v>
      </c>
      <c r="BD29" s="874">
        <v>1.0890411551000001</v>
      </c>
      <c r="BE29" s="874">
        <v>1.071872004</v>
      </c>
      <c r="BF29" s="874">
        <v>1.0940191939999999</v>
      </c>
      <c r="BG29" s="355">
        <v>1.0940648816</v>
      </c>
      <c r="BH29" s="355">
        <v>1.0940329032</v>
      </c>
      <c r="BI29" s="355">
        <v>1.0940260063</v>
      </c>
      <c r="BJ29" s="355">
        <v>1.0941329579000001</v>
      </c>
      <c r="BK29" s="355">
        <v>1.0923011563</v>
      </c>
      <c r="BL29" s="355">
        <v>1.0922460187</v>
      </c>
      <c r="BM29" s="355">
        <v>1.0922090928999999</v>
      </c>
      <c r="BN29" s="355">
        <v>1.0921679825999999</v>
      </c>
      <c r="BO29" s="355">
        <v>1.092157517</v>
      </c>
      <c r="BP29" s="355">
        <v>1.0921481657000001</v>
      </c>
      <c r="BQ29" s="355">
        <v>1.0921286636</v>
      </c>
      <c r="BR29" s="355">
        <v>1.0921034659</v>
      </c>
      <c r="BS29" s="355">
        <v>1.0921467003000001</v>
      </c>
      <c r="BT29" s="355">
        <v>1.0921176699999999</v>
      </c>
      <c r="BU29" s="355">
        <v>1.0921132470999999</v>
      </c>
      <c r="BV29" s="355">
        <v>1.0922228407000001</v>
      </c>
    </row>
    <row r="30" spans="1:74" ht="11.1" customHeight="1" x14ac:dyDescent="0.2">
      <c r="A30" s="323" t="s">
        <v>573</v>
      </c>
      <c r="B30" s="402" t="s">
        <v>951</v>
      </c>
      <c r="C30" s="289">
        <v>1.7865</v>
      </c>
      <c r="D30" s="289">
        <v>1.7264999999999999</v>
      </c>
      <c r="E30" s="289">
        <v>1.7615000000000001</v>
      </c>
      <c r="F30" s="289">
        <v>1.7965</v>
      </c>
      <c r="G30" s="289">
        <v>1.7965</v>
      </c>
      <c r="H30" s="289">
        <v>1.7965</v>
      </c>
      <c r="I30" s="289">
        <v>1.7965</v>
      </c>
      <c r="J30" s="289">
        <v>1.7965</v>
      </c>
      <c r="K30" s="289">
        <v>1.7965</v>
      </c>
      <c r="L30" s="289">
        <v>1.8015000000000001</v>
      </c>
      <c r="M30" s="289">
        <v>1.8015000000000001</v>
      </c>
      <c r="N30" s="289">
        <v>1.8015000000000001</v>
      </c>
      <c r="O30" s="289">
        <v>1.8266</v>
      </c>
      <c r="P30" s="289">
        <v>1.8268</v>
      </c>
      <c r="Q30" s="289">
        <v>1.8267</v>
      </c>
      <c r="R30" s="289">
        <v>1.8266</v>
      </c>
      <c r="S30" s="289">
        <v>1.8267</v>
      </c>
      <c r="T30" s="289">
        <v>1.8268</v>
      </c>
      <c r="U30" s="289">
        <v>1.8268</v>
      </c>
      <c r="V30" s="289">
        <v>1.8268</v>
      </c>
      <c r="W30" s="289">
        <v>1.8268</v>
      </c>
      <c r="X30" s="289">
        <v>1.8267</v>
      </c>
      <c r="Y30" s="289">
        <v>1.8268</v>
      </c>
      <c r="Z30" s="289">
        <v>1.8259000000000001</v>
      </c>
      <c r="AA30" s="289">
        <v>1.8398000000000001</v>
      </c>
      <c r="AB30" s="289">
        <v>1.8403</v>
      </c>
      <c r="AC30" s="289">
        <v>1.8399000000000001</v>
      </c>
      <c r="AD30" s="289">
        <v>1.8499000000000001</v>
      </c>
      <c r="AE30" s="289">
        <v>1.8499000000000001</v>
      </c>
      <c r="AF30" s="289">
        <v>1.8499000000000001</v>
      </c>
      <c r="AG30" s="289">
        <v>1.8593999999999999</v>
      </c>
      <c r="AH30" s="289">
        <v>1.8593999999999999</v>
      </c>
      <c r="AI30" s="289">
        <v>1.8597999999999999</v>
      </c>
      <c r="AJ30" s="289">
        <v>1.8596999999999999</v>
      </c>
      <c r="AK30" s="289">
        <v>1.8596999999999999</v>
      </c>
      <c r="AL30" s="289">
        <v>1.8596999999999999</v>
      </c>
      <c r="AM30" s="289">
        <v>1.8762000000000001</v>
      </c>
      <c r="AN30" s="289">
        <v>1.8773</v>
      </c>
      <c r="AO30" s="289">
        <v>1.877</v>
      </c>
      <c r="AP30" s="289">
        <v>1.8569</v>
      </c>
      <c r="AQ30" s="289">
        <v>1.8768</v>
      </c>
      <c r="AR30" s="289">
        <v>1.8768</v>
      </c>
      <c r="AS30" s="289">
        <v>1.8885000000000001</v>
      </c>
      <c r="AT30" s="289">
        <v>1.8904000000000001</v>
      </c>
      <c r="AU30" s="289">
        <v>1.8833</v>
      </c>
      <c r="AV30" s="289">
        <v>1.8620000000000001</v>
      </c>
      <c r="AW30" s="289">
        <v>1.8873</v>
      </c>
      <c r="AX30" s="289">
        <v>1.8857999999999999</v>
      </c>
      <c r="AY30" s="289">
        <v>1.8593999999999999</v>
      </c>
      <c r="AZ30" s="289">
        <v>1.8476999999999999</v>
      </c>
      <c r="BA30" s="289">
        <v>0.38719999999999999</v>
      </c>
      <c r="BB30" s="289">
        <v>0.26700000000000002</v>
      </c>
      <c r="BC30" s="874">
        <v>0.27700000000000002</v>
      </c>
      <c r="BD30" s="874">
        <v>0.45221696190999999</v>
      </c>
      <c r="BE30" s="874">
        <v>0.85220078404999999</v>
      </c>
      <c r="BF30" s="874">
        <v>0.76733366746999998</v>
      </c>
      <c r="BG30" s="355">
        <v>0.76736996749999997</v>
      </c>
      <c r="BH30" s="355">
        <v>0.83728346298</v>
      </c>
      <c r="BI30" s="355">
        <v>0.9473365104</v>
      </c>
      <c r="BJ30" s="355">
        <v>1.0474161585999999</v>
      </c>
      <c r="BK30" s="355">
        <v>1.1372402066</v>
      </c>
      <c r="BL30" s="355">
        <v>1.2374016457000001</v>
      </c>
      <c r="BM30" s="355">
        <v>1.3473179784</v>
      </c>
      <c r="BN30" s="355">
        <v>1.4173802499000001</v>
      </c>
      <c r="BO30" s="355">
        <v>1.5573915154</v>
      </c>
      <c r="BP30" s="355">
        <v>1.6375050115000001</v>
      </c>
      <c r="BQ30" s="355">
        <v>1.6974842763</v>
      </c>
      <c r="BR30" s="355">
        <v>1.7074780174999999</v>
      </c>
      <c r="BS30" s="355">
        <v>1.7174875512000001</v>
      </c>
      <c r="BT30" s="355">
        <v>1.7224054247</v>
      </c>
      <c r="BU30" s="355">
        <v>1.7224606412000001</v>
      </c>
      <c r="BV30" s="355">
        <v>1.7225438743000001</v>
      </c>
    </row>
    <row r="31" spans="1:74" ht="11.1" customHeight="1" x14ac:dyDescent="0.2">
      <c r="A31" s="323" t="s">
        <v>845</v>
      </c>
      <c r="B31" s="393" t="s">
        <v>976</v>
      </c>
      <c r="C31" s="289">
        <v>3.9125000000000001</v>
      </c>
      <c r="D31" s="289">
        <v>4.1165000000000003</v>
      </c>
      <c r="E31" s="289">
        <v>4.0964999999999998</v>
      </c>
      <c r="F31" s="289">
        <v>4.2175000000000002</v>
      </c>
      <c r="G31" s="289">
        <v>4.2774999999999999</v>
      </c>
      <c r="H31" s="289">
        <v>4.3475000000000001</v>
      </c>
      <c r="I31" s="289">
        <v>4.2685000000000004</v>
      </c>
      <c r="J31" s="289">
        <v>4.3185000000000002</v>
      </c>
      <c r="K31" s="289">
        <v>4.3585000000000003</v>
      </c>
      <c r="L31" s="289">
        <v>4.4295</v>
      </c>
      <c r="M31" s="289">
        <v>4.3494999999999999</v>
      </c>
      <c r="N31" s="289">
        <v>4.3094999999999999</v>
      </c>
      <c r="O31" s="289">
        <v>4.3094999999999999</v>
      </c>
      <c r="P31" s="289">
        <v>4.3098999999999998</v>
      </c>
      <c r="Q31" s="289">
        <v>4.3297999999999996</v>
      </c>
      <c r="R31" s="289">
        <v>4.2295999999999996</v>
      </c>
      <c r="S31" s="289">
        <v>4.1997</v>
      </c>
      <c r="T31" s="289">
        <v>4.1399999999999997</v>
      </c>
      <c r="U31" s="289">
        <v>4.1299000000000001</v>
      </c>
      <c r="V31" s="289">
        <v>4.0399000000000003</v>
      </c>
      <c r="W31" s="289">
        <v>4.05</v>
      </c>
      <c r="X31" s="289">
        <v>4.1097000000000001</v>
      </c>
      <c r="Y31" s="289">
        <v>4.1498999999999997</v>
      </c>
      <c r="Z31" s="289">
        <v>4.2102000000000004</v>
      </c>
      <c r="AA31" s="289">
        <v>4.2347000000000001</v>
      </c>
      <c r="AB31" s="289">
        <v>4.2153</v>
      </c>
      <c r="AC31" s="289">
        <v>4.1849999999999996</v>
      </c>
      <c r="AD31" s="289">
        <v>4.1749999999999998</v>
      </c>
      <c r="AE31" s="289">
        <v>4.2149999999999999</v>
      </c>
      <c r="AF31" s="289">
        <v>4.21</v>
      </c>
      <c r="AG31" s="289">
        <v>4.1990999999999996</v>
      </c>
      <c r="AH31" s="289">
        <v>4.2089999999999996</v>
      </c>
      <c r="AI31" s="289">
        <v>4.32</v>
      </c>
      <c r="AJ31" s="289">
        <v>4.3399000000000001</v>
      </c>
      <c r="AK31" s="289">
        <v>4.34</v>
      </c>
      <c r="AL31" s="289">
        <v>4.2701000000000002</v>
      </c>
      <c r="AM31" s="289">
        <v>4.1448</v>
      </c>
      <c r="AN31" s="289">
        <v>4.1348000000000003</v>
      </c>
      <c r="AO31" s="289">
        <v>4.1447000000000003</v>
      </c>
      <c r="AP31" s="289">
        <v>4.1547999999999998</v>
      </c>
      <c r="AQ31" s="289">
        <v>4.2747999999999999</v>
      </c>
      <c r="AR31" s="289">
        <v>4.2453000000000003</v>
      </c>
      <c r="AS31" s="289">
        <v>4.4151999999999996</v>
      </c>
      <c r="AT31" s="289">
        <v>4.4550000000000001</v>
      </c>
      <c r="AU31" s="289">
        <v>4.5251999999999999</v>
      </c>
      <c r="AV31" s="289">
        <v>4.4950000000000001</v>
      </c>
      <c r="AW31" s="289">
        <v>4.5599999999999996</v>
      </c>
      <c r="AX31" s="289">
        <v>4.5053000000000001</v>
      </c>
      <c r="AY31" s="289">
        <v>4.5397999999999996</v>
      </c>
      <c r="AZ31" s="289">
        <v>4.6001000000000003</v>
      </c>
      <c r="BA31" s="289">
        <v>2.6366000000000001</v>
      </c>
      <c r="BB31" s="289">
        <v>2.7863000000000002</v>
      </c>
      <c r="BC31" s="874">
        <v>2.9060999999999999</v>
      </c>
      <c r="BD31" s="874">
        <v>4.4966280474999998</v>
      </c>
      <c r="BE31" s="874">
        <v>4.6065907733999998</v>
      </c>
      <c r="BF31" s="874">
        <v>4.1668969399</v>
      </c>
      <c r="BG31" s="355">
        <v>4.3369805760000002</v>
      </c>
      <c r="BH31" s="355">
        <v>4.4167812675000002</v>
      </c>
      <c r="BI31" s="355">
        <v>4.54690349</v>
      </c>
      <c r="BJ31" s="355">
        <v>4.6770870014000003</v>
      </c>
      <c r="BK31" s="355">
        <v>4.8266816038</v>
      </c>
      <c r="BL31" s="355">
        <v>4.9470535632999999</v>
      </c>
      <c r="BM31" s="355">
        <v>5.0668607918999999</v>
      </c>
      <c r="BN31" s="355">
        <v>5.1870042667999998</v>
      </c>
      <c r="BO31" s="355">
        <v>5.2970302228000001</v>
      </c>
      <c r="BP31" s="355">
        <v>5.3172917204000001</v>
      </c>
      <c r="BQ31" s="355">
        <v>5.3172439460999996</v>
      </c>
      <c r="BR31" s="355">
        <v>5.3272295256</v>
      </c>
      <c r="BS31" s="355">
        <v>5.3472514914999998</v>
      </c>
      <c r="BT31" s="355">
        <v>5.3470622702000004</v>
      </c>
      <c r="BU31" s="355">
        <v>5.3471894902999999</v>
      </c>
      <c r="BV31" s="355">
        <v>5.3473812612999998</v>
      </c>
    </row>
    <row r="32" spans="1:74" ht="11.1" customHeight="1" x14ac:dyDescent="0.2">
      <c r="A32" s="323"/>
      <c r="B32" s="402"/>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c r="AX32" s="289"/>
      <c r="AY32" s="289"/>
      <c r="AZ32" s="874"/>
      <c r="BA32" s="874"/>
      <c r="BB32" s="874"/>
      <c r="BC32" s="874"/>
      <c r="BD32" s="874"/>
      <c r="BE32" s="874"/>
      <c r="BF32" s="874"/>
      <c r="BG32" s="355"/>
      <c r="BH32" s="355"/>
      <c r="BI32" s="355"/>
      <c r="BJ32" s="355"/>
      <c r="BK32" s="355"/>
      <c r="BL32" s="355"/>
      <c r="BM32" s="355"/>
      <c r="BN32" s="355"/>
      <c r="BO32" s="355"/>
      <c r="BP32" s="355"/>
      <c r="BQ32" s="355"/>
      <c r="BR32" s="355"/>
      <c r="BS32" s="355"/>
      <c r="BT32" s="355"/>
      <c r="BU32" s="355"/>
      <c r="BV32" s="355"/>
    </row>
    <row r="33" spans="1:74" s="272" customFormat="1" ht="11.1" customHeight="1" x14ac:dyDescent="0.2">
      <c r="A33" s="395" t="s">
        <v>208</v>
      </c>
      <c r="B33" s="401" t="s">
        <v>961</v>
      </c>
      <c r="C33" s="105">
        <v>2.5608</v>
      </c>
      <c r="D33" s="105">
        <v>2.629</v>
      </c>
      <c r="E33" s="105">
        <v>2.5973000000000002</v>
      </c>
      <c r="F33" s="105">
        <v>2.6421000000000001</v>
      </c>
      <c r="G33" s="105">
        <v>2.6633</v>
      </c>
      <c r="H33" s="105">
        <v>2.6999</v>
      </c>
      <c r="I33" s="105">
        <v>2.6070000000000002</v>
      </c>
      <c r="J33" s="105">
        <v>2.6530999999999998</v>
      </c>
      <c r="K33" s="105">
        <v>2.6225000000000001</v>
      </c>
      <c r="L33" s="105">
        <v>2.5846</v>
      </c>
      <c r="M33" s="105">
        <v>2.5421999999999998</v>
      </c>
      <c r="N33" s="105">
        <v>2.5741999999999998</v>
      </c>
      <c r="O33" s="105">
        <v>2.6009000000000002</v>
      </c>
      <c r="P33" s="105">
        <v>2.5310999999999999</v>
      </c>
      <c r="Q33" s="105">
        <v>2.4681999999999999</v>
      </c>
      <c r="R33" s="105">
        <v>2.5657000000000001</v>
      </c>
      <c r="S33" s="105">
        <v>2.6484999999999999</v>
      </c>
      <c r="T33" s="105">
        <v>2.6349</v>
      </c>
      <c r="U33" s="105">
        <v>2.6501999999999999</v>
      </c>
      <c r="V33" s="105">
        <v>2.5928</v>
      </c>
      <c r="W33" s="105">
        <v>2.5842999999999998</v>
      </c>
      <c r="X33" s="105">
        <v>2.6625000000000001</v>
      </c>
      <c r="Y33" s="105">
        <v>2.6415999999999999</v>
      </c>
      <c r="Z33" s="105">
        <v>2.7248999999999999</v>
      </c>
      <c r="AA33" s="105">
        <v>2.6476999999999999</v>
      </c>
      <c r="AB33" s="105">
        <v>2.6652999999999998</v>
      </c>
      <c r="AC33" s="105">
        <v>2.5409999999999999</v>
      </c>
      <c r="AD33" s="105">
        <v>2.4702999999999999</v>
      </c>
      <c r="AE33" s="105">
        <v>2.4630999999999998</v>
      </c>
      <c r="AF33" s="105">
        <v>2.5310999999999999</v>
      </c>
      <c r="AG33" s="105">
        <v>2.4823</v>
      </c>
      <c r="AH33" s="105">
        <v>2.5889000000000002</v>
      </c>
      <c r="AI33" s="105">
        <v>2.5236000000000001</v>
      </c>
      <c r="AJ33" s="105">
        <v>2.5299999999999998</v>
      </c>
      <c r="AK33" s="105">
        <v>2.5794000000000001</v>
      </c>
      <c r="AL33" s="105">
        <v>2.5265</v>
      </c>
      <c r="AM33" s="105">
        <v>2.5125999999999999</v>
      </c>
      <c r="AN33" s="105">
        <v>2.5596999999999999</v>
      </c>
      <c r="AO33" s="105">
        <v>2.5407000000000002</v>
      </c>
      <c r="AP33" s="105">
        <v>2.5354999999999999</v>
      </c>
      <c r="AQ33" s="105">
        <v>2.5358000000000001</v>
      </c>
      <c r="AR33" s="105">
        <v>2.5019999999999998</v>
      </c>
      <c r="AS33" s="105">
        <v>2.6867999999999999</v>
      </c>
      <c r="AT33" s="105">
        <v>2.6301999999999999</v>
      </c>
      <c r="AU33" s="105">
        <v>2.6438999999999999</v>
      </c>
      <c r="AV33" s="105">
        <v>2.6284999999999998</v>
      </c>
      <c r="AW33" s="105">
        <v>2.6286999999999998</v>
      </c>
      <c r="AX33" s="105">
        <v>2.5706000000000002</v>
      </c>
      <c r="AY33" s="105">
        <v>2.4889000000000001</v>
      </c>
      <c r="AZ33" s="886">
        <v>2.5638000000000001</v>
      </c>
      <c r="BA33" s="886">
        <v>2.677</v>
      </c>
      <c r="BB33" s="886">
        <v>2.6358999999999999</v>
      </c>
      <c r="BC33" s="886">
        <v>2.5996999999999999</v>
      </c>
      <c r="BD33" s="886">
        <v>2.6593236499000001</v>
      </c>
      <c r="BE33" s="886">
        <v>2.5913808829999998</v>
      </c>
      <c r="BF33" s="886">
        <v>2.5918276857999998</v>
      </c>
      <c r="BG33" s="388">
        <v>2.6610602561999999</v>
      </c>
      <c r="BH33" s="388">
        <v>2.6720217717999999</v>
      </c>
      <c r="BI33" s="388">
        <v>2.6882824293000001</v>
      </c>
      <c r="BJ33" s="388">
        <v>2.7055969446999999</v>
      </c>
      <c r="BK33" s="388">
        <v>2.6659465303999998</v>
      </c>
      <c r="BL33" s="388">
        <v>2.6673781911000001</v>
      </c>
      <c r="BM33" s="388">
        <v>2.6683352819000001</v>
      </c>
      <c r="BN33" s="388">
        <v>2.6636052167000002</v>
      </c>
      <c r="BO33" s="388">
        <v>2.6647602391</v>
      </c>
      <c r="BP33" s="388">
        <v>2.6661334632</v>
      </c>
      <c r="BQ33" s="388">
        <v>2.6612112527999998</v>
      </c>
      <c r="BR33" s="388">
        <v>2.6623168657999998</v>
      </c>
      <c r="BS33" s="388">
        <v>2.6634532990999999</v>
      </c>
      <c r="BT33" s="388">
        <v>2.6633872081000001</v>
      </c>
      <c r="BU33" s="388">
        <v>2.6671162982999999</v>
      </c>
      <c r="BV33" s="388">
        <v>2.6709031418000002</v>
      </c>
    </row>
    <row r="34" spans="1:74" ht="11.1" customHeight="1" x14ac:dyDescent="0.2">
      <c r="A34" s="323" t="s">
        <v>806</v>
      </c>
      <c r="B34" s="402" t="s">
        <v>952</v>
      </c>
      <c r="C34" s="289">
        <v>1.1579999999999999</v>
      </c>
      <c r="D34" s="289">
        <v>1.218</v>
      </c>
      <c r="E34" s="289">
        <v>1.1879999999999999</v>
      </c>
      <c r="F34" s="289">
        <v>1.238</v>
      </c>
      <c r="G34" s="289">
        <v>1.198</v>
      </c>
      <c r="H34" s="289">
        <v>1.238</v>
      </c>
      <c r="I34" s="289">
        <v>1.1779999999999999</v>
      </c>
      <c r="J34" s="289">
        <v>1.218</v>
      </c>
      <c r="K34" s="289">
        <v>1.1879999999999999</v>
      </c>
      <c r="L34" s="289">
        <v>1.1479999999999999</v>
      </c>
      <c r="M34" s="289">
        <v>1.1080000000000001</v>
      </c>
      <c r="N34" s="289">
        <v>1.1479999999999999</v>
      </c>
      <c r="O34" s="289">
        <v>1.1854</v>
      </c>
      <c r="P34" s="289">
        <v>1.1153999999999999</v>
      </c>
      <c r="Q34" s="289">
        <v>1.0553999999999999</v>
      </c>
      <c r="R34" s="289">
        <v>1.1354</v>
      </c>
      <c r="S34" s="289">
        <v>1.2154</v>
      </c>
      <c r="T34" s="289">
        <v>1.1854</v>
      </c>
      <c r="U34" s="289">
        <v>1.2154</v>
      </c>
      <c r="V34" s="289">
        <v>1.1554</v>
      </c>
      <c r="W34" s="289">
        <v>1.1554</v>
      </c>
      <c r="X34" s="289">
        <v>1.2154</v>
      </c>
      <c r="Y34" s="289">
        <v>1.1854</v>
      </c>
      <c r="Z34" s="289">
        <v>1.2654000000000001</v>
      </c>
      <c r="AA34" s="289">
        <v>1.1934</v>
      </c>
      <c r="AB34" s="289">
        <v>1.2334000000000001</v>
      </c>
      <c r="AC34" s="289">
        <v>1.1834</v>
      </c>
      <c r="AD34" s="289">
        <v>1.1334</v>
      </c>
      <c r="AE34" s="289">
        <v>1.1434</v>
      </c>
      <c r="AF34" s="289">
        <v>1.2034</v>
      </c>
      <c r="AG34" s="289">
        <v>1.1535</v>
      </c>
      <c r="AH34" s="289">
        <v>1.2135</v>
      </c>
      <c r="AI34" s="289">
        <v>1.1334</v>
      </c>
      <c r="AJ34" s="289">
        <v>1.1334</v>
      </c>
      <c r="AK34" s="289">
        <v>1.1534</v>
      </c>
      <c r="AL34" s="289">
        <v>1.0933999999999999</v>
      </c>
      <c r="AM34" s="289">
        <v>1.0637000000000001</v>
      </c>
      <c r="AN34" s="289">
        <v>1.0936999999999999</v>
      </c>
      <c r="AO34" s="289">
        <v>1.0837000000000001</v>
      </c>
      <c r="AP34" s="289">
        <v>1.0737000000000001</v>
      </c>
      <c r="AQ34" s="289">
        <v>1.0337000000000001</v>
      </c>
      <c r="AR34" s="289">
        <v>0.93359999999999999</v>
      </c>
      <c r="AS34" s="289">
        <v>1.1335999999999999</v>
      </c>
      <c r="AT34" s="289">
        <v>1.0637000000000001</v>
      </c>
      <c r="AU34" s="289">
        <v>1.0736000000000001</v>
      </c>
      <c r="AV34" s="289">
        <v>1.0537000000000001</v>
      </c>
      <c r="AW34" s="289">
        <v>1.0737000000000001</v>
      </c>
      <c r="AX34" s="289">
        <v>1.0336000000000001</v>
      </c>
      <c r="AY34" s="289">
        <v>0.98019999999999996</v>
      </c>
      <c r="AZ34" s="874">
        <v>1.0102</v>
      </c>
      <c r="BA34" s="874">
        <v>1.1002000000000001</v>
      </c>
      <c r="BB34" s="874">
        <v>1.0602</v>
      </c>
      <c r="BC34" s="874">
        <v>1.0303</v>
      </c>
      <c r="BD34" s="874">
        <v>1.0801844423</v>
      </c>
      <c r="BE34" s="874">
        <v>1.0461862705</v>
      </c>
      <c r="BF34" s="874">
        <v>1.0461712539000001</v>
      </c>
      <c r="BG34" s="355">
        <v>1.1161671518</v>
      </c>
      <c r="BH34" s="355">
        <v>1.1261769273</v>
      </c>
      <c r="BI34" s="355">
        <v>1.1361709326</v>
      </c>
      <c r="BJ34" s="355">
        <v>1.1461619319</v>
      </c>
      <c r="BK34" s="355">
        <v>1.1461818155000001</v>
      </c>
      <c r="BL34" s="355">
        <v>1.1461635720000001</v>
      </c>
      <c r="BM34" s="355">
        <v>1.1461730268000001</v>
      </c>
      <c r="BN34" s="355">
        <v>1.1461659898000001</v>
      </c>
      <c r="BO34" s="355">
        <v>1.1461647167</v>
      </c>
      <c r="BP34" s="355">
        <v>1.1461518909999999</v>
      </c>
      <c r="BQ34" s="355">
        <v>1.1461542342</v>
      </c>
      <c r="BR34" s="355">
        <v>1.1461549415000001</v>
      </c>
      <c r="BS34" s="355">
        <v>1.1461538642</v>
      </c>
      <c r="BT34" s="355">
        <v>1.1461631449</v>
      </c>
      <c r="BU34" s="355">
        <v>1.1461569051</v>
      </c>
      <c r="BV34" s="355">
        <v>1.1461474993</v>
      </c>
    </row>
    <row r="35" spans="1:74" ht="11.1" customHeight="1" x14ac:dyDescent="0.2">
      <c r="A35" s="323" t="s">
        <v>158</v>
      </c>
      <c r="B35" s="402" t="s">
        <v>953</v>
      </c>
      <c r="C35" s="289">
        <v>0.65280000000000005</v>
      </c>
      <c r="D35" s="289">
        <v>0.65369999999999995</v>
      </c>
      <c r="E35" s="289">
        <v>0.66090000000000004</v>
      </c>
      <c r="F35" s="289">
        <v>0.65429999999999999</v>
      </c>
      <c r="G35" s="289">
        <v>0.68969999999999998</v>
      </c>
      <c r="H35" s="289">
        <v>0.68810000000000004</v>
      </c>
      <c r="I35" s="289">
        <v>0.6633</v>
      </c>
      <c r="J35" s="289">
        <v>0.67179999999999995</v>
      </c>
      <c r="K35" s="289">
        <v>0.66479999999999995</v>
      </c>
      <c r="L35" s="289">
        <v>0.66320000000000001</v>
      </c>
      <c r="M35" s="289">
        <v>0.66810000000000003</v>
      </c>
      <c r="N35" s="289">
        <v>0.66769999999999996</v>
      </c>
      <c r="O35" s="289">
        <v>0.65629999999999999</v>
      </c>
      <c r="P35" s="289">
        <v>0.66180000000000005</v>
      </c>
      <c r="Q35" s="289">
        <v>0.66700000000000004</v>
      </c>
      <c r="R35" s="289">
        <v>0.68330000000000002</v>
      </c>
      <c r="S35" s="289">
        <v>0.66769999999999996</v>
      </c>
      <c r="T35" s="289">
        <v>0.66910000000000003</v>
      </c>
      <c r="U35" s="289">
        <v>0.66839999999999999</v>
      </c>
      <c r="V35" s="289">
        <v>0.67100000000000004</v>
      </c>
      <c r="W35" s="289">
        <v>0.65890000000000004</v>
      </c>
      <c r="X35" s="289">
        <v>0.66539999999999999</v>
      </c>
      <c r="Y35" s="289">
        <v>0.66420000000000001</v>
      </c>
      <c r="Z35" s="289">
        <v>0.66180000000000005</v>
      </c>
      <c r="AA35" s="289">
        <v>0.6593</v>
      </c>
      <c r="AB35" s="289">
        <v>0.65359999999999996</v>
      </c>
      <c r="AC35" s="289">
        <v>0.65400000000000003</v>
      </c>
      <c r="AD35" s="289">
        <v>0.64529999999999998</v>
      </c>
      <c r="AE35" s="289">
        <v>0.64359999999999995</v>
      </c>
      <c r="AF35" s="289">
        <v>0.6462</v>
      </c>
      <c r="AG35" s="289">
        <v>0.63939999999999997</v>
      </c>
      <c r="AH35" s="289">
        <v>0.62690000000000001</v>
      </c>
      <c r="AI35" s="289">
        <v>0.62790000000000001</v>
      </c>
      <c r="AJ35" s="289">
        <v>0.61839999999999995</v>
      </c>
      <c r="AK35" s="289">
        <v>0.62719999999999998</v>
      </c>
      <c r="AL35" s="289">
        <v>0.62490000000000001</v>
      </c>
      <c r="AM35" s="289">
        <v>0.61799999999999999</v>
      </c>
      <c r="AN35" s="289">
        <v>0.6109</v>
      </c>
      <c r="AO35" s="289">
        <v>0.6099</v>
      </c>
      <c r="AP35" s="289">
        <v>0.6099</v>
      </c>
      <c r="AQ35" s="289">
        <v>0.6099</v>
      </c>
      <c r="AR35" s="289">
        <v>0.6099</v>
      </c>
      <c r="AS35" s="289">
        <v>0.58889999999999998</v>
      </c>
      <c r="AT35" s="289">
        <v>0.60389999999999999</v>
      </c>
      <c r="AU35" s="289">
        <v>0.60799999999999998</v>
      </c>
      <c r="AV35" s="289">
        <v>0.61299999999999999</v>
      </c>
      <c r="AW35" s="289">
        <v>0.60799999999999998</v>
      </c>
      <c r="AX35" s="289">
        <v>0.60299999999999998</v>
      </c>
      <c r="AY35" s="289">
        <v>0.60309999999999997</v>
      </c>
      <c r="AZ35" s="874">
        <v>0.61799999999999999</v>
      </c>
      <c r="BA35" s="874">
        <v>0.62309999999999999</v>
      </c>
      <c r="BB35" s="874">
        <v>0.62809999999999999</v>
      </c>
      <c r="BC35" s="874">
        <v>0.62309999999999999</v>
      </c>
      <c r="BD35" s="874">
        <v>0.62305519417999999</v>
      </c>
      <c r="BE35" s="874">
        <v>0.59598694825999998</v>
      </c>
      <c r="BF35" s="874">
        <v>0.59597073212999996</v>
      </c>
      <c r="BG35" s="355">
        <v>0.59596630233000003</v>
      </c>
      <c r="BH35" s="355">
        <v>0.59597685871999995</v>
      </c>
      <c r="BI35" s="355">
        <v>0.59597038520000001</v>
      </c>
      <c r="BJ35" s="355">
        <v>0.59596066550000004</v>
      </c>
      <c r="BK35" s="355">
        <v>0.56957975708999997</v>
      </c>
      <c r="BL35" s="355">
        <v>0.56956005622999994</v>
      </c>
      <c r="BM35" s="355">
        <v>0.56957026637999997</v>
      </c>
      <c r="BN35" s="355">
        <v>0.56956266722000004</v>
      </c>
      <c r="BO35" s="355">
        <v>0.56956129245999998</v>
      </c>
      <c r="BP35" s="355">
        <v>0.56954744221999998</v>
      </c>
      <c r="BQ35" s="355">
        <v>0.56954997258999995</v>
      </c>
      <c r="BR35" s="355">
        <v>0.56955073636999998</v>
      </c>
      <c r="BS35" s="355">
        <v>0.56954957293999997</v>
      </c>
      <c r="BT35" s="355">
        <v>0.56955959505999998</v>
      </c>
      <c r="BU35" s="355">
        <v>0.56955285684000001</v>
      </c>
      <c r="BV35" s="355">
        <v>0.56954269968000004</v>
      </c>
    </row>
    <row r="36" spans="1:74" ht="11.1" customHeight="1" x14ac:dyDescent="0.2">
      <c r="A36" s="323"/>
      <c r="B36" s="402"/>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874"/>
      <c r="BA36" s="874"/>
      <c r="BB36" s="874"/>
      <c r="BC36" s="874"/>
      <c r="BD36" s="874"/>
      <c r="BE36" s="874"/>
      <c r="BF36" s="874"/>
      <c r="BG36" s="355"/>
      <c r="BH36" s="355"/>
      <c r="BI36" s="355"/>
      <c r="BJ36" s="355"/>
      <c r="BK36" s="355"/>
      <c r="BL36" s="355"/>
      <c r="BM36" s="355"/>
      <c r="BN36" s="355"/>
      <c r="BO36" s="355"/>
      <c r="BP36" s="355"/>
      <c r="BQ36" s="355"/>
      <c r="BR36" s="355"/>
      <c r="BS36" s="355"/>
      <c r="BT36" s="355"/>
      <c r="BU36" s="355"/>
      <c r="BV36" s="355"/>
    </row>
    <row r="37" spans="1:74" s="272" customFormat="1" ht="11.1" customHeight="1" x14ac:dyDescent="0.2">
      <c r="A37" s="395" t="s">
        <v>207</v>
      </c>
      <c r="B37" s="401" t="s">
        <v>962</v>
      </c>
      <c r="C37" s="105">
        <v>9.1685999999999996</v>
      </c>
      <c r="D37" s="105">
        <v>9.1786999999999992</v>
      </c>
      <c r="E37" s="105">
        <v>9.2029999999999994</v>
      </c>
      <c r="F37" s="105">
        <v>9.1720000000000006</v>
      </c>
      <c r="G37" s="105">
        <v>9.1533999999999995</v>
      </c>
      <c r="H37" s="105">
        <v>9.2172000000000001</v>
      </c>
      <c r="I37" s="105">
        <v>8.8351000000000006</v>
      </c>
      <c r="J37" s="105">
        <v>8.8584999999999994</v>
      </c>
      <c r="K37" s="105">
        <v>8.9946000000000002</v>
      </c>
      <c r="L37" s="105">
        <v>8.9907000000000004</v>
      </c>
      <c r="M37" s="105">
        <v>9.0802999999999994</v>
      </c>
      <c r="N37" s="105">
        <v>8.9974000000000007</v>
      </c>
      <c r="O37" s="105">
        <v>9.2174999999999994</v>
      </c>
      <c r="P37" s="105">
        <v>9.3508999999999993</v>
      </c>
      <c r="Q37" s="105">
        <v>9.3383000000000003</v>
      </c>
      <c r="R37" s="105">
        <v>9.2143999999999995</v>
      </c>
      <c r="S37" s="105">
        <v>9.2614000000000001</v>
      </c>
      <c r="T37" s="105">
        <v>9.2998999999999992</v>
      </c>
      <c r="U37" s="105">
        <v>9.0900999999999996</v>
      </c>
      <c r="V37" s="105">
        <v>9.0958000000000006</v>
      </c>
      <c r="W37" s="105">
        <v>9.07</v>
      </c>
      <c r="X37" s="105">
        <v>9.0747999999999998</v>
      </c>
      <c r="Y37" s="105">
        <v>9.1631</v>
      </c>
      <c r="Z37" s="105">
        <v>9.2083999999999993</v>
      </c>
      <c r="AA37" s="105">
        <v>9.3432999999999993</v>
      </c>
      <c r="AB37" s="105">
        <v>9.2937999999999992</v>
      </c>
      <c r="AC37" s="105">
        <v>9.3591999999999995</v>
      </c>
      <c r="AD37" s="105">
        <v>9.2741000000000007</v>
      </c>
      <c r="AE37" s="105">
        <v>9.2097999999999995</v>
      </c>
      <c r="AF37" s="105">
        <v>9.2470999999999997</v>
      </c>
      <c r="AG37" s="105">
        <v>9.1976999999999993</v>
      </c>
      <c r="AH37" s="105">
        <v>9.1044</v>
      </c>
      <c r="AI37" s="105">
        <v>8.9802</v>
      </c>
      <c r="AJ37" s="105">
        <v>9.1010000000000009</v>
      </c>
      <c r="AK37" s="105">
        <v>9.1693999999999996</v>
      </c>
      <c r="AL37" s="105">
        <v>9.2466000000000008</v>
      </c>
      <c r="AM37" s="105">
        <v>9.3558000000000003</v>
      </c>
      <c r="AN37" s="105">
        <v>9.3668999999999993</v>
      </c>
      <c r="AO37" s="105">
        <v>9.5396999999999998</v>
      </c>
      <c r="AP37" s="105">
        <v>9.3856999999999999</v>
      </c>
      <c r="AQ37" s="105">
        <v>9.4210999999999991</v>
      </c>
      <c r="AR37" s="105">
        <v>9.5203000000000007</v>
      </c>
      <c r="AS37" s="105">
        <v>9.4540000000000006</v>
      </c>
      <c r="AT37" s="105">
        <v>9.4153000000000002</v>
      </c>
      <c r="AU37" s="105">
        <v>9.2812999999999999</v>
      </c>
      <c r="AV37" s="105">
        <v>9.2913999999999994</v>
      </c>
      <c r="AW37" s="105">
        <v>9.4159000000000006</v>
      </c>
      <c r="AX37" s="105">
        <v>9.2820999999999998</v>
      </c>
      <c r="AY37" s="105">
        <v>9.3995999999999995</v>
      </c>
      <c r="AZ37" s="886">
        <v>9.4718999999999998</v>
      </c>
      <c r="BA37" s="886">
        <v>9.4903999999999993</v>
      </c>
      <c r="BB37" s="886">
        <v>9.3497000000000003</v>
      </c>
      <c r="BC37" s="886">
        <v>9.3236000000000008</v>
      </c>
      <c r="BD37" s="886">
        <v>9.5681156514999994</v>
      </c>
      <c r="BE37" s="886">
        <v>9.4736238176000001</v>
      </c>
      <c r="BF37" s="886">
        <v>9.5248716532</v>
      </c>
      <c r="BG37" s="388">
        <v>9.5632811562000004</v>
      </c>
      <c r="BH37" s="388">
        <v>9.5531604890999997</v>
      </c>
      <c r="BI37" s="388">
        <v>9.5871620507999999</v>
      </c>
      <c r="BJ37" s="388">
        <v>9.5264813520999994</v>
      </c>
      <c r="BK37" s="388">
        <v>9.5490410868000009</v>
      </c>
      <c r="BL37" s="388">
        <v>9.6040666390999991</v>
      </c>
      <c r="BM37" s="388">
        <v>9.5154241108999997</v>
      </c>
      <c r="BN37" s="388">
        <v>9.5428694586000002</v>
      </c>
      <c r="BO37" s="388">
        <v>9.5375035418999996</v>
      </c>
      <c r="BP37" s="388">
        <v>9.5964508449999997</v>
      </c>
      <c r="BQ37" s="388">
        <v>9.4957718644</v>
      </c>
      <c r="BR37" s="388">
        <v>9.5290488164999996</v>
      </c>
      <c r="BS37" s="388">
        <v>9.5618886656999997</v>
      </c>
      <c r="BT37" s="388">
        <v>9.5485078469999998</v>
      </c>
      <c r="BU37" s="388">
        <v>9.5808340387000008</v>
      </c>
      <c r="BV37" s="388">
        <v>9.5312834379000009</v>
      </c>
    </row>
    <row r="38" spans="1:74" ht="11.1" customHeight="1" x14ac:dyDescent="0.2">
      <c r="A38" s="323" t="s">
        <v>155</v>
      </c>
      <c r="B38" s="402" t="s">
        <v>941</v>
      </c>
      <c r="C38" s="289">
        <v>5.2068000000000003</v>
      </c>
      <c r="D38" s="289">
        <v>5.1158000000000001</v>
      </c>
      <c r="E38" s="289">
        <v>5.1947999999999999</v>
      </c>
      <c r="F38" s="289">
        <v>5.1647999999999996</v>
      </c>
      <c r="G38" s="289">
        <v>5.1627000000000001</v>
      </c>
      <c r="H38" s="289">
        <v>5.2096999999999998</v>
      </c>
      <c r="I38" s="289">
        <v>5.0576999999999996</v>
      </c>
      <c r="J38" s="289">
        <v>5.0178000000000003</v>
      </c>
      <c r="K38" s="289">
        <v>5.0717999999999996</v>
      </c>
      <c r="L38" s="289">
        <v>5.0909000000000004</v>
      </c>
      <c r="M38" s="289">
        <v>5.1128</v>
      </c>
      <c r="N38" s="289">
        <v>5.0068999999999999</v>
      </c>
      <c r="O38" s="289">
        <v>5.2336999999999998</v>
      </c>
      <c r="P38" s="289">
        <v>5.3691000000000004</v>
      </c>
      <c r="Q38" s="289">
        <v>5.3560999999999996</v>
      </c>
      <c r="R38" s="289">
        <v>5.282</v>
      </c>
      <c r="S38" s="289">
        <v>5.3300999999999998</v>
      </c>
      <c r="T38" s="289">
        <v>5.3438999999999997</v>
      </c>
      <c r="U38" s="289">
        <v>5.1562999999999999</v>
      </c>
      <c r="V38" s="289">
        <v>5.194</v>
      </c>
      <c r="W38" s="289">
        <v>5.2043999999999997</v>
      </c>
      <c r="X38" s="289">
        <v>5.1790000000000003</v>
      </c>
      <c r="Y38" s="289">
        <v>5.2343000000000002</v>
      </c>
      <c r="Z38" s="289">
        <v>5.2628000000000004</v>
      </c>
      <c r="AA38" s="289">
        <v>5.3803000000000001</v>
      </c>
      <c r="AB38" s="289">
        <v>5.3590999999999998</v>
      </c>
      <c r="AC38" s="289">
        <v>5.4238999999999997</v>
      </c>
      <c r="AD38" s="289">
        <v>5.3486000000000002</v>
      </c>
      <c r="AE38" s="289">
        <v>5.3734000000000002</v>
      </c>
      <c r="AF38" s="289">
        <v>5.3493000000000004</v>
      </c>
      <c r="AG38" s="289">
        <v>5.3220999999999998</v>
      </c>
      <c r="AH38" s="289">
        <v>5.3037999999999998</v>
      </c>
      <c r="AI38" s="289">
        <v>5.2530000000000001</v>
      </c>
      <c r="AJ38" s="289">
        <v>5.2823000000000002</v>
      </c>
      <c r="AK38" s="289">
        <v>5.2961</v>
      </c>
      <c r="AL38" s="289">
        <v>5.3170000000000002</v>
      </c>
      <c r="AM38" s="289">
        <v>5.4579000000000004</v>
      </c>
      <c r="AN38" s="289">
        <v>5.4587000000000003</v>
      </c>
      <c r="AO38" s="289">
        <v>5.6163999999999996</v>
      </c>
      <c r="AP38" s="289">
        <v>5.4287999999999998</v>
      </c>
      <c r="AQ38" s="289">
        <v>5.4687999999999999</v>
      </c>
      <c r="AR38" s="289">
        <v>5.556</v>
      </c>
      <c r="AS38" s="289">
        <v>5.3943000000000003</v>
      </c>
      <c r="AT38" s="289">
        <v>5.4207999999999998</v>
      </c>
      <c r="AU38" s="289">
        <v>5.4447000000000001</v>
      </c>
      <c r="AV38" s="289">
        <v>5.3613999999999997</v>
      </c>
      <c r="AW38" s="289">
        <v>5.4318999999999997</v>
      </c>
      <c r="AX38" s="289">
        <v>5.3163999999999998</v>
      </c>
      <c r="AY38" s="289">
        <v>5.5545</v>
      </c>
      <c r="AZ38" s="874">
        <v>5.5591999999999997</v>
      </c>
      <c r="BA38" s="874">
        <v>5.6215999999999999</v>
      </c>
      <c r="BB38" s="874">
        <v>5.4961000000000002</v>
      </c>
      <c r="BC38" s="874">
        <v>5.5128000000000004</v>
      </c>
      <c r="BD38" s="874">
        <v>5.5522416340999996</v>
      </c>
      <c r="BE38" s="874">
        <v>5.4805688406000002</v>
      </c>
      <c r="BF38" s="874">
        <v>5.5235498749999996</v>
      </c>
      <c r="BG38" s="355">
        <v>5.5459420846</v>
      </c>
      <c r="BH38" s="355">
        <v>5.5648035579000004</v>
      </c>
      <c r="BI38" s="355">
        <v>5.582541602</v>
      </c>
      <c r="BJ38" s="355">
        <v>5.5335735718999999</v>
      </c>
      <c r="BK38" s="355">
        <v>5.5359734023999998</v>
      </c>
      <c r="BL38" s="355">
        <v>5.5235513759000003</v>
      </c>
      <c r="BM38" s="355">
        <v>5.5168727246999998</v>
      </c>
      <c r="BN38" s="355">
        <v>5.5279357609000002</v>
      </c>
      <c r="BO38" s="355">
        <v>5.5509944957000004</v>
      </c>
      <c r="BP38" s="355">
        <v>5.5872018421999998</v>
      </c>
      <c r="BQ38" s="355">
        <v>5.5148613327999998</v>
      </c>
      <c r="BR38" s="355">
        <v>5.5526619011999996</v>
      </c>
      <c r="BS38" s="355">
        <v>5.574102849</v>
      </c>
      <c r="BT38" s="355">
        <v>5.5932217641999999</v>
      </c>
      <c r="BU38" s="355">
        <v>5.6110915502000003</v>
      </c>
      <c r="BV38" s="355">
        <v>5.5618881822999997</v>
      </c>
    </row>
    <row r="39" spans="1:74" ht="11.1" customHeight="1" x14ac:dyDescent="0.2">
      <c r="A39" s="323" t="s">
        <v>156</v>
      </c>
      <c r="B39" s="402" t="s">
        <v>954</v>
      </c>
      <c r="C39" s="289">
        <v>0.9153</v>
      </c>
      <c r="D39" s="289">
        <v>0.91359999999999997</v>
      </c>
      <c r="E39" s="289">
        <v>0.9234</v>
      </c>
      <c r="F39" s="289">
        <v>0.92559999999999998</v>
      </c>
      <c r="G39" s="289">
        <v>0.93330000000000002</v>
      </c>
      <c r="H39" s="289">
        <v>0.93830000000000002</v>
      </c>
      <c r="I39" s="289">
        <v>0.91690000000000005</v>
      </c>
      <c r="J39" s="289">
        <v>0.89329999999999998</v>
      </c>
      <c r="K39" s="289">
        <v>0.92510000000000003</v>
      </c>
      <c r="L39" s="289">
        <v>0.90229999999999999</v>
      </c>
      <c r="M39" s="289">
        <v>0.91510000000000002</v>
      </c>
      <c r="N39" s="289">
        <v>0.91469999999999996</v>
      </c>
      <c r="O39" s="289">
        <v>0.9304</v>
      </c>
      <c r="P39" s="289">
        <v>0.89690000000000003</v>
      </c>
      <c r="Q39" s="289">
        <v>0.90700000000000003</v>
      </c>
      <c r="R39" s="289">
        <v>0.92730000000000001</v>
      </c>
      <c r="S39" s="289">
        <v>0.9375</v>
      </c>
      <c r="T39" s="289">
        <v>0.93379999999999996</v>
      </c>
      <c r="U39" s="289">
        <v>0.93810000000000004</v>
      </c>
      <c r="V39" s="289">
        <v>0.93330000000000002</v>
      </c>
      <c r="W39" s="289">
        <v>0.92810000000000004</v>
      </c>
      <c r="X39" s="289">
        <v>0.92659999999999998</v>
      </c>
      <c r="Y39" s="289">
        <v>0.93810000000000004</v>
      </c>
      <c r="Z39" s="289">
        <v>0.92630000000000001</v>
      </c>
      <c r="AA39" s="289">
        <v>0.95</v>
      </c>
      <c r="AB39" s="289">
        <v>0.94620000000000004</v>
      </c>
      <c r="AC39" s="289">
        <v>0.95140000000000002</v>
      </c>
      <c r="AD39" s="289">
        <v>0.94220000000000004</v>
      </c>
      <c r="AE39" s="289">
        <v>0.94259999999999999</v>
      </c>
      <c r="AF39" s="289">
        <v>0.93530000000000002</v>
      </c>
      <c r="AG39" s="289">
        <v>0.9375</v>
      </c>
      <c r="AH39" s="289">
        <v>0.92049999999999998</v>
      </c>
      <c r="AI39" s="289">
        <v>0.91810000000000003</v>
      </c>
      <c r="AJ39" s="289">
        <v>0.91639999999999999</v>
      </c>
      <c r="AK39" s="289">
        <v>0.94740000000000002</v>
      </c>
      <c r="AL39" s="289">
        <v>0.95399999999999996</v>
      </c>
      <c r="AM39" s="289">
        <v>1.0112000000000001</v>
      </c>
      <c r="AN39" s="289">
        <v>0.9929</v>
      </c>
      <c r="AO39" s="289">
        <v>1.0016</v>
      </c>
      <c r="AP39" s="289">
        <v>0.98560000000000003</v>
      </c>
      <c r="AQ39" s="289">
        <v>0.99029999999999996</v>
      </c>
      <c r="AR39" s="289">
        <v>0.99260000000000004</v>
      </c>
      <c r="AS39" s="289">
        <v>0.99039999999999995</v>
      </c>
      <c r="AT39" s="289">
        <v>0.99139999999999995</v>
      </c>
      <c r="AU39" s="289">
        <v>0.9728</v>
      </c>
      <c r="AV39" s="289">
        <v>0.9768</v>
      </c>
      <c r="AW39" s="289">
        <v>0.9889</v>
      </c>
      <c r="AX39" s="289">
        <v>0.98609999999999998</v>
      </c>
      <c r="AY39" s="289">
        <v>0.98229999999999995</v>
      </c>
      <c r="AZ39" s="874">
        <v>0.9909</v>
      </c>
      <c r="BA39" s="874">
        <v>0.96889999999999998</v>
      </c>
      <c r="BB39" s="874">
        <v>0.97960000000000003</v>
      </c>
      <c r="BC39" s="874">
        <v>0.97319999999999995</v>
      </c>
      <c r="BD39" s="874">
        <v>0.99760864093000001</v>
      </c>
      <c r="BE39" s="874">
        <v>0.98939447482999998</v>
      </c>
      <c r="BF39" s="874">
        <v>0.99365939677000004</v>
      </c>
      <c r="BG39" s="355">
        <v>1.0110440707999999</v>
      </c>
      <c r="BH39" s="355">
        <v>0.99084906248000004</v>
      </c>
      <c r="BI39" s="355">
        <v>1.0094788720000001</v>
      </c>
      <c r="BJ39" s="355">
        <v>0.99201732812999999</v>
      </c>
      <c r="BK39" s="355">
        <v>1.018361249</v>
      </c>
      <c r="BL39" s="355">
        <v>1.0804873661000001</v>
      </c>
      <c r="BM39" s="355">
        <v>1.0163333163999999</v>
      </c>
      <c r="BN39" s="355">
        <v>1.0334362466</v>
      </c>
      <c r="BO39" s="355">
        <v>1.0135450228</v>
      </c>
      <c r="BP39" s="355">
        <v>1.0330401063000001</v>
      </c>
      <c r="BQ39" s="355">
        <v>1.0137049676000001</v>
      </c>
      <c r="BR39" s="355">
        <v>1.0134422644000001</v>
      </c>
      <c r="BS39" s="355">
        <v>1.0302597630000001</v>
      </c>
      <c r="BT39" s="355">
        <v>1.0099436926000001</v>
      </c>
      <c r="BU39" s="355">
        <v>1.0284980454999999</v>
      </c>
      <c r="BV39" s="355">
        <v>1.0109414952</v>
      </c>
    </row>
    <row r="40" spans="1:74" ht="11.1" customHeight="1" x14ac:dyDescent="0.2">
      <c r="A40" s="323" t="s">
        <v>551</v>
      </c>
      <c r="B40" s="402" t="s">
        <v>955</v>
      </c>
      <c r="C40" s="289">
        <v>0.82040000000000002</v>
      </c>
      <c r="D40" s="289">
        <v>0.89549999999999996</v>
      </c>
      <c r="E40" s="289">
        <v>0.82950000000000002</v>
      </c>
      <c r="F40" s="289">
        <v>0.83250000000000002</v>
      </c>
      <c r="G40" s="289">
        <v>0.83350000000000002</v>
      </c>
      <c r="H40" s="289">
        <v>0.84450000000000003</v>
      </c>
      <c r="I40" s="289">
        <v>0.82050000000000001</v>
      </c>
      <c r="J40" s="289">
        <v>0.8175</v>
      </c>
      <c r="K40" s="289">
        <v>0.81950000000000001</v>
      </c>
      <c r="L40" s="289">
        <v>0.83050000000000002</v>
      </c>
      <c r="M40" s="289">
        <v>0.84650000000000003</v>
      </c>
      <c r="N40" s="289">
        <v>0.83650000000000002</v>
      </c>
      <c r="O40" s="289">
        <v>0.87250000000000005</v>
      </c>
      <c r="P40" s="289">
        <v>0.87890000000000001</v>
      </c>
      <c r="Q40" s="289">
        <v>0.87680000000000002</v>
      </c>
      <c r="R40" s="289">
        <v>0.86870000000000003</v>
      </c>
      <c r="S40" s="289">
        <v>0.86880000000000002</v>
      </c>
      <c r="T40" s="289">
        <v>0.88700000000000001</v>
      </c>
      <c r="U40" s="289">
        <v>0.85799999999999998</v>
      </c>
      <c r="V40" s="289">
        <v>0.8589</v>
      </c>
      <c r="W40" s="289">
        <v>0.84799999999999998</v>
      </c>
      <c r="X40" s="289">
        <v>0.84179999999999999</v>
      </c>
      <c r="Y40" s="289">
        <v>0.83979999999999999</v>
      </c>
      <c r="Z40" s="289">
        <v>0.86019999999999996</v>
      </c>
      <c r="AA40" s="289">
        <v>0.83779999999999999</v>
      </c>
      <c r="AB40" s="289">
        <v>0.83630000000000004</v>
      </c>
      <c r="AC40" s="289">
        <v>0.83</v>
      </c>
      <c r="AD40" s="289">
        <v>0.86599999999999999</v>
      </c>
      <c r="AE40" s="289">
        <v>0.84099999999999997</v>
      </c>
      <c r="AF40" s="289">
        <v>0.84199999999999997</v>
      </c>
      <c r="AG40" s="289">
        <v>0.84099999999999997</v>
      </c>
      <c r="AH40" s="289">
        <v>0.83489999999999998</v>
      </c>
      <c r="AI40" s="289">
        <v>0.82599999999999996</v>
      </c>
      <c r="AJ40" s="289">
        <v>0.83599999999999997</v>
      </c>
      <c r="AK40" s="289">
        <v>0.85199999999999998</v>
      </c>
      <c r="AL40" s="289">
        <v>0.85709999999999997</v>
      </c>
      <c r="AM40" s="289">
        <v>0.8488</v>
      </c>
      <c r="AN40" s="289">
        <v>0.84660000000000002</v>
      </c>
      <c r="AO40" s="289">
        <v>0.85029999999999994</v>
      </c>
      <c r="AP40" s="289">
        <v>0.84930000000000005</v>
      </c>
      <c r="AQ40" s="289">
        <v>0.8508</v>
      </c>
      <c r="AR40" s="289">
        <v>0.85619999999999996</v>
      </c>
      <c r="AS40" s="289">
        <v>0.86809999999999998</v>
      </c>
      <c r="AT40" s="289">
        <v>0.8669</v>
      </c>
      <c r="AU40" s="289">
        <v>0.83520000000000005</v>
      </c>
      <c r="AV40" s="289">
        <v>0.85599999999999998</v>
      </c>
      <c r="AW40" s="289">
        <v>0.85899999999999999</v>
      </c>
      <c r="AX40" s="289">
        <v>0.84330000000000005</v>
      </c>
      <c r="AY40" s="289">
        <v>0.78069999999999995</v>
      </c>
      <c r="AZ40" s="874">
        <v>0.84199999999999997</v>
      </c>
      <c r="BA40" s="874">
        <v>0.84060000000000001</v>
      </c>
      <c r="BB40" s="874">
        <v>0.82830000000000004</v>
      </c>
      <c r="BC40" s="874">
        <v>0.81610000000000005</v>
      </c>
      <c r="BD40" s="874">
        <v>0.82347482038999997</v>
      </c>
      <c r="BE40" s="874">
        <v>0.8222897951</v>
      </c>
      <c r="BF40" s="874">
        <v>0.82142748951</v>
      </c>
      <c r="BG40" s="355">
        <v>0.82035607957000001</v>
      </c>
      <c r="BH40" s="355">
        <v>0.81901879611999995</v>
      </c>
      <c r="BI40" s="355">
        <v>0.81798364449000005</v>
      </c>
      <c r="BJ40" s="355">
        <v>0.81700608395999996</v>
      </c>
      <c r="BK40" s="355">
        <v>0.81947514537999999</v>
      </c>
      <c r="BL40" s="355">
        <v>0.81867466329000005</v>
      </c>
      <c r="BM40" s="355">
        <v>0.81734352249999997</v>
      </c>
      <c r="BN40" s="355">
        <v>0.81632834102999996</v>
      </c>
      <c r="BO40" s="355">
        <v>0.81520273104999996</v>
      </c>
      <c r="BP40" s="355">
        <v>0.81429845161000003</v>
      </c>
      <c r="BQ40" s="355">
        <v>0.81310355969000003</v>
      </c>
      <c r="BR40" s="355">
        <v>0.81194000925999998</v>
      </c>
      <c r="BS40" s="355">
        <v>0.81081064987999996</v>
      </c>
      <c r="BT40" s="355">
        <v>0.80948284494</v>
      </c>
      <c r="BU40" s="355">
        <v>0.80845238940999997</v>
      </c>
      <c r="BV40" s="355">
        <v>0.80748259017000001</v>
      </c>
    </row>
    <row r="41" spans="1:74" ht="11.1" customHeight="1" x14ac:dyDescent="0.2">
      <c r="A41" s="323" t="s">
        <v>157</v>
      </c>
      <c r="B41" s="402" t="s">
        <v>192</v>
      </c>
      <c r="C41" s="289">
        <v>0.58509999999999995</v>
      </c>
      <c r="D41" s="289">
        <v>0.6381</v>
      </c>
      <c r="E41" s="289">
        <v>0.60709999999999997</v>
      </c>
      <c r="F41" s="289">
        <v>0.60709999999999997</v>
      </c>
      <c r="G41" s="289">
        <v>0.58189999999999997</v>
      </c>
      <c r="H41" s="289">
        <v>0.61070000000000002</v>
      </c>
      <c r="I41" s="289">
        <v>0.54759999999999998</v>
      </c>
      <c r="J41" s="289">
        <v>0.59140000000000004</v>
      </c>
      <c r="K41" s="289">
        <v>0.59819999999999995</v>
      </c>
      <c r="L41" s="289">
        <v>0.59209999999999996</v>
      </c>
      <c r="M41" s="289">
        <v>0.6179</v>
      </c>
      <c r="N41" s="289">
        <v>0.61970000000000003</v>
      </c>
      <c r="O41" s="289">
        <v>0.60660000000000003</v>
      </c>
      <c r="P41" s="289">
        <v>0.61980000000000002</v>
      </c>
      <c r="Q41" s="289">
        <v>0.61550000000000005</v>
      </c>
      <c r="R41" s="289">
        <v>0.58930000000000005</v>
      </c>
      <c r="S41" s="289">
        <v>0.57220000000000004</v>
      </c>
      <c r="T41" s="289">
        <v>0.57820000000000005</v>
      </c>
      <c r="U41" s="289">
        <v>0.59899999999999998</v>
      </c>
      <c r="V41" s="289">
        <v>0.55479999999999996</v>
      </c>
      <c r="W41" s="289">
        <v>0.57669999999999999</v>
      </c>
      <c r="X41" s="289">
        <v>0.60840000000000005</v>
      </c>
      <c r="Y41" s="289">
        <v>0.61140000000000005</v>
      </c>
      <c r="Z41" s="289">
        <v>0.61240000000000006</v>
      </c>
      <c r="AA41" s="289">
        <v>0.6069</v>
      </c>
      <c r="AB41" s="289">
        <v>0.60219999999999996</v>
      </c>
      <c r="AC41" s="289">
        <v>0.60470000000000002</v>
      </c>
      <c r="AD41" s="289">
        <v>0.60060000000000002</v>
      </c>
      <c r="AE41" s="289">
        <v>0.56240000000000001</v>
      </c>
      <c r="AF41" s="289">
        <v>0.58520000000000005</v>
      </c>
      <c r="AG41" s="289">
        <v>0.55859999999999999</v>
      </c>
      <c r="AH41" s="289">
        <v>0.52180000000000004</v>
      </c>
      <c r="AI41" s="289">
        <v>0.50270000000000004</v>
      </c>
      <c r="AJ41" s="289">
        <v>0.5635</v>
      </c>
      <c r="AK41" s="289">
        <v>0.58640000000000003</v>
      </c>
      <c r="AL41" s="289">
        <v>0.56630000000000003</v>
      </c>
      <c r="AM41" s="289">
        <v>0.55210000000000004</v>
      </c>
      <c r="AN41" s="289">
        <v>0.58089999999999997</v>
      </c>
      <c r="AO41" s="289">
        <v>0.57650000000000001</v>
      </c>
      <c r="AP41" s="289">
        <v>0.57730000000000004</v>
      </c>
      <c r="AQ41" s="289">
        <v>0.61839999999999995</v>
      </c>
      <c r="AR41" s="289">
        <v>0.60670000000000002</v>
      </c>
      <c r="AS41" s="289">
        <v>0.62649999999999995</v>
      </c>
      <c r="AT41" s="289">
        <v>0.63200000000000001</v>
      </c>
      <c r="AU41" s="289">
        <v>0.6361</v>
      </c>
      <c r="AV41" s="289">
        <v>0.62090000000000001</v>
      </c>
      <c r="AW41" s="289">
        <v>0.60970000000000002</v>
      </c>
      <c r="AX41" s="289">
        <v>0.60950000000000004</v>
      </c>
      <c r="AY41" s="289">
        <v>0.56830000000000003</v>
      </c>
      <c r="AZ41" s="874">
        <v>0.56830000000000003</v>
      </c>
      <c r="BA41" s="874">
        <v>0.56769999999999998</v>
      </c>
      <c r="BB41" s="874">
        <v>0.56920000000000004</v>
      </c>
      <c r="BC41" s="874">
        <v>0.57289999999999996</v>
      </c>
      <c r="BD41" s="874">
        <v>0.57647436512000005</v>
      </c>
      <c r="BE41" s="874">
        <v>0.57426207393999995</v>
      </c>
      <c r="BF41" s="874">
        <v>0.57234934438999996</v>
      </c>
      <c r="BG41" s="355">
        <v>0.57024156425999994</v>
      </c>
      <c r="BH41" s="355">
        <v>0.56788595127999997</v>
      </c>
      <c r="BI41" s="355">
        <v>0.56581080153999996</v>
      </c>
      <c r="BJ41" s="355">
        <v>0.56378869263999998</v>
      </c>
      <c r="BK41" s="355">
        <v>0.56294733853000001</v>
      </c>
      <c r="BL41" s="355">
        <v>0.56075522072999995</v>
      </c>
      <c r="BM41" s="355">
        <v>0.55841649618</v>
      </c>
      <c r="BN41" s="355">
        <v>0.55584903241000005</v>
      </c>
      <c r="BO41" s="355">
        <v>0.55369976564000001</v>
      </c>
      <c r="BP41" s="355">
        <v>0.55175553738000005</v>
      </c>
      <c r="BQ41" s="355">
        <v>0.54954023255999995</v>
      </c>
      <c r="BR41" s="355">
        <v>0.54735331108999996</v>
      </c>
      <c r="BS41" s="355">
        <v>0.54519744544000004</v>
      </c>
      <c r="BT41" s="355">
        <v>0.54285629073999997</v>
      </c>
      <c r="BU41" s="355">
        <v>0.54079098788000002</v>
      </c>
      <c r="BV41" s="355">
        <v>0.53878141796000001</v>
      </c>
    </row>
    <row r="42" spans="1:74" ht="11.1" customHeight="1" x14ac:dyDescent="0.2">
      <c r="A42" s="323"/>
      <c r="B42" s="328"/>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874"/>
      <c r="BA42" s="874"/>
      <c r="BB42" s="874"/>
      <c r="BC42" s="874"/>
      <c r="BD42" s="874"/>
      <c r="BE42" s="874"/>
      <c r="BF42" s="874"/>
      <c r="BG42" s="355"/>
      <c r="BH42" s="355"/>
      <c r="BI42" s="355"/>
      <c r="BJ42" s="355"/>
      <c r="BK42" s="355"/>
      <c r="BL42" s="355"/>
      <c r="BM42" s="355"/>
      <c r="BN42" s="355"/>
      <c r="BO42" s="355"/>
      <c r="BP42" s="355"/>
      <c r="BQ42" s="355"/>
      <c r="BR42" s="355"/>
      <c r="BS42" s="355"/>
      <c r="BT42" s="355"/>
      <c r="BU42" s="355"/>
      <c r="BV42" s="355"/>
    </row>
    <row r="43" spans="1:74" ht="11.1" customHeight="1" x14ac:dyDescent="0.2">
      <c r="A43" s="323"/>
      <c r="B43" s="324" t="s">
        <v>829</v>
      </c>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874"/>
      <c r="BA43" s="874"/>
      <c r="BB43" s="874"/>
      <c r="BC43" s="874"/>
      <c r="BD43" s="874"/>
      <c r="BE43" s="874"/>
      <c r="BF43" s="874"/>
      <c r="BG43" s="355"/>
      <c r="BH43" s="355"/>
      <c r="BI43" s="355"/>
      <c r="BJ43" s="355"/>
      <c r="BK43" s="355"/>
      <c r="BL43" s="355"/>
      <c r="BM43" s="355"/>
      <c r="BN43" s="355"/>
      <c r="BO43" s="355"/>
      <c r="BP43" s="355"/>
      <c r="BQ43" s="355"/>
      <c r="BR43" s="355"/>
      <c r="BS43" s="355"/>
      <c r="BT43" s="355"/>
      <c r="BU43" s="355"/>
      <c r="BV43" s="355"/>
    </row>
    <row r="44" spans="1:74" s="272" customFormat="1" ht="11.1" customHeight="1" x14ac:dyDescent="0.2">
      <c r="A44" s="395" t="s">
        <v>830</v>
      </c>
      <c r="B44" s="397" t="s">
        <v>831</v>
      </c>
      <c r="C44" s="106">
        <v>1.0609999999999999</v>
      </c>
      <c r="D44" s="106">
        <v>0.41599999999999998</v>
      </c>
      <c r="E44" s="106">
        <v>0.76100000000000001</v>
      </c>
      <c r="F44" s="106">
        <v>1.746</v>
      </c>
      <c r="G44" s="106">
        <v>1.4410000000000001</v>
      </c>
      <c r="H44" s="106">
        <v>0.73350000000000004</v>
      </c>
      <c r="I44" s="106">
        <v>0.65600000000000003</v>
      </c>
      <c r="J44" s="106">
        <v>0.90300000000000002</v>
      </c>
      <c r="K44" s="106">
        <v>0.78500000000000003</v>
      </c>
      <c r="L44" s="106">
        <v>0.55400000000000005</v>
      </c>
      <c r="M44" s="106">
        <v>0.46400000000000002</v>
      </c>
      <c r="N44" s="106">
        <v>0.66641935484000003</v>
      </c>
      <c r="O44" s="106">
        <v>0.55700000000000005</v>
      </c>
      <c r="P44" s="106">
        <v>0.44600000000000001</v>
      </c>
      <c r="Q44" s="106">
        <v>0.73</v>
      </c>
      <c r="R44" s="106">
        <v>0.88200000000000001</v>
      </c>
      <c r="S44" s="106">
        <v>1.159</v>
      </c>
      <c r="T44" s="106">
        <v>1.1379999999999999</v>
      </c>
      <c r="U44" s="106">
        <v>0.97899999999999998</v>
      </c>
      <c r="V44" s="106">
        <v>0.95899999999999996</v>
      </c>
      <c r="W44" s="106">
        <v>0.95599999999999996</v>
      </c>
      <c r="X44" s="106">
        <v>0.84099999999999997</v>
      </c>
      <c r="Y44" s="106">
        <v>1.0589999999999999</v>
      </c>
      <c r="Z44" s="106">
        <v>0.82799999999999996</v>
      </c>
      <c r="AA44" s="106">
        <v>1.425</v>
      </c>
      <c r="AB44" s="106">
        <v>0.81599999999999995</v>
      </c>
      <c r="AC44" s="106">
        <v>0.94599999999999995</v>
      </c>
      <c r="AD44" s="106">
        <v>1.0660000000000001</v>
      </c>
      <c r="AE44" s="106">
        <v>1.101</v>
      </c>
      <c r="AF44" s="106">
        <v>1.2126209999999999</v>
      </c>
      <c r="AG44" s="106">
        <v>1.3779999999999999</v>
      </c>
      <c r="AH44" s="106">
        <v>1.1859999999999999</v>
      </c>
      <c r="AI44" s="106">
        <v>1.4886999999999999</v>
      </c>
      <c r="AJ44" s="106">
        <v>1.2350000000000001</v>
      </c>
      <c r="AK44" s="106">
        <v>1.4419999999999999</v>
      </c>
      <c r="AL44" s="106">
        <v>1.3560000000000001</v>
      </c>
      <c r="AM44" s="106">
        <v>1.3979999999999999</v>
      </c>
      <c r="AN44" s="106">
        <v>1.1859999999999999</v>
      </c>
      <c r="AO44" s="106">
        <v>1.1859999999999999</v>
      </c>
      <c r="AP44" s="106">
        <v>1.1759999999999999</v>
      </c>
      <c r="AQ44" s="106">
        <v>1.143</v>
      </c>
      <c r="AR44" s="106">
        <v>1.0660000000000001</v>
      </c>
      <c r="AS44" s="106">
        <v>1.194</v>
      </c>
      <c r="AT44" s="106">
        <v>1.0489999999999999</v>
      </c>
      <c r="AU44" s="106">
        <v>0.89100000000000001</v>
      </c>
      <c r="AV44" s="106">
        <v>0.76300000000000001</v>
      </c>
      <c r="AW44" s="106">
        <v>0.751</v>
      </c>
      <c r="AX44" s="106">
        <v>1.0149999999999999</v>
      </c>
      <c r="AY44" s="106">
        <v>1.9330000000000001</v>
      </c>
      <c r="AZ44" s="887">
        <v>1.1850000000000001</v>
      </c>
      <c r="BA44" s="887">
        <v>4.4989999999999997</v>
      </c>
      <c r="BB44" s="887">
        <v>4.5289999999999999</v>
      </c>
      <c r="BC44" s="887">
        <v>4.4630000000000001</v>
      </c>
      <c r="BD44" s="887">
        <v>3.2067000000000001</v>
      </c>
      <c r="BE44" s="887">
        <v>2.8839999999999999</v>
      </c>
      <c r="BF44" s="887">
        <v>2.7890000000000001</v>
      </c>
      <c r="BG44" s="403" t="s">
        <v>1612</v>
      </c>
      <c r="BH44" s="403" t="s">
        <v>1612</v>
      </c>
      <c r="BI44" s="403" t="s">
        <v>1612</v>
      </c>
      <c r="BJ44" s="403" t="s">
        <v>1612</v>
      </c>
      <c r="BK44" s="403" t="s">
        <v>1612</v>
      </c>
      <c r="BL44" s="403" t="s">
        <v>1612</v>
      </c>
      <c r="BM44" s="403" t="s">
        <v>1612</v>
      </c>
      <c r="BN44" s="403" t="s">
        <v>1612</v>
      </c>
      <c r="BO44" s="403" t="s">
        <v>1612</v>
      </c>
      <c r="BP44" s="403" t="s">
        <v>1612</v>
      </c>
      <c r="BQ44" s="403" t="s">
        <v>1612</v>
      </c>
      <c r="BR44" s="403" t="s">
        <v>1612</v>
      </c>
      <c r="BS44" s="403" t="s">
        <v>1612</v>
      </c>
      <c r="BT44" s="403" t="s">
        <v>1612</v>
      </c>
      <c r="BU44" s="403" t="s">
        <v>1612</v>
      </c>
      <c r="BV44" s="403" t="s">
        <v>1612</v>
      </c>
    </row>
    <row r="45" spans="1:74" ht="12" customHeight="1" x14ac:dyDescent="0.25">
      <c r="B45" s="1032" t="s">
        <v>824</v>
      </c>
      <c r="C45" s="1021"/>
      <c r="D45" s="1021"/>
      <c r="E45" s="1021"/>
      <c r="F45" s="1021"/>
      <c r="G45" s="1021"/>
      <c r="H45" s="1021"/>
      <c r="I45" s="1021"/>
      <c r="J45" s="1021"/>
      <c r="K45" s="1021"/>
      <c r="L45" s="1021"/>
      <c r="M45" s="1021"/>
      <c r="N45" s="1021"/>
      <c r="O45" s="1021"/>
      <c r="P45" s="1021"/>
      <c r="Q45" s="1021"/>
      <c r="R45" s="641"/>
      <c r="S45" s="641"/>
      <c r="T45" s="641"/>
      <c r="U45" s="641"/>
      <c r="V45" s="641"/>
      <c r="W45" s="641"/>
      <c r="X45" s="641"/>
      <c r="Y45" s="641"/>
      <c r="Z45" s="641"/>
      <c r="AA45" s="641"/>
      <c r="AB45" s="641"/>
      <c r="AC45" s="641"/>
      <c r="AD45" s="641"/>
      <c r="AE45" s="641"/>
      <c r="AF45" s="641"/>
      <c r="AG45" s="641"/>
      <c r="AH45" s="641"/>
      <c r="AI45" s="641"/>
      <c r="AJ45" s="641"/>
      <c r="AK45" s="641"/>
      <c r="AL45" s="641"/>
      <c r="AM45" s="641"/>
      <c r="AN45" s="641"/>
      <c r="AO45" s="641"/>
      <c r="AP45" s="641"/>
      <c r="AQ45" s="641"/>
      <c r="AR45" s="641"/>
      <c r="AS45" s="641"/>
      <c r="AT45" s="641"/>
      <c r="AU45" s="641"/>
      <c r="AV45" s="641"/>
      <c r="AW45" s="641"/>
      <c r="AX45" s="641"/>
      <c r="BD45" s="637"/>
      <c r="BE45" s="637"/>
      <c r="BF45" s="637"/>
    </row>
    <row r="46" spans="1:74" x14ac:dyDescent="0.2">
      <c r="B46" s="1019" t="s">
        <v>1609</v>
      </c>
      <c r="C46" s="1019"/>
      <c r="D46" s="1019"/>
      <c r="E46" s="1019"/>
      <c r="F46" s="1019"/>
      <c r="G46" s="1019"/>
      <c r="H46" s="1019"/>
      <c r="I46" s="1019"/>
      <c r="J46" s="1019"/>
      <c r="K46" s="1019"/>
      <c r="L46" s="1019"/>
      <c r="M46" s="1019"/>
      <c r="N46" s="1019"/>
      <c r="O46" s="1019"/>
      <c r="P46" s="1019"/>
      <c r="Q46" s="1019"/>
      <c r="R46" s="764"/>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641"/>
      <c r="AR46" s="641"/>
      <c r="AS46" s="641"/>
      <c r="AT46" s="641"/>
      <c r="AU46" s="641"/>
      <c r="AV46" s="641"/>
      <c r="AW46" s="641"/>
      <c r="AX46" s="641"/>
      <c r="BD46" s="637"/>
      <c r="BE46" s="637"/>
      <c r="BF46" s="637"/>
    </row>
    <row r="47" spans="1:74" s="161" customFormat="1" ht="12" customHeight="1" x14ac:dyDescent="0.2">
      <c r="A47" s="162"/>
      <c r="B47" s="773" t="s">
        <v>808</v>
      </c>
      <c r="C47" s="788"/>
      <c r="D47" s="788"/>
      <c r="E47" s="788"/>
      <c r="F47" s="788"/>
      <c r="G47" s="788"/>
      <c r="H47" s="800"/>
      <c r="I47" s="788"/>
      <c r="J47" s="788"/>
      <c r="K47" s="788"/>
      <c r="L47" s="788"/>
      <c r="M47" s="788"/>
      <c r="N47" s="788"/>
      <c r="O47" s="788"/>
      <c r="P47" s="788"/>
      <c r="Q47" s="788"/>
      <c r="R47" s="764"/>
      <c r="S47" s="763"/>
      <c r="T47" s="763"/>
      <c r="U47" s="763"/>
      <c r="V47" s="763"/>
      <c r="W47" s="763"/>
      <c r="X47" s="763"/>
      <c r="Y47" s="763"/>
      <c r="Z47" s="763"/>
      <c r="AA47" s="763"/>
      <c r="AB47" s="763"/>
      <c r="AC47" s="763"/>
      <c r="AD47" s="763"/>
      <c r="AE47" s="763"/>
      <c r="AF47" s="763"/>
      <c r="AG47" s="763"/>
      <c r="AH47" s="763"/>
      <c r="AI47" s="763"/>
      <c r="AJ47" s="763"/>
      <c r="AK47" s="763"/>
      <c r="AL47" s="763"/>
      <c r="AM47" s="763"/>
      <c r="AN47" s="763"/>
      <c r="AO47" s="763"/>
      <c r="AP47" s="763"/>
      <c r="AQ47" s="763"/>
      <c r="AR47" s="763"/>
      <c r="AS47" s="763"/>
      <c r="AT47" s="763"/>
      <c r="AU47" s="763"/>
      <c r="AV47" s="763"/>
      <c r="AW47" s="763"/>
      <c r="AX47" s="763"/>
      <c r="AY47" s="638"/>
      <c r="AZ47" s="638"/>
      <c r="BA47" s="638"/>
      <c r="BB47" s="638"/>
      <c r="BC47" s="638"/>
      <c r="BD47" s="638"/>
      <c r="BE47" s="638"/>
      <c r="BF47" s="638"/>
      <c r="BG47" s="638"/>
      <c r="BH47" s="638"/>
      <c r="BI47" s="638"/>
      <c r="BJ47" s="220"/>
    </row>
    <row r="48" spans="1:74" s="161" customFormat="1" ht="12" customHeight="1" x14ac:dyDescent="0.25">
      <c r="A48" s="162"/>
      <c r="B48" s="971" t="str">
        <f>Dates!$G$2</f>
        <v>EIA completed modeling and analysis for this report on Thursday, September 3, 2026.</v>
      </c>
      <c r="C48" s="972"/>
      <c r="D48" s="972"/>
      <c r="E48" s="972"/>
      <c r="F48" s="972"/>
      <c r="G48" s="972"/>
      <c r="H48" s="972"/>
      <c r="I48" s="972"/>
      <c r="J48" s="972"/>
      <c r="K48" s="972"/>
      <c r="L48" s="972"/>
      <c r="M48" s="972"/>
      <c r="N48" s="972"/>
      <c r="O48" s="972"/>
      <c r="P48" s="972"/>
      <c r="Q48" s="972"/>
      <c r="R48" s="641"/>
      <c r="S48" s="763"/>
      <c r="T48" s="763"/>
      <c r="U48" s="763"/>
      <c r="V48" s="763"/>
      <c r="W48" s="763"/>
      <c r="X48" s="763"/>
      <c r="Y48" s="763"/>
      <c r="Z48" s="763"/>
      <c r="AA48" s="763"/>
      <c r="AB48" s="763"/>
      <c r="AC48" s="763"/>
      <c r="AD48" s="763"/>
      <c r="AE48" s="763"/>
      <c r="AF48" s="763"/>
      <c r="AG48" s="763"/>
      <c r="AH48" s="763"/>
      <c r="AI48" s="763"/>
      <c r="AJ48" s="763"/>
      <c r="AK48" s="763"/>
      <c r="AL48" s="763"/>
      <c r="AM48" s="763"/>
      <c r="AN48" s="763"/>
      <c r="AO48" s="763"/>
      <c r="AP48" s="763"/>
      <c r="AQ48" s="763"/>
      <c r="AR48" s="763"/>
      <c r="AS48" s="763"/>
      <c r="AT48" s="763"/>
      <c r="AU48" s="763"/>
      <c r="AV48" s="763"/>
      <c r="AW48" s="763"/>
      <c r="AX48" s="763"/>
      <c r="AY48" s="638"/>
      <c r="AZ48" s="638"/>
      <c r="BA48" s="638"/>
      <c r="BB48" s="638"/>
      <c r="BC48" s="638"/>
      <c r="BD48" s="638"/>
      <c r="BE48" s="638"/>
      <c r="BF48" s="638"/>
      <c r="BG48" s="638"/>
      <c r="BH48" s="638"/>
      <c r="BI48" s="638"/>
      <c r="BJ48" s="220"/>
    </row>
    <row r="49" spans="1:74" s="161" customFormat="1" ht="12" customHeight="1" x14ac:dyDescent="0.25">
      <c r="A49" s="162"/>
      <c r="B49" s="1029" t="s">
        <v>481</v>
      </c>
      <c r="C49" s="1030"/>
      <c r="D49" s="1030"/>
      <c r="E49" s="1030"/>
      <c r="F49" s="1030"/>
      <c r="G49" s="1030"/>
      <c r="H49" s="1030"/>
      <c r="I49" s="1030"/>
      <c r="J49" s="1030"/>
      <c r="K49" s="1030"/>
      <c r="L49" s="1030"/>
      <c r="M49" s="1030"/>
      <c r="N49" s="1030"/>
      <c r="O49" s="1030"/>
      <c r="P49" s="1030"/>
      <c r="Q49" s="1030"/>
      <c r="R49" s="641"/>
      <c r="S49" s="763"/>
      <c r="T49" s="763"/>
      <c r="U49" s="763"/>
      <c r="V49" s="763"/>
      <c r="W49" s="763"/>
      <c r="X49" s="763"/>
      <c r="Y49" s="763"/>
      <c r="Z49" s="763"/>
      <c r="AA49" s="763"/>
      <c r="AB49" s="763"/>
      <c r="AC49" s="763"/>
      <c r="AD49" s="763"/>
      <c r="AE49" s="763"/>
      <c r="AF49" s="763"/>
      <c r="AG49" s="763"/>
      <c r="AH49" s="763"/>
      <c r="AI49" s="763"/>
      <c r="AJ49" s="763"/>
      <c r="AK49" s="763"/>
      <c r="AL49" s="763"/>
      <c r="AM49" s="763"/>
      <c r="AN49" s="763"/>
      <c r="AO49" s="763"/>
      <c r="AP49" s="763"/>
      <c r="AQ49" s="763"/>
      <c r="AR49" s="763"/>
      <c r="AS49" s="763"/>
      <c r="AT49" s="763"/>
      <c r="AU49" s="763"/>
      <c r="AV49" s="763"/>
      <c r="AW49" s="763"/>
      <c r="AX49" s="763"/>
      <c r="AY49" s="638"/>
      <c r="AZ49" s="638"/>
      <c r="BA49" s="638"/>
      <c r="BB49" s="638"/>
      <c r="BC49" s="638"/>
      <c r="BD49" s="638"/>
      <c r="BE49" s="638"/>
      <c r="BF49" s="638"/>
      <c r="BG49" s="638"/>
      <c r="BH49" s="638"/>
      <c r="BI49" s="638"/>
      <c r="BJ49" s="220"/>
    </row>
    <row r="50" spans="1:74" s="161" customFormat="1" ht="12.75" customHeight="1" x14ac:dyDescent="0.25">
      <c r="A50" s="162"/>
      <c r="B50" s="1007" t="s">
        <v>1402</v>
      </c>
      <c r="C50" s="974"/>
      <c r="D50" s="974"/>
      <c r="E50" s="974"/>
      <c r="F50" s="974"/>
      <c r="G50" s="974"/>
      <c r="H50" s="974"/>
      <c r="I50" s="974"/>
      <c r="J50" s="974"/>
      <c r="K50" s="974"/>
      <c r="L50" s="974"/>
      <c r="M50" s="974"/>
      <c r="N50" s="974"/>
      <c r="O50" s="974"/>
      <c r="P50" s="974"/>
      <c r="Q50" s="974"/>
      <c r="R50" s="641"/>
      <c r="S50" s="763"/>
      <c r="T50" s="763"/>
      <c r="U50" s="763"/>
      <c r="V50" s="763"/>
      <c r="W50" s="763"/>
      <c r="X50" s="763"/>
      <c r="Y50" s="763"/>
      <c r="Z50" s="763"/>
      <c r="AA50" s="763"/>
      <c r="AB50" s="763"/>
      <c r="AC50" s="763"/>
      <c r="AD50" s="763"/>
      <c r="AE50" s="763"/>
      <c r="AF50" s="763"/>
      <c r="AG50" s="763"/>
      <c r="AH50" s="763"/>
      <c r="AI50" s="763"/>
      <c r="AJ50" s="763"/>
      <c r="AK50" s="763"/>
      <c r="AL50" s="763"/>
      <c r="AM50" s="763"/>
      <c r="AN50" s="763"/>
      <c r="AO50" s="763"/>
      <c r="AP50" s="763"/>
      <c r="AQ50" s="763"/>
      <c r="AR50" s="763"/>
      <c r="AS50" s="763"/>
      <c r="AT50" s="763"/>
      <c r="AU50" s="763"/>
      <c r="AV50" s="763"/>
      <c r="AW50" s="763"/>
      <c r="AX50" s="763"/>
      <c r="AY50" s="638"/>
      <c r="AZ50" s="638"/>
      <c r="BA50" s="638"/>
      <c r="BB50" s="638"/>
      <c r="BC50" s="638"/>
      <c r="BD50" s="638"/>
      <c r="BE50" s="638"/>
      <c r="BF50" s="638"/>
      <c r="BG50" s="638"/>
      <c r="BH50" s="638"/>
      <c r="BI50" s="638"/>
      <c r="BJ50" s="220"/>
    </row>
    <row r="51" spans="1:74" s="161" customFormat="1" ht="12" customHeight="1" x14ac:dyDescent="0.25">
      <c r="A51" s="162"/>
      <c r="B51" s="1002" t="s">
        <v>489</v>
      </c>
      <c r="C51" s="1021"/>
      <c r="D51" s="1021"/>
      <c r="E51" s="1021"/>
      <c r="F51" s="1021"/>
      <c r="G51" s="1021"/>
      <c r="H51" s="1021"/>
      <c r="I51" s="1021"/>
      <c r="J51" s="1021"/>
      <c r="K51" s="1021"/>
      <c r="L51" s="1021"/>
      <c r="M51" s="1021"/>
      <c r="N51" s="1021"/>
      <c r="O51" s="1021"/>
      <c r="P51" s="1021"/>
      <c r="Q51" s="1021"/>
      <c r="R51" s="641"/>
      <c r="S51" s="763"/>
      <c r="T51" s="763"/>
      <c r="U51" s="763"/>
      <c r="V51" s="763"/>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3"/>
      <c r="AU51" s="763"/>
      <c r="AV51" s="763"/>
      <c r="AW51" s="763"/>
      <c r="AX51" s="763"/>
      <c r="AY51" s="638"/>
      <c r="AZ51" s="638"/>
      <c r="BA51" s="638"/>
      <c r="BB51" s="638"/>
      <c r="BC51" s="638"/>
      <c r="BD51" s="638"/>
      <c r="BE51" s="638"/>
      <c r="BF51" s="638"/>
      <c r="BG51" s="638"/>
      <c r="BH51" s="638"/>
      <c r="BI51" s="638"/>
      <c r="BJ51" s="220"/>
    </row>
    <row r="52" spans="1:74" s="161" customFormat="1" ht="12" customHeight="1" x14ac:dyDescent="0.25">
      <c r="A52" s="158"/>
      <c r="B52" s="790" t="s">
        <v>821</v>
      </c>
      <c r="C52" s="791"/>
      <c r="D52" s="791"/>
      <c r="E52" s="791"/>
      <c r="F52" s="791"/>
      <c r="G52" s="791"/>
      <c r="H52" s="801"/>
      <c r="I52" s="791"/>
      <c r="J52" s="791"/>
      <c r="K52" s="791"/>
      <c r="L52" s="791"/>
      <c r="M52" s="791"/>
      <c r="N52" s="791"/>
      <c r="O52" s="791"/>
      <c r="P52" s="791"/>
      <c r="Q52" s="789"/>
      <c r="R52" s="636"/>
      <c r="S52" s="763"/>
      <c r="T52" s="763"/>
      <c r="U52" s="763"/>
      <c r="V52" s="763"/>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3"/>
      <c r="AU52" s="763"/>
      <c r="AV52" s="763"/>
      <c r="AW52" s="763"/>
      <c r="AX52" s="763"/>
      <c r="AY52" s="638"/>
      <c r="AZ52" s="638"/>
      <c r="BA52" s="638"/>
      <c r="BB52" s="638"/>
      <c r="BC52" s="638"/>
      <c r="BD52" s="638"/>
      <c r="BE52" s="638"/>
      <c r="BF52" s="638"/>
      <c r="BG52" s="638"/>
      <c r="BH52" s="638"/>
      <c r="BI52" s="638"/>
      <c r="BJ52" s="220"/>
    </row>
    <row r="53" spans="1:74" ht="12.6" customHeight="1" x14ac:dyDescent="0.25">
      <c r="B53" s="1022" t="s">
        <v>822</v>
      </c>
      <c r="C53" s="1021"/>
      <c r="D53" s="1021"/>
      <c r="E53" s="1021"/>
      <c r="F53" s="1021"/>
      <c r="G53" s="1021"/>
      <c r="H53" s="1021"/>
      <c r="I53" s="1021"/>
      <c r="J53" s="1021"/>
      <c r="K53" s="1021"/>
      <c r="L53" s="1021"/>
      <c r="M53" s="1021"/>
      <c r="N53" s="1021"/>
      <c r="O53" s="1021"/>
      <c r="P53" s="1021"/>
      <c r="Q53" s="1021"/>
      <c r="R53" s="765"/>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641"/>
      <c r="AR53" s="641"/>
      <c r="AS53" s="641"/>
      <c r="AT53" s="641"/>
      <c r="AU53" s="641"/>
      <c r="AV53" s="641"/>
      <c r="AW53" s="641"/>
      <c r="AX53" s="641"/>
      <c r="BD53" s="637"/>
      <c r="BE53" s="637"/>
      <c r="BF53" s="637"/>
      <c r="BK53" s="151"/>
      <c r="BL53" s="151"/>
      <c r="BM53" s="151"/>
      <c r="BN53" s="151"/>
      <c r="BO53" s="151"/>
      <c r="BP53" s="151"/>
      <c r="BQ53" s="151"/>
      <c r="BR53" s="151"/>
      <c r="BS53" s="151"/>
      <c r="BT53" s="151"/>
      <c r="BU53" s="151"/>
      <c r="BV53" s="151"/>
    </row>
    <row r="54" spans="1:74" ht="13.2" x14ac:dyDescent="0.25">
      <c r="B54" s="1009" t="s">
        <v>823</v>
      </c>
      <c r="C54" s="1021"/>
      <c r="D54" s="1021"/>
      <c r="E54" s="1021"/>
      <c r="F54" s="1021"/>
      <c r="G54" s="1021"/>
      <c r="H54" s="1021"/>
      <c r="I54" s="1021"/>
      <c r="J54" s="1021"/>
      <c r="K54" s="1021"/>
      <c r="L54" s="1021"/>
      <c r="M54" s="1021"/>
      <c r="N54" s="1021"/>
      <c r="O54" s="1021"/>
      <c r="P54" s="1021"/>
      <c r="Q54" s="1021"/>
      <c r="R54" s="160"/>
      <c r="BD54" s="637"/>
      <c r="BE54" s="637"/>
      <c r="BF54" s="637"/>
      <c r="BK54" s="151"/>
      <c r="BL54" s="151"/>
      <c r="BM54" s="151"/>
      <c r="BN54" s="151"/>
      <c r="BO54" s="151"/>
      <c r="BP54" s="151"/>
      <c r="BQ54" s="151"/>
      <c r="BR54" s="151"/>
      <c r="BS54" s="151"/>
      <c r="BT54" s="151"/>
      <c r="BU54" s="151"/>
      <c r="BV54" s="151"/>
    </row>
    <row r="55" spans="1:74" x14ac:dyDescent="0.2">
      <c r="BD55" s="637"/>
      <c r="BE55" s="637"/>
      <c r="BF55" s="637"/>
      <c r="BK55" s="151"/>
      <c r="BL55" s="151"/>
      <c r="BM55" s="151"/>
      <c r="BN55" s="151"/>
      <c r="BO55" s="151"/>
      <c r="BP55" s="151"/>
      <c r="BQ55" s="151"/>
      <c r="BR55" s="151"/>
      <c r="BS55" s="151"/>
      <c r="BT55" s="151"/>
      <c r="BU55" s="151"/>
      <c r="BV55" s="151"/>
    </row>
    <row r="56" spans="1:74" x14ac:dyDescent="0.2">
      <c r="BD56" s="637"/>
      <c r="BE56" s="637"/>
      <c r="BF56" s="637"/>
      <c r="BK56" s="151"/>
      <c r="BL56" s="151"/>
      <c r="BM56" s="151"/>
      <c r="BN56" s="151"/>
      <c r="BO56" s="151"/>
      <c r="BP56" s="151"/>
      <c r="BQ56" s="151"/>
      <c r="BR56" s="151"/>
      <c r="BS56" s="151"/>
      <c r="BT56" s="151"/>
      <c r="BU56" s="151"/>
      <c r="BV56" s="151"/>
    </row>
    <row r="57" spans="1:74" x14ac:dyDescent="0.2">
      <c r="BD57" s="637"/>
      <c r="BE57" s="637"/>
      <c r="BF57" s="637"/>
      <c r="BK57" s="151"/>
      <c r="BL57" s="151"/>
      <c r="BM57" s="151"/>
      <c r="BN57" s="151"/>
      <c r="BO57" s="151"/>
      <c r="BP57" s="151"/>
      <c r="BQ57" s="151"/>
      <c r="BR57" s="151"/>
      <c r="BS57" s="151"/>
      <c r="BT57" s="151"/>
      <c r="BU57" s="151"/>
      <c r="BV57" s="151"/>
    </row>
    <row r="58" spans="1:74" x14ac:dyDescent="0.2">
      <c r="BD58" s="637"/>
      <c r="BE58" s="637"/>
      <c r="BF58" s="637"/>
      <c r="BK58" s="151"/>
      <c r="BL58" s="151"/>
      <c r="BM58" s="151"/>
      <c r="BN58" s="151"/>
      <c r="BO58" s="151"/>
      <c r="BP58" s="151"/>
      <c r="BQ58" s="151"/>
      <c r="BR58" s="151"/>
      <c r="BS58" s="151"/>
      <c r="BT58" s="151"/>
      <c r="BU58" s="151"/>
      <c r="BV58" s="151"/>
    </row>
    <row r="59" spans="1:74" x14ac:dyDescent="0.2">
      <c r="BD59" s="637"/>
      <c r="BE59" s="637"/>
      <c r="BF59" s="637"/>
      <c r="BK59" s="151"/>
      <c r="BL59" s="151"/>
      <c r="BM59" s="151"/>
      <c r="BN59" s="151"/>
      <c r="BO59" s="151"/>
      <c r="BP59" s="151"/>
      <c r="BQ59" s="151"/>
      <c r="BR59" s="151"/>
      <c r="BS59" s="151"/>
      <c r="BT59" s="151"/>
      <c r="BU59" s="151"/>
      <c r="BV59" s="151"/>
    </row>
    <row r="60" spans="1:74" x14ac:dyDescent="0.2">
      <c r="BD60" s="637"/>
      <c r="BE60" s="637"/>
      <c r="BF60" s="637"/>
      <c r="BK60" s="151"/>
      <c r="BL60" s="151"/>
      <c r="BM60" s="151"/>
      <c r="BN60" s="151"/>
      <c r="BO60" s="151"/>
      <c r="BP60" s="151"/>
      <c r="BQ60" s="151"/>
      <c r="BR60" s="151"/>
      <c r="BS60" s="151"/>
      <c r="BT60" s="151"/>
      <c r="BU60" s="151"/>
      <c r="BV60" s="151"/>
    </row>
    <row r="61" spans="1:74" ht="13.2" x14ac:dyDescent="0.2">
      <c r="B61" s="1033"/>
      <c r="C61" s="1034"/>
      <c r="D61" s="1034"/>
      <c r="E61" s="1034"/>
      <c r="F61" s="1034"/>
      <c r="G61" s="1034"/>
      <c r="H61" s="1034"/>
      <c r="I61" s="1034"/>
      <c r="J61" s="1034"/>
      <c r="K61" s="1034"/>
      <c r="L61" s="1034"/>
      <c r="M61" s="1034"/>
      <c r="N61" s="1034"/>
      <c r="O61" s="1034"/>
      <c r="P61" s="1034"/>
      <c r="Q61" s="1034"/>
      <c r="BD61" s="637"/>
      <c r="BE61" s="637"/>
      <c r="BF61" s="637"/>
      <c r="BK61" s="151"/>
      <c r="BL61" s="151"/>
      <c r="BM61" s="151"/>
      <c r="BN61" s="151"/>
      <c r="BO61" s="151"/>
      <c r="BP61" s="151"/>
      <c r="BQ61" s="151"/>
      <c r="BR61" s="151"/>
      <c r="BS61" s="151"/>
      <c r="BT61" s="151"/>
      <c r="BU61" s="151"/>
      <c r="BV61" s="151"/>
    </row>
    <row r="62" spans="1:74" x14ac:dyDescent="0.2">
      <c r="BD62" s="637"/>
      <c r="BE62" s="637"/>
      <c r="BF62" s="637"/>
      <c r="BK62" s="151"/>
      <c r="BL62" s="151"/>
      <c r="BM62" s="151"/>
      <c r="BN62" s="151"/>
      <c r="BO62" s="151"/>
      <c r="BP62" s="151"/>
      <c r="BQ62" s="151"/>
      <c r="BR62" s="151"/>
      <c r="BS62" s="151"/>
      <c r="BT62" s="151"/>
      <c r="BU62" s="151"/>
      <c r="BV62" s="151"/>
    </row>
    <row r="63" spans="1:74" x14ac:dyDescent="0.2">
      <c r="BD63" s="637"/>
      <c r="BE63" s="637"/>
      <c r="BF63" s="637"/>
      <c r="BK63" s="151"/>
      <c r="BL63" s="151"/>
      <c r="BM63" s="151"/>
      <c r="BN63" s="151"/>
      <c r="BO63" s="151"/>
      <c r="BP63" s="151"/>
      <c r="BQ63" s="151"/>
      <c r="BR63" s="151"/>
      <c r="BS63" s="151"/>
      <c r="BT63" s="151"/>
      <c r="BU63" s="151"/>
      <c r="BV63" s="151"/>
    </row>
    <row r="64" spans="1: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row r="129" spans="63:74" x14ac:dyDescent="0.2">
      <c r="BK129" s="151"/>
      <c r="BL129" s="151"/>
      <c r="BM129" s="151"/>
      <c r="BN129" s="151"/>
      <c r="BO129" s="151"/>
      <c r="BP129" s="151"/>
      <c r="BQ129" s="151"/>
      <c r="BR129" s="151"/>
      <c r="BS129" s="151"/>
      <c r="BT129" s="151"/>
      <c r="BU129" s="151"/>
      <c r="BV129" s="151"/>
    </row>
    <row r="130" spans="63:74" x14ac:dyDescent="0.2">
      <c r="BK130" s="151"/>
      <c r="BL130" s="151"/>
      <c r="BM130" s="151"/>
      <c r="BN130" s="151"/>
      <c r="BO130" s="151"/>
      <c r="BP130" s="151"/>
      <c r="BQ130" s="151"/>
      <c r="BR130" s="151"/>
      <c r="BS130" s="151"/>
      <c r="BT130" s="151"/>
      <c r="BU130" s="151"/>
      <c r="BV130" s="151"/>
    </row>
    <row r="131" spans="63:74" x14ac:dyDescent="0.2">
      <c r="BK131" s="151"/>
      <c r="BL131" s="151"/>
      <c r="BM131" s="151"/>
      <c r="BN131" s="151"/>
      <c r="BO131" s="151"/>
      <c r="BP131" s="151"/>
      <c r="BQ131" s="151"/>
      <c r="BR131" s="151"/>
      <c r="BS131" s="151"/>
      <c r="BT131" s="151"/>
      <c r="BU131" s="151"/>
      <c r="BV131" s="151"/>
    </row>
    <row r="132" spans="63:74" x14ac:dyDescent="0.2">
      <c r="BK132" s="151"/>
      <c r="BL132" s="151"/>
      <c r="BM132" s="151"/>
      <c r="BN132" s="151"/>
      <c r="BO132" s="151"/>
      <c r="BP132" s="151"/>
      <c r="BQ132" s="151"/>
      <c r="BR132" s="151"/>
      <c r="BS132" s="151"/>
      <c r="BT132" s="151"/>
      <c r="BU132" s="151"/>
      <c r="BV132" s="151"/>
    </row>
    <row r="133" spans="63:74" x14ac:dyDescent="0.2">
      <c r="BK133" s="151"/>
      <c r="BL133" s="151"/>
      <c r="BM133" s="151"/>
      <c r="BN133" s="151"/>
      <c r="BO133" s="151"/>
      <c r="BP133" s="151"/>
      <c r="BQ133" s="151"/>
      <c r="BR133" s="151"/>
      <c r="BS133" s="151"/>
      <c r="BT133" s="151"/>
      <c r="BU133" s="151"/>
      <c r="BV133" s="151"/>
    </row>
    <row r="134" spans="63:74" x14ac:dyDescent="0.2">
      <c r="BK134" s="151"/>
      <c r="BL134" s="151"/>
      <c r="BM134" s="151"/>
      <c r="BN134" s="151"/>
      <c r="BO134" s="151"/>
      <c r="BP134" s="151"/>
      <c r="BQ134" s="151"/>
      <c r="BR134" s="151"/>
      <c r="BS134" s="151"/>
      <c r="BT134" s="151"/>
      <c r="BU134" s="151"/>
      <c r="BV134" s="151"/>
    </row>
    <row r="135" spans="63:74" x14ac:dyDescent="0.2">
      <c r="BK135" s="151"/>
      <c r="BL135" s="151"/>
      <c r="BM135" s="151"/>
      <c r="BN135" s="151"/>
      <c r="BO135" s="151"/>
      <c r="BP135" s="151"/>
      <c r="BQ135" s="151"/>
      <c r="BR135" s="151"/>
      <c r="BS135" s="151"/>
      <c r="BT135" s="151"/>
      <c r="BU135" s="151"/>
      <c r="BV135" s="151"/>
    </row>
    <row r="136" spans="63:74" x14ac:dyDescent="0.2">
      <c r="BK136" s="151"/>
      <c r="BL136" s="151"/>
      <c r="BM136" s="151"/>
      <c r="BN136" s="151"/>
      <c r="BO136" s="151"/>
      <c r="BP136" s="151"/>
      <c r="BQ136" s="151"/>
      <c r="BR136" s="151"/>
      <c r="BS136" s="151"/>
      <c r="BT136" s="151"/>
      <c r="BU136" s="151"/>
      <c r="BV136" s="151"/>
    </row>
    <row r="137" spans="63:74" x14ac:dyDescent="0.2">
      <c r="BK137" s="151"/>
      <c r="BL137" s="151"/>
      <c r="BM137" s="151"/>
      <c r="BN137" s="151"/>
      <c r="BO137" s="151"/>
      <c r="BP137" s="151"/>
      <c r="BQ137" s="151"/>
      <c r="BR137" s="151"/>
      <c r="BS137" s="151"/>
      <c r="BT137" s="151"/>
      <c r="BU137" s="151"/>
      <c r="BV137" s="151"/>
    </row>
  </sheetData>
  <mergeCells count="17">
    <mergeCell ref="B61:Q61"/>
    <mergeCell ref="BK3:BV3"/>
    <mergeCell ref="B1:AL1"/>
    <mergeCell ref="C3:N3"/>
    <mergeCell ref="O3:Z3"/>
    <mergeCell ref="AA3:AL3"/>
    <mergeCell ref="B54:Q54"/>
    <mergeCell ref="A1:A2"/>
    <mergeCell ref="AM3:AX3"/>
    <mergeCell ref="AY3:BJ3"/>
    <mergeCell ref="B53:Q53"/>
    <mergeCell ref="B50:Q50"/>
    <mergeCell ref="B51:Q51"/>
    <mergeCell ref="B45:Q45"/>
    <mergeCell ref="B49:Q49"/>
    <mergeCell ref="B48:Q48"/>
    <mergeCell ref="B46:Q46"/>
  </mergeCells>
  <phoneticPr fontId="4" type="noConversion"/>
  <hyperlinks>
    <hyperlink ref="A1:A2" location="Contents!A1" display="Table of Contents" xr:uid="{00000000-0004-0000-0500-000000000000}"/>
  </hyperlinks>
  <pageMargins left="0.25" right="0.25" top="0.25" bottom="0.25" header="0.5" footer="0.5"/>
  <pageSetup scale="50"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2">
    <pageSetUpPr fitToPage="1"/>
  </sheetPr>
  <dimension ref="A1:BW128"/>
  <sheetViews>
    <sheetView zoomScaleNormal="100" workbookViewId="0">
      <pane xSplit="2" ySplit="4" topLeftCell="AU5" activePane="bottomRight" state="frozen"/>
      <selection pane="topRight" activeCell="C1" sqref="C1"/>
      <selection pane="bottomLeft" activeCell="A5" sqref="A5"/>
      <selection pane="bottomRight" activeCell="B1" sqref="B1:AL1"/>
    </sheetView>
  </sheetViews>
  <sheetFormatPr defaultColWidth="8.5546875" defaultRowHeight="10.199999999999999" x14ac:dyDescent="0.2"/>
  <cols>
    <col min="1" max="1" width="18.44140625" style="89" bestFit="1" customWidth="1"/>
    <col min="2" max="2" width="42.5546875" style="83" customWidth="1"/>
    <col min="3"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5" ht="13.35" customHeight="1" x14ac:dyDescent="0.25">
      <c r="A1" s="987" t="s">
        <v>477</v>
      </c>
      <c r="B1" s="1023" t="s">
        <v>888</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row>
    <row r="2" spans="1:75" ht="13.2" x14ac:dyDescent="0.25">
      <c r="A2" s="988"/>
      <c r="B2" s="222" t="str">
        <f>"U.S. Energy Information Administration  |  Short-Term Energy Outlook  - "&amp;Dates!D1</f>
        <v>U.S. Energy Information Administration  |  Short-Term Energy Outlook  - September 2026</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row>
    <row r="3" spans="1:75" s="7" customFormat="1" ht="13.2" x14ac:dyDescent="0.25">
      <c r="A3" s="316" t="s">
        <v>759</v>
      </c>
      <c r="B3" s="308"/>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5" s="7" customFormat="1" x14ac:dyDescent="0.2">
      <c r="A4" s="322" t="str">
        <f>TEXT(Dates!$D$2,"dddd, mmmm d, yyyy")</f>
        <v>Thursday, September 3, 2026</v>
      </c>
      <c r="B4" s="3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5" ht="11.1" customHeight="1" x14ac:dyDescent="0.2">
      <c r="A5" s="323"/>
      <c r="B5" s="327" t="s">
        <v>889</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874"/>
      <c r="BA5" s="874"/>
      <c r="BB5" s="874"/>
      <c r="BC5" s="874"/>
      <c r="BD5" s="886"/>
      <c r="BE5" s="886"/>
      <c r="BF5" s="886"/>
      <c r="BG5" s="388"/>
      <c r="BH5" s="388"/>
      <c r="BI5" s="388"/>
      <c r="BJ5" s="355"/>
      <c r="BK5" s="355"/>
      <c r="BL5" s="355"/>
      <c r="BM5" s="355"/>
      <c r="BN5" s="355"/>
      <c r="BO5" s="355"/>
      <c r="BP5" s="355"/>
      <c r="BQ5" s="355"/>
      <c r="BR5" s="355"/>
      <c r="BS5" s="355"/>
      <c r="BT5" s="355"/>
      <c r="BU5" s="355"/>
      <c r="BV5" s="355"/>
    </row>
    <row r="6" spans="1:75" s="272" customFormat="1" ht="11.1" customHeight="1" x14ac:dyDescent="0.2">
      <c r="A6" s="395" t="s">
        <v>178</v>
      </c>
      <c r="B6" s="389" t="s">
        <v>809</v>
      </c>
      <c r="C6" s="105">
        <v>98.161653215000001</v>
      </c>
      <c r="D6" s="105">
        <v>99.361719041000001</v>
      </c>
      <c r="E6" s="105">
        <v>99.889692561999993</v>
      </c>
      <c r="F6" s="105">
        <v>99.321355127999993</v>
      </c>
      <c r="G6" s="105">
        <v>99.294069609999994</v>
      </c>
      <c r="H6" s="105">
        <v>99.807142795999994</v>
      </c>
      <c r="I6" s="105">
        <v>100.93038916</v>
      </c>
      <c r="J6" s="105">
        <v>101.47178263000001</v>
      </c>
      <c r="K6" s="105">
        <v>102.00372369999999</v>
      </c>
      <c r="L6" s="105">
        <v>102.16367434999999</v>
      </c>
      <c r="M6" s="105">
        <v>102.33323743</v>
      </c>
      <c r="N6" s="105">
        <v>100.70082518</v>
      </c>
      <c r="O6" s="105">
        <v>101.43545776000001</v>
      </c>
      <c r="P6" s="105">
        <v>102.03242675</v>
      </c>
      <c r="Q6" s="105">
        <v>102.38664532999999</v>
      </c>
      <c r="R6" s="105">
        <v>102.15590481</v>
      </c>
      <c r="S6" s="105">
        <v>101.67858683</v>
      </c>
      <c r="T6" s="105">
        <v>102.55141891</v>
      </c>
      <c r="U6" s="105">
        <v>102.06837143</v>
      </c>
      <c r="V6" s="105">
        <v>101.79962509000001</v>
      </c>
      <c r="W6" s="105">
        <v>102.86912576</v>
      </c>
      <c r="X6" s="105">
        <v>103.14261620000001</v>
      </c>
      <c r="Y6" s="105">
        <v>103.93510087999999</v>
      </c>
      <c r="Z6" s="105">
        <v>103.91969507</v>
      </c>
      <c r="AA6" s="105">
        <v>101.50427965999999</v>
      </c>
      <c r="AB6" s="105">
        <v>102.75349859000001</v>
      </c>
      <c r="AC6" s="105">
        <v>103.53052144999999</v>
      </c>
      <c r="AD6" s="105">
        <v>103.42249821999999</v>
      </c>
      <c r="AE6" s="105">
        <v>103.02023813</v>
      </c>
      <c r="AF6" s="105">
        <v>103.02423439</v>
      </c>
      <c r="AG6" s="105">
        <v>103.18610031</v>
      </c>
      <c r="AH6" s="105">
        <v>103.512525</v>
      </c>
      <c r="AI6" s="105">
        <v>102.41426165</v>
      </c>
      <c r="AJ6" s="105">
        <v>103.75441299000001</v>
      </c>
      <c r="AK6" s="105">
        <v>103.89597815</v>
      </c>
      <c r="AL6" s="105">
        <v>103.80348797000001</v>
      </c>
      <c r="AM6" s="105">
        <v>102.66641756999999</v>
      </c>
      <c r="AN6" s="105">
        <v>103.21389379</v>
      </c>
      <c r="AO6" s="105">
        <v>104.69744039</v>
      </c>
      <c r="AP6" s="105">
        <v>104.39599247</v>
      </c>
      <c r="AQ6" s="105">
        <v>104.91625365</v>
      </c>
      <c r="AR6" s="105">
        <v>106.10580337</v>
      </c>
      <c r="AS6" s="105">
        <v>107.09375635000001</v>
      </c>
      <c r="AT6" s="105">
        <v>107.6331291</v>
      </c>
      <c r="AU6" s="105">
        <v>108.80689460000001</v>
      </c>
      <c r="AV6" s="105">
        <v>108.54761793999999</v>
      </c>
      <c r="AW6" s="105">
        <v>108.6213355</v>
      </c>
      <c r="AX6" s="105">
        <v>107.97043552</v>
      </c>
      <c r="AY6" s="105">
        <v>105.95583581</v>
      </c>
      <c r="AZ6" s="886">
        <v>108.70887054000001</v>
      </c>
      <c r="BA6" s="886">
        <v>96.903842935</v>
      </c>
      <c r="BB6" s="886">
        <v>95.4577405</v>
      </c>
      <c r="BC6" s="886">
        <v>94.411307418999996</v>
      </c>
      <c r="BD6" s="886">
        <v>99.413903680999994</v>
      </c>
      <c r="BE6" s="886">
        <v>101.72664847999999</v>
      </c>
      <c r="BF6" s="886">
        <v>99.631944645999994</v>
      </c>
      <c r="BG6" s="388">
        <v>99.413209047999999</v>
      </c>
      <c r="BH6" s="388">
        <v>100.55695785</v>
      </c>
      <c r="BI6" s="388">
        <v>102.26630851</v>
      </c>
      <c r="BJ6" s="388">
        <v>103.63751196</v>
      </c>
      <c r="BK6" s="388">
        <v>104.96455827</v>
      </c>
      <c r="BL6" s="388">
        <v>106.46495419</v>
      </c>
      <c r="BM6" s="388">
        <v>107.99539240999999</v>
      </c>
      <c r="BN6" s="388">
        <v>109.58959878</v>
      </c>
      <c r="BO6" s="388">
        <v>110.24510890000001</v>
      </c>
      <c r="BP6" s="388">
        <v>110.29337332</v>
      </c>
      <c r="BQ6" s="388">
        <v>110.95543378000001</v>
      </c>
      <c r="BR6" s="388">
        <v>111.07065037</v>
      </c>
      <c r="BS6" s="388">
        <v>111.09311596000001</v>
      </c>
      <c r="BT6" s="388">
        <v>111.68006728</v>
      </c>
      <c r="BU6" s="388">
        <v>112.14012475</v>
      </c>
      <c r="BV6" s="388">
        <v>111.82312315</v>
      </c>
      <c r="BW6" s="398"/>
    </row>
    <row r="7" spans="1:75" ht="11.1" customHeight="1" x14ac:dyDescent="0.2">
      <c r="A7" s="323" t="s">
        <v>832</v>
      </c>
      <c r="B7" s="391" t="s">
        <v>847</v>
      </c>
      <c r="C7" s="289">
        <v>40.955199999999998</v>
      </c>
      <c r="D7" s="289">
        <v>41.506100000000004</v>
      </c>
      <c r="E7" s="289">
        <v>41.040599999999998</v>
      </c>
      <c r="F7" s="289">
        <v>40.334899999999998</v>
      </c>
      <c r="G7" s="289">
        <v>40.400799999999997</v>
      </c>
      <c r="H7" s="289">
        <v>40.795200000000001</v>
      </c>
      <c r="I7" s="289">
        <v>41.326300000000003</v>
      </c>
      <c r="J7" s="289">
        <v>41.3384</v>
      </c>
      <c r="K7" s="289">
        <v>41.5441</v>
      </c>
      <c r="L7" s="289">
        <v>41.182200000000002</v>
      </c>
      <c r="M7" s="289">
        <v>41.479199999999999</v>
      </c>
      <c r="N7" s="289">
        <v>41.495600000000003</v>
      </c>
      <c r="O7" s="289">
        <v>40.889899999999997</v>
      </c>
      <c r="P7" s="289">
        <v>41.310899999999997</v>
      </c>
      <c r="Q7" s="289">
        <v>41.166800000000002</v>
      </c>
      <c r="R7" s="289">
        <v>41.003100000000003</v>
      </c>
      <c r="S7" s="289">
        <v>40.233800000000002</v>
      </c>
      <c r="T7" s="289">
        <v>40.360900000000001</v>
      </c>
      <c r="U7" s="289">
        <v>39.194699999999997</v>
      </c>
      <c r="V7" s="289">
        <v>38.774700000000003</v>
      </c>
      <c r="W7" s="289">
        <v>39.630099999999999</v>
      </c>
      <c r="X7" s="289">
        <v>39.683999999999997</v>
      </c>
      <c r="Y7" s="289">
        <v>39.587800000000001</v>
      </c>
      <c r="Z7" s="289">
        <v>39.4863</v>
      </c>
      <c r="AA7" s="289">
        <v>39.386899999999997</v>
      </c>
      <c r="AB7" s="289">
        <v>39.350099999999998</v>
      </c>
      <c r="AC7" s="289">
        <v>39.537399999999998</v>
      </c>
      <c r="AD7" s="289">
        <v>39.251199999999997</v>
      </c>
      <c r="AE7" s="289">
        <v>38.714100000000002</v>
      </c>
      <c r="AF7" s="289">
        <v>38.3125</v>
      </c>
      <c r="AG7" s="289">
        <v>38.754300000000001</v>
      </c>
      <c r="AH7" s="289">
        <v>38.618200000000002</v>
      </c>
      <c r="AI7" s="289">
        <v>38.284799999999997</v>
      </c>
      <c r="AJ7" s="289">
        <v>38.169899999999998</v>
      </c>
      <c r="AK7" s="289">
        <v>38.273499999999999</v>
      </c>
      <c r="AL7" s="289">
        <v>38.280999999999999</v>
      </c>
      <c r="AM7" s="289">
        <v>38.2211</v>
      </c>
      <c r="AN7" s="289">
        <v>38.570799999999998</v>
      </c>
      <c r="AO7" s="289">
        <v>38.916200000000003</v>
      </c>
      <c r="AP7" s="289">
        <v>38.612099999999998</v>
      </c>
      <c r="AQ7" s="289">
        <v>38.836500000000001</v>
      </c>
      <c r="AR7" s="289">
        <v>39.741900000000001</v>
      </c>
      <c r="AS7" s="289">
        <v>39.231699999999996</v>
      </c>
      <c r="AT7" s="289">
        <v>39.3536</v>
      </c>
      <c r="AU7" s="289">
        <v>40.436700000000002</v>
      </c>
      <c r="AV7" s="289">
        <v>40.146700000000003</v>
      </c>
      <c r="AW7" s="289">
        <v>40.109000000000002</v>
      </c>
      <c r="AX7" s="289">
        <v>39.973399999999998</v>
      </c>
      <c r="AY7" s="289">
        <v>39.383299999999998</v>
      </c>
      <c r="AZ7" s="874">
        <v>40.720500000000001</v>
      </c>
      <c r="BA7" s="874">
        <v>32.138300000000001</v>
      </c>
      <c r="BB7" s="874">
        <v>30.488900000000001</v>
      </c>
      <c r="BC7" s="874">
        <v>30.277200000000001</v>
      </c>
      <c r="BD7" s="874">
        <v>32.699724302</v>
      </c>
      <c r="BE7" s="874">
        <v>34.305290521000003</v>
      </c>
      <c r="BF7" s="874">
        <v>33.509486848000002</v>
      </c>
      <c r="BG7" s="355">
        <v>33.212652683999998</v>
      </c>
      <c r="BH7" s="355">
        <v>34.160711634000002</v>
      </c>
      <c r="BI7" s="355">
        <v>35.110003601000003</v>
      </c>
      <c r="BJ7" s="355">
        <v>36.059332597999997</v>
      </c>
      <c r="BK7" s="355">
        <v>36.970044348999998</v>
      </c>
      <c r="BL7" s="355">
        <v>37.830934964000001</v>
      </c>
      <c r="BM7" s="355">
        <v>38.834942716</v>
      </c>
      <c r="BN7" s="355">
        <v>39.897604352000002</v>
      </c>
      <c r="BO7" s="355">
        <v>39.949432704000003</v>
      </c>
      <c r="BP7" s="355">
        <v>39.557320099000002</v>
      </c>
      <c r="BQ7" s="355">
        <v>39.917615384999998</v>
      </c>
      <c r="BR7" s="355">
        <v>39.821341541999999</v>
      </c>
      <c r="BS7" s="355">
        <v>40.017502295</v>
      </c>
      <c r="BT7" s="355">
        <v>40.211867247000001</v>
      </c>
      <c r="BU7" s="355">
        <v>40.242820864000002</v>
      </c>
      <c r="BV7" s="355">
        <v>40.274140793999997</v>
      </c>
      <c r="BW7" s="195"/>
    </row>
    <row r="8" spans="1:75" ht="11.1" customHeight="1" x14ac:dyDescent="0.2">
      <c r="A8" s="323" t="s">
        <v>174</v>
      </c>
      <c r="B8" s="391" t="s">
        <v>194</v>
      </c>
      <c r="C8" s="289">
        <v>19.378263516000001</v>
      </c>
      <c r="D8" s="289">
        <v>19.295951536</v>
      </c>
      <c r="E8" s="289">
        <v>20.256462710000001</v>
      </c>
      <c r="F8" s="289">
        <v>20.180470766999999</v>
      </c>
      <c r="G8" s="289">
        <v>20.235523935</v>
      </c>
      <c r="H8" s="289">
        <v>20.5195145</v>
      </c>
      <c r="I8" s="289">
        <v>20.749607161</v>
      </c>
      <c r="J8" s="289">
        <v>20.616285129000001</v>
      </c>
      <c r="K8" s="289">
        <v>21.013432767000001</v>
      </c>
      <c r="L8" s="289">
        <v>21.06643029</v>
      </c>
      <c r="M8" s="289">
        <v>21.163046532999999</v>
      </c>
      <c r="N8" s="289">
        <v>20.192263355000001</v>
      </c>
      <c r="O8" s="289">
        <v>21.160637741999999</v>
      </c>
      <c r="P8" s="289">
        <v>21.126449356999998</v>
      </c>
      <c r="Q8" s="289">
        <v>21.58818729</v>
      </c>
      <c r="R8" s="289">
        <v>21.633234600000002</v>
      </c>
      <c r="S8" s="289">
        <v>21.605203805999999</v>
      </c>
      <c r="T8" s="289">
        <v>21.813569433000001</v>
      </c>
      <c r="U8" s="289">
        <v>22.003572581</v>
      </c>
      <c r="V8" s="289">
        <v>22.230597097</v>
      </c>
      <c r="W8" s="289">
        <v>22.594470000000001</v>
      </c>
      <c r="X8" s="289">
        <v>22.582532226000001</v>
      </c>
      <c r="Y8" s="289">
        <v>22.728532767000001</v>
      </c>
      <c r="Z8" s="289">
        <v>22.654822805999999</v>
      </c>
      <c r="AA8" s="289">
        <v>21.162707677</v>
      </c>
      <c r="AB8" s="289">
        <v>22.279921552000001</v>
      </c>
      <c r="AC8" s="289">
        <v>22.663900323</v>
      </c>
      <c r="AD8" s="289">
        <v>22.898908266999999</v>
      </c>
      <c r="AE8" s="289">
        <v>22.905243419000001</v>
      </c>
      <c r="AF8" s="289">
        <v>22.954978199999999</v>
      </c>
      <c r="AG8" s="289">
        <v>22.805423354999999</v>
      </c>
      <c r="AH8" s="289">
        <v>23.194104484</v>
      </c>
      <c r="AI8" s="289">
        <v>23.048825099999998</v>
      </c>
      <c r="AJ8" s="289">
        <v>23.568367452</v>
      </c>
      <c r="AK8" s="289">
        <v>23.593591</v>
      </c>
      <c r="AL8" s="289">
        <v>23.427613387000001</v>
      </c>
      <c r="AM8" s="289">
        <v>22.373160290000001</v>
      </c>
      <c r="AN8" s="289">
        <v>22.695193786000001</v>
      </c>
      <c r="AO8" s="289">
        <v>23.293540387</v>
      </c>
      <c r="AP8" s="289">
        <v>23.337092467000002</v>
      </c>
      <c r="AQ8" s="289">
        <v>23.614053644999998</v>
      </c>
      <c r="AR8" s="289">
        <v>23.758003367000001</v>
      </c>
      <c r="AS8" s="289">
        <v>23.906956354999998</v>
      </c>
      <c r="AT8" s="289">
        <v>24.141729096999999</v>
      </c>
      <c r="AU8" s="289">
        <v>24.383894600000001</v>
      </c>
      <c r="AV8" s="289">
        <v>24.277617934999999</v>
      </c>
      <c r="AW8" s="289">
        <v>24.346135499999999</v>
      </c>
      <c r="AX8" s="289">
        <v>24.060135515999999</v>
      </c>
      <c r="AY8" s="289">
        <v>23.025335806000001</v>
      </c>
      <c r="AZ8" s="874">
        <v>23.940270536</v>
      </c>
      <c r="BA8" s="874">
        <v>24.186342934999999</v>
      </c>
      <c r="BB8" s="874">
        <v>24.389340499999999</v>
      </c>
      <c r="BC8" s="874">
        <v>24.397207419000001</v>
      </c>
      <c r="BD8" s="874">
        <v>24.361075433</v>
      </c>
      <c r="BE8" s="874">
        <v>24.335068837000001</v>
      </c>
      <c r="BF8" s="874">
        <v>24.432859425</v>
      </c>
      <c r="BG8" s="355">
        <v>24.5745921</v>
      </c>
      <c r="BH8" s="355">
        <v>24.622184000000001</v>
      </c>
      <c r="BI8" s="355">
        <v>24.802264300000001</v>
      </c>
      <c r="BJ8" s="355">
        <v>24.699770399999998</v>
      </c>
      <c r="BK8" s="355">
        <v>24.540853899999998</v>
      </c>
      <c r="BL8" s="355">
        <v>24.559082199999999</v>
      </c>
      <c r="BM8" s="355">
        <v>24.857114599999999</v>
      </c>
      <c r="BN8" s="355">
        <v>25.068036500000002</v>
      </c>
      <c r="BO8" s="355">
        <v>25.193875800000001</v>
      </c>
      <c r="BP8" s="355">
        <v>25.272372900000001</v>
      </c>
      <c r="BQ8" s="355">
        <v>25.248799999999999</v>
      </c>
      <c r="BR8" s="355">
        <v>25.349424500000001</v>
      </c>
      <c r="BS8" s="355">
        <v>25.229036199999999</v>
      </c>
      <c r="BT8" s="355">
        <v>25.346424899999999</v>
      </c>
      <c r="BU8" s="355">
        <v>25.536110000000001</v>
      </c>
      <c r="BV8" s="355">
        <v>25.4088356</v>
      </c>
      <c r="BW8" s="195"/>
    </row>
    <row r="9" spans="1:75" ht="11.1" customHeight="1" x14ac:dyDescent="0.2">
      <c r="A9" s="323" t="s">
        <v>833</v>
      </c>
      <c r="B9" s="391" t="s">
        <v>965</v>
      </c>
      <c r="C9" s="289">
        <v>37.828189698999999</v>
      </c>
      <c r="D9" s="289">
        <v>38.559667505999997</v>
      </c>
      <c r="E9" s="289">
        <v>38.592629852999998</v>
      </c>
      <c r="F9" s="289">
        <v>38.805984361999997</v>
      </c>
      <c r="G9" s="289">
        <v>38.657745675000001</v>
      </c>
      <c r="H9" s="289">
        <v>38.492428296</v>
      </c>
      <c r="I9" s="289">
        <v>38.854482003000001</v>
      </c>
      <c r="J9" s="289">
        <v>39.517097501999999</v>
      </c>
      <c r="K9" s="289">
        <v>39.446190934999997</v>
      </c>
      <c r="L9" s="289">
        <v>39.915044062</v>
      </c>
      <c r="M9" s="289">
        <v>39.690990894000002</v>
      </c>
      <c r="N9" s="289">
        <v>39.012961826999998</v>
      </c>
      <c r="O9" s="289">
        <v>39.384920018000003</v>
      </c>
      <c r="P9" s="289">
        <v>39.595077388999997</v>
      </c>
      <c r="Q9" s="289">
        <v>39.631658035000001</v>
      </c>
      <c r="R9" s="289">
        <v>39.519570215000002</v>
      </c>
      <c r="S9" s="289">
        <v>39.839583025000003</v>
      </c>
      <c r="T9" s="289">
        <v>40.376949476999997</v>
      </c>
      <c r="U9" s="289">
        <v>40.870098849000001</v>
      </c>
      <c r="V9" s="289">
        <v>40.794327989999999</v>
      </c>
      <c r="W9" s="289">
        <v>40.644555764000003</v>
      </c>
      <c r="X9" s="289">
        <v>40.876083979000001</v>
      </c>
      <c r="Y9" s="289">
        <v>41.618768109999998</v>
      </c>
      <c r="Z9" s="289">
        <v>41.778572263000001</v>
      </c>
      <c r="AA9" s="289">
        <v>40.954671978999997</v>
      </c>
      <c r="AB9" s="289">
        <v>41.123477041999998</v>
      </c>
      <c r="AC9" s="289">
        <v>41.329221124999997</v>
      </c>
      <c r="AD9" s="289">
        <v>41.272389947999997</v>
      </c>
      <c r="AE9" s="289">
        <v>41.400894713</v>
      </c>
      <c r="AF9" s="289">
        <v>41.756756191000001</v>
      </c>
      <c r="AG9" s="289">
        <v>41.626376954999998</v>
      </c>
      <c r="AH9" s="289">
        <v>41.700220512999998</v>
      </c>
      <c r="AI9" s="289">
        <v>41.080636554000002</v>
      </c>
      <c r="AJ9" s="289">
        <v>42.016145539</v>
      </c>
      <c r="AK9" s="289">
        <v>42.028887154000003</v>
      </c>
      <c r="AL9" s="289">
        <v>42.094874582999999</v>
      </c>
      <c r="AM9" s="289">
        <v>42.072157281000003</v>
      </c>
      <c r="AN9" s="289">
        <v>41.947899999999997</v>
      </c>
      <c r="AO9" s="289">
        <v>42.487699999999997</v>
      </c>
      <c r="AP9" s="289">
        <v>42.446800000000003</v>
      </c>
      <c r="AQ9" s="289">
        <v>42.465699999999998</v>
      </c>
      <c r="AR9" s="289">
        <v>42.605899999999998</v>
      </c>
      <c r="AS9" s="289">
        <v>43.955100000000002</v>
      </c>
      <c r="AT9" s="289">
        <v>44.137799999999999</v>
      </c>
      <c r="AU9" s="289">
        <v>43.9863</v>
      </c>
      <c r="AV9" s="289">
        <v>44.1233</v>
      </c>
      <c r="AW9" s="289">
        <v>44.166200000000003</v>
      </c>
      <c r="AX9" s="289">
        <v>43.936900000000001</v>
      </c>
      <c r="AY9" s="289">
        <v>43.547199999999997</v>
      </c>
      <c r="AZ9" s="874">
        <v>44.048099999999998</v>
      </c>
      <c r="BA9" s="874">
        <v>40.5792</v>
      </c>
      <c r="BB9" s="874">
        <v>40.579500000000003</v>
      </c>
      <c r="BC9" s="874">
        <v>39.736899999999999</v>
      </c>
      <c r="BD9" s="874">
        <v>42.353103945999997</v>
      </c>
      <c r="BE9" s="874">
        <v>43.086289125</v>
      </c>
      <c r="BF9" s="874">
        <v>41.689598373999999</v>
      </c>
      <c r="BG9" s="355">
        <v>41.625964265</v>
      </c>
      <c r="BH9" s="355">
        <v>41.774062217999997</v>
      </c>
      <c r="BI9" s="355">
        <v>42.354040613000002</v>
      </c>
      <c r="BJ9" s="355">
        <v>42.878408960000002</v>
      </c>
      <c r="BK9" s="355">
        <v>43.453660024999998</v>
      </c>
      <c r="BL9" s="355">
        <v>44.074937030999997</v>
      </c>
      <c r="BM9" s="355">
        <v>44.303335097999998</v>
      </c>
      <c r="BN9" s="355">
        <v>44.623957926000003</v>
      </c>
      <c r="BO9" s="355">
        <v>45.101800400999998</v>
      </c>
      <c r="BP9" s="355">
        <v>45.463680316999998</v>
      </c>
      <c r="BQ9" s="355">
        <v>45.789018397</v>
      </c>
      <c r="BR9" s="355">
        <v>45.899884331999999</v>
      </c>
      <c r="BS9" s="355">
        <v>45.846577467000003</v>
      </c>
      <c r="BT9" s="355">
        <v>46.121775130000003</v>
      </c>
      <c r="BU9" s="355">
        <v>46.361193882999999</v>
      </c>
      <c r="BV9" s="355">
        <v>46.140146755000004</v>
      </c>
      <c r="BW9" s="195"/>
    </row>
    <row r="10" spans="1:75" ht="11.1" customHeight="1" x14ac:dyDescent="0.2">
      <c r="A10" s="323"/>
      <c r="B10" s="407"/>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289"/>
      <c r="AL10" s="289"/>
      <c r="AM10" s="289"/>
      <c r="AN10" s="289"/>
      <c r="AO10" s="289"/>
      <c r="AP10" s="289"/>
      <c r="AQ10" s="289"/>
      <c r="AR10" s="289"/>
      <c r="AS10" s="289"/>
      <c r="AT10" s="289"/>
      <c r="AU10" s="289"/>
      <c r="AV10" s="289"/>
      <c r="AW10" s="289"/>
      <c r="AX10" s="289"/>
      <c r="AY10" s="289"/>
      <c r="AZ10" s="874"/>
      <c r="BA10" s="874"/>
      <c r="BB10" s="874"/>
      <c r="BC10" s="874"/>
      <c r="BD10" s="874"/>
      <c r="BE10" s="874"/>
      <c r="BF10" s="874"/>
      <c r="BG10" s="355"/>
      <c r="BH10" s="355"/>
      <c r="BI10" s="355"/>
      <c r="BJ10" s="355"/>
      <c r="BK10" s="355"/>
      <c r="BL10" s="355"/>
      <c r="BM10" s="355"/>
      <c r="BN10" s="355"/>
      <c r="BO10" s="355"/>
      <c r="BP10" s="355"/>
      <c r="BQ10" s="355"/>
      <c r="BR10" s="355"/>
      <c r="BS10" s="355"/>
      <c r="BT10" s="355"/>
      <c r="BU10" s="355"/>
      <c r="BV10" s="355"/>
      <c r="BW10" s="195"/>
    </row>
    <row r="11" spans="1:75" s="272" customFormat="1" ht="11.1" customHeight="1" x14ac:dyDescent="0.2">
      <c r="A11" s="395" t="s">
        <v>176</v>
      </c>
      <c r="B11" s="405" t="s">
        <v>834</v>
      </c>
      <c r="C11" s="105">
        <v>28.2592</v>
      </c>
      <c r="D11" s="105">
        <v>28.908100000000001</v>
      </c>
      <c r="E11" s="105">
        <v>28.547000000000001</v>
      </c>
      <c r="F11" s="105">
        <v>28.849299999999999</v>
      </c>
      <c r="G11" s="105">
        <v>28.370200000000001</v>
      </c>
      <c r="H11" s="105">
        <v>28.498000000000001</v>
      </c>
      <c r="I11" s="105">
        <v>28.718</v>
      </c>
      <c r="J11" s="105">
        <v>29.628599999999999</v>
      </c>
      <c r="K11" s="105">
        <v>29.770299999999999</v>
      </c>
      <c r="L11" s="105">
        <v>29.369199999999999</v>
      </c>
      <c r="M11" s="105">
        <v>29.064299999999999</v>
      </c>
      <c r="N11" s="105">
        <v>29.047000000000001</v>
      </c>
      <c r="O11" s="105">
        <v>28.4971</v>
      </c>
      <c r="P11" s="105">
        <v>28.8</v>
      </c>
      <c r="Q11" s="105">
        <v>29.045100000000001</v>
      </c>
      <c r="R11" s="105">
        <v>29.117000000000001</v>
      </c>
      <c r="S11" s="105">
        <v>28.5837</v>
      </c>
      <c r="T11" s="105">
        <v>28.796700000000001</v>
      </c>
      <c r="U11" s="105">
        <v>27.9514</v>
      </c>
      <c r="V11" s="105">
        <v>27.785900000000002</v>
      </c>
      <c r="W11" s="105">
        <v>28.4556</v>
      </c>
      <c r="X11" s="105">
        <v>28.364899999999999</v>
      </c>
      <c r="Y11" s="105">
        <v>28.4313</v>
      </c>
      <c r="Z11" s="105">
        <v>28.3611</v>
      </c>
      <c r="AA11" s="105">
        <v>28.151399999999999</v>
      </c>
      <c r="AB11" s="105">
        <v>28.466200000000001</v>
      </c>
      <c r="AC11" s="105">
        <v>28.794599999999999</v>
      </c>
      <c r="AD11" s="105">
        <v>28.753299999999999</v>
      </c>
      <c r="AE11" s="105">
        <v>28.6022</v>
      </c>
      <c r="AF11" s="105">
        <v>28.201000000000001</v>
      </c>
      <c r="AG11" s="105">
        <v>28.6386</v>
      </c>
      <c r="AH11" s="105">
        <v>28.557200000000002</v>
      </c>
      <c r="AI11" s="105">
        <v>27.827400000000001</v>
      </c>
      <c r="AJ11" s="105">
        <v>28.3261</v>
      </c>
      <c r="AK11" s="105">
        <v>28.3401</v>
      </c>
      <c r="AL11" s="105">
        <v>28.492999999999999</v>
      </c>
      <c r="AM11" s="105">
        <v>28.5002</v>
      </c>
      <c r="AN11" s="105">
        <v>28.6264</v>
      </c>
      <c r="AO11" s="105">
        <v>28.873000000000001</v>
      </c>
      <c r="AP11" s="105">
        <v>28.701000000000001</v>
      </c>
      <c r="AQ11" s="105">
        <v>29.073</v>
      </c>
      <c r="AR11" s="105">
        <v>29.550599999999999</v>
      </c>
      <c r="AS11" s="105">
        <v>29.137599999999999</v>
      </c>
      <c r="AT11" s="105">
        <v>29.159400000000002</v>
      </c>
      <c r="AU11" s="105">
        <v>30.3216</v>
      </c>
      <c r="AV11" s="105">
        <v>30.073399999999999</v>
      </c>
      <c r="AW11" s="105">
        <v>29.8504</v>
      </c>
      <c r="AX11" s="105">
        <v>30.0989</v>
      </c>
      <c r="AY11" s="105">
        <v>29.973400000000002</v>
      </c>
      <c r="AZ11" s="886">
        <v>30.816600000000001</v>
      </c>
      <c r="BA11" s="886">
        <v>22.012899999999998</v>
      </c>
      <c r="BB11" s="886">
        <v>19.9406</v>
      </c>
      <c r="BC11" s="886">
        <v>19.3233</v>
      </c>
      <c r="BD11" s="886">
        <v>21.902068179</v>
      </c>
      <c r="BE11" s="886">
        <v>24.230030239000001</v>
      </c>
      <c r="BF11" s="886">
        <v>22.348469985000001</v>
      </c>
      <c r="BG11" s="388">
        <v>22.011610649000001</v>
      </c>
      <c r="BH11" s="388">
        <v>22.499369231999999</v>
      </c>
      <c r="BI11" s="388">
        <v>23.647575154999998</v>
      </c>
      <c r="BJ11" s="388">
        <v>24.845871202000001</v>
      </c>
      <c r="BK11" s="388">
        <v>26.082174863999999</v>
      </c>
      <c r="BL11" s="388">
        <v>27.265665102</v>
      </c>
      <c r="BM11" s="388">
        <v>28.573387249</v>
      </c>
      <c r="BN11" s="388">
        <v>29.757577603000001</v>
      </c>
      <c r="BO11" s="388">
        <v>29.890613368</v>
      </c>
      <c r="BP11" s="388">
        <v>29.953978943999999</v>
      </c>
      <c r="BQ11" s="388">
        <v>30.011926593999998</v>
      </c>
      <c r="BR11" s="388">
        <v>30.084926403000001</v>
      </c>
      <c r="BS11" s="388">
        <v>30.157982437000001</v>
      </c>
      <c r="BT11" s="388">
        <v>30.230754861000001</v>
      </c>
      <c r="BU11" s="388">
        <v>30.263967643000001</v>
      </c>
      <c r="BV11" s="388">
        <v>30.297275024000001</v>
      </c>
      <c r="BW11" s="398"/>
    </row>
    <row r="12" spans="1:75" ht="11.1" customHeight="1" x14ac:dyDescent="0.2">
      <c r="A12" s="323" t="s">
        <v>835</v>
      </c>
      <c r="B12" s="393" t="s">
        <v>966</v>
      </c>
      <c r="C12" s="289">
        <v>1.4411</v>
      </c>
      <c r="D12" s="289">
        <v>1.4411</v>
      </c>
      <c r="E12" s="289">
        <v>1.4511000000000001</v>
      </c>
      <c r="F12" s="289">
        <v>1.4611000000000001</v>
      </c>
      <c r="G12" s="289">
        <v>1.4711000000000001</v>
      </c>
      <c r="H12" s="289">
        <v>1.4811000000000001</v>
      </c>
      <c r="I12" s="289">
        <v>1.4811000000000001</v>
      </c>
      <c r="J12" s="289">
        <v>1.4911000000000001</v>
      </c>
      <c r="K12" s="289">
        <v>1.4911000000000001</v>
      </c>
      <c r="L12" s="289">
        <v>1.5011000000000001</v>
      </c>
      <c r="M12" s="289">
        <v>1.4811000000000001</v>
      </c>
      <c r="N12" s="289">
        <v>1.4811000000000001</v>
      </c>
      <c r="O12" s="289">
        <v>1.4811000000000001</v>
      </c>
      <c r="P12" s="289">
        <v>1.4811000000000001</v>
      </c>
      <c r="Q12" s="289">
        <v>1.4711000000000001</v>
      </c>
      <c r="R12" s="289">
        <v>1.4811000000000001</v>
      </c>
      <c r="S12" s="289">
        <v>1.4511000000000001</v>
      </c>
      <c r="T12" s="289">
        <v>1.4212</v>
      </c>
      <c r="U12" s="289">
        <v>1.4312</v>
      </c>
      <c r="V12" s="289">
        <v>1.4111</v>
      </c>
      <c r="W12" s="289">
        <v>1.4212</v>
      </c>
      <c r="X12" s="289">
        <v>1.4311</v>
      </c>
      <c r="Y12" s="289">
        <v>1.4312</v>
      </c>
      <c r="Z12" s="289">
        <v>1.4212</v>
      </c>
      <c r="AA12" s="289">
        <v>1.3911</v>
      </c>
      <c r="AB12" s="289">
        <v>1.3812</v>
      </c>
      <c r="AC12" s="289">
        <v>1.3812</v>
      </c>
      <c r="AD12" s="289">
        <v>1.3812</v>
      </c>
      <c r="AE12" s="289">
        <v>1.3711</v>
      </c>
      <c r="AF12" s="289">
        <v>1.3711</v>
      </c>
      <c r="AG12" s="289">
        <v>1.3811</v>
      </c>
      <c r="AH12" s="289">
        <v>1.3811</v>
      </c>
      <c r="AI12" s="289">
        <v>1.3811</v>
      </c>
      <c r="AJ12" s="289">
        <v>1.3811</v>
      </c>
      <c r="AK12" s="289">
        <v>1.3761000000000001</v>
      </c>
      <c r="AL12" s="289">
        <v>1.3911</v>
      </c>
      <c r="AM12" s="289">
        <v>1.3811</v>
      </c>
      <c r="AN12" s="289">
        <v>1.3911</v>
      </c>
      <c r="AO12" s="289">
        <v>1.3811</v>
      </c>
      <c r="AP12" s="289">
        <v>1.3861000000000001</v>
      </c>
      <c r="AQ12" s="289">
        <v>1.3911</v>
      </c>
      <c r="AR12" s="289">
        <v>1.3911</v>
      </c>
      <c r="AS12" s="289">
        <v>1.4011</v>
      </c>
      <c r="AT12" s="289">
        <v>1.4111</v>
      </c>
      <c r="AU12" s="289">
        <v>1.4211</v>
      </c>
      <c r="AV12" s="289">
        <v>1.4111</v>
      </c>
      <c r="AW12" s="289">
        <v>1.4411</v>
      </c>
      <c r="AX12" s="289">
        <v>1.4411</v>
      </c>
      <c r="AY12" s="289">
        <v>1.431</v>
      </c>
      <c r="AZ12" s="874">
        <v>1.4511000000000001</v>
      </c>
      <c r="BA12" s="874">
        <v>1.4410000000000001</v>
      </c>
      <c r="BB12" s="874">
        <v>1.4610000000000001</v>
      </c>
      <c r="BC12" s="874">
        <v>1.4410000000000001</v>
      </c>
      <c r="BD12" s="874">
        <v>1.4510764182</v>
      </c>
      <c r="BE12" s="874">
        <v>1.4510740053</v>
      </c>
      <c r="BF12" s="874">
        <v>1.4510938250000001</v>
      </c>
      <c r="BG12" s="355" t="s">
        <v>1612</v>
      </c>
      <c r="BH12" s="355" t="s">
        <v>1612</v>
      </c>
      <c r="BI12" s="355" t="s">
        <v>1612</v>
      </c>
      <c r="BJ12" s="355" t="s">
        <v>1612</v>
      </c>
      <c r="BK12" s="355" t="s">
        <v>1612</v>
      </c>
      <c r="BL12" s="355" t="s">
        <v>1612</v>
      </c>
      <c r="BM12" s="355" t="s">
        <v>1612</v>
      </c>
      <c r="BN12" s="355" t="s">
        <v>1612</v>
      </c>
      <c r="BO12" s="355" t="s">
        <v>1612</v>
      </c>
      <c r="BP12" s="355" t="s">
        <v>1612</v>
      </c>
      <c r="BQ12" s="355" t="s">
        <v>1612</v>
      </c>
      <c r="BR12" s="355" t="s">
        <v>1612</v>
      </c>
      <c r="BS12" s="355" t="s">
        <v>1612</v>
      </c>
      <c r="BT12" s="355" t="s">
        <v>1612</v>
      </c>
      <c r="BU12" s="355" t="s">
        <v>1612</v>
      </c>
      <c r="BV12" s="355" t="s">
        <v>1612</v>
      </c>
      <c r="BW12" s="195"/>
    </row>
    <row r="13" spans="1:75" ht="11.1" customHeight="1" x14ac:dyDescent="0.2">
      <c r="A13" s="323" t="s">
        <v>836</v>
      </c>
      <c r="B13" s="393" t="s">
        <v>967</v>
      </c>
      <c r="C13" s="289">
        <v>0.27779999999999999</v>
      </c>
      <c r="D13" s="289">
        <v>0.2878</v>
      </c>
      <c r="E13" s="289">
        <v>0.26779999999999998</v>
      </c>
      <c r="F13" s="289">
        <v>0.27779999999999999</v>
      </c>
      <c r="G13" s="289">
        <v>0.2878</v>
      </c>
      <c r="H13" s="289">
        <v>0.29780000000000001</v>
      </c>
      <c r="I13" s="289">
        <v>0.27779999999999999</v>
      </c>
      <c r="J13" s="289">
        <v>0.2878</v>
      </c>
      <c r="K13" s="289">
        <v>0.29780000000000001</v>
      </c>
      <c r="L13" s="289">
        <v>0.27779999999999999</v>
      </c>
      <c r="M13" s="289">
        <v>0.25779999999999997</v>
      </c>
      <c r="N13" s="289">
        <v>0.25779999999999997</v>
      </c>
      <c r="O13" s="289">
        <v>0.26779999999999998</v>
      </c>
      <c r="P13" s="289">
        <v>0.2878</v>
      </c>
      <c r="Q13" s="289">
        <v>0.26779999999999998</v>
      </c>
      <c r="R13" s="289">
        <v>0.26779999999999998</v>
      </c>
      <c r="S13" s="289">
        <v>0.25779999999999997</v>
      </c>
      <c r="T13" s="289">
        <v>0.25779999999999997</v>
      </c>
      <c r="U13" s="289">
        <v>0.26779999999999998</v>
      </c>
      <c r="V13" s="289">
        <v>0.25779999999999997</v>
      </c>
      <c r="W13" s="289">
        <v>0.26779999999999998</v>
      </c>
      <c r="X13" s="289">
        <v>0.26779999999999998</v>
      </c>
      <c r="Y13" s="289">
        <v>0.27779999999999999</v>
      </c>
      <c r="Z13" s="289">
        <v>0.25779999999999997</v>
      </c>
      <c r="AA13" s="289">
        <v>0.26079999999999998</v>
      </c>
      <c r="AB13" s="289">
        <v>0.25080000000000002</v>
      </c>
      <c r="AC13" s="289">
        <v>0.26079999999999998</v>
      </c>
      <c r="AD13" s="289">
        <v>0.27079999999999999</v>
      </c>
      <c r="AE13" s="289">
        <v>0.26079999999999998</v>
      </c>
      <c r="AF13" s="289">
        <v>0.26079999999999998</v>
      </c>
      <c r="AG13" s="289">
        <v>0.25080000000000002</v>
      </c>
      <c r="AH13" s="289">
        <v>0.26079999999999998</v>
      </c>
      <c r="AI13" s="289">
        <v>0.25080000000000002</v>
      </c>
      <c r="AJ13" s="289">
        <v>0.25080000000000002</v>
      </c>
      <c r="AK13" s="289">
        <v>0.23080000000000001</v>
      </c>
      <c r="AL13" s="289">
        <v>0.24979999999999999</v>
      </c>
      <c r="AM13" s="289">
        <v>0.24990000000000001</v>
      </c>
      <c r="AN13" s="289">
        <v>0.24979999999999999</v>
      </c>
      <c r="AO13" s="289">
        <v>0.2399</v>
      </c>
      <c r="AP13" s="289">
        <v>0.23980000000000001</v>
      </c>
      <c r="AQ13" s="289">
        <v>0.2298</v>
      </c>
      <c r="AR13" s="289">
        <v>0.23980000000000001</v>
      </c>
      <c r="AS13" s="289">
        <v>0.24979999999999999</v>
      </c>
      <c r="AT13" s="289">
        <v>0.23980000000000001</v>
      </c>
      <c r="AU13" s="289">
        <v>0.25979999999999998</v>
      </c>
      <c r="AV13" s="289">
        <v>0.26979999999999998</v>
      </c>
      <c r="AW13" s="289">
        <v>0.25979999999999998</v>
      </c>
      <c r="AX13" s="289">
        <v>0.26079999999999998</v>
      </c>
      <c r="AY13" s="289">
        <v>0.25290000000000001</v>
      </c>
      <c r="AZ13" s="874">
        <v>0.26290000000000002</v>
      </c>
      <c r="BA13" s="874">
        <v>0.27289999999999998</v>
      </c>
      <c r="BB13" s="874">
        <v>0.27289999999999998</v>
      </c>
      <c r="BC13" s="874">
        <v>0.27289999999999998</v>
      </c>
      <c r="BD13" s="874">
        <v>0.27282543532999998</v>
      </c>
      <c r="BE13" s="874">
        <v>0.2628258369</v>
      </c>
      <c r="BF13" s="874">
        <v>0.26282253948000001</v>
      </c>
      <c r="BG13" s="355" t="s">
        <v>1612</v>
      </c>
      <c r="BH13" s="355" t="s">
        <v>1612</v>
      </c>
      <c r="BI13" s="355" t="s">
        <v>1612</v>
      </c>
      <c r="BJ13" s="355" t="s">
        <v>1612</v>
      </c>
      <c r="BK13" s="355" t="s">
        <v>1612</v>
      </c>
      <c r="BL13" s="355" t="s">
        <v>1612</v>
      </c>
      <c r="BM13" s="355" t="s">
        <v>1612</v>
      </c>
      <c r="BN13" s="355" t="s">
        <v>1612</v>
      </c>
      <c r="BO13" s="355" t="s">
        <v>1612</v>
      </c>
      <c r="BP13" s="355" t="s">
        <v>1612</v>
      </c>
      <c r="BQ13" s="355" t="s">
        <v>1612</v>
      </c>
      <c r="BR13" s="355" t="s">
        <v>1612</v>
      </c>
      <c r="BS13" s="355" t="s">
        <v>1612</v>
      </c>
      <c r="BT13" s="355" t="s">
        <v>1612</v>
      </c>
      <c r="BU13" s="355" t="s">
        <v>1612</v>
      </c>
      <c r="BV13" s="355" t="s">
        <v>1612</v>
      </c>
      <c r="BW13" s="195"/>
    </row>
    <row r="14" spans="1:75" ht="11.1" customHeight="1" x14ac:dyDescent="0.2">
      <c r="A14" s="323" t="s">
        <v>837</v>
      </c>
      <c r="B14" s="393" t="s">
        <v>968</v>
      </c>
      <c r="C14" s="289">
        <v>0.14299999999999999</v>
      </c>
      <c r="D14" s="289">
        <v>0.13300000000000001</v>
      </c>
      <c r="E14" s="289">
        <v>0.13300000000000001</v>
      </c>
      <c r="F14" s="289">
        <v>0.13300000000000001</v>
      </c>
      <c r="G14" s="289">
        <v>0.13300000000000001</v>
      </c>
      <c r="H14" s="289">
        <v>0.13300000000000001</v>
      </c>
      <c r="I14" s="289">
        <v>0.14299999999999999</v>
      </c>
      <c r="J14" s="289">
        <v>0.123</v>
      </c>
      <c r="K14" s="289">
        <v>0.14299999999999999</v>
      </c>
      <c r="L14" s="289">
        <v>0.11799999999999999</v>
      </c>
      <c r="M14" s="289">
        <v>0.10299999999999999</v>
      </c>
      <c r="N14" s="289">
        <v>0.10299999999999999</v>
      </c>
      <c r="O14" s="289">
        <v>9.7500000000000003E-2</v>
      </c>
      <c r="P14" s="289">
        <v>0.1021</v>
      </c>
      <c r="Q14" s="289">
        <v>9.6699999999999994E-2</v>
      </c>
      <c r="R14" s="289">
        <v>0.1013</v>
      </c>
      <c r="S14" s="289">
        <v>9.5899999999999999E-2</v>
      </c>
      <c r="T14" s="289">
        <v>0.1055</v>
      </c>
      <c r="U14" s="289">
        <v>0.1002</v>
      </c>
      <c r="V14" s="289">
        <v>0.1048</v>
      </c>
      <c r="W14" s="289">
        <v>8.9399999999999993E-2</v>
      </c>
      <c r="X14" s="289">
        <v>9.9099999999999994E-2</v>
      </c>
      <c r="Y14" s="289">
        <v>8.8700000000000001E-2</v>
      </c>
      <c r="Z14" s="289">
        <v>8.8300000000000003E-2</v>
      </c>
      <c r="AA14" s="289">
        <v>9.8299999999999998E-2</v>
      </c>
      <c r="AB14" s="289">
        <v>8.8200000000000001E-2</v>
      </c>
      <c r="AC14" s="289">
        <v>9.8100000000000007E-2</v>
      </c>
      <c r="AD14" s="289">
        <v>8.7999999999999995E-2</v>
      </c>
      <c r="AE14" s="289">
        <v>9.8000000000000004E-2</v>
      </c>
      <c r="AF14" s="289">
        <v>8.7900000000000006E-2</v>
      </c>
      <c r="AG14" s="289">
        <v>9.7900000000000001E-2</v>
      </c>
      <c r="AH14" s="289">
        <v>9.7799999999999998E-2</v>
      </c>
      <c r="AI14" s="289">
        <v>9.7699999999999995E-2</v>
      </c>
      <c r="AJ14" s="289">
        <v>8.7599999999999997E-2</v>
      </c>
      <c r="AK14" s="289">
        <v>9.7600000000000006E-2</v>
      </c>
      <c r="AL14" s="289">
        <v>0.1075</v>
      </c>
      <c r="AM14" s="289">
        <v>8.6999999999999994E-2</v>
      </c>
      <c r="AN14" s="289">
        <v>9.6500000000000002E-2</v>
      </c>
      <c r="AO14" s="289">
        <v>9.6000000000000002E-2</v>
      </c>
      <c r="AP14" s="289">
        <v>8.5500000000000007E-2</v>
      </c>
      <c r="AQ14" s="289">
        <v>9.5000000000000001E-2</v>
      </c>
      <c r="AR14" s="289">
        <v>8.4500000000000006E-2</v>
      </c>
      <c r="AS14" s="289">
        <v>8.4099999999999994E-2</v>
      </c>
      <c r="AT14" s="289">
        <v>8.3599999999999994E-2</v>
      </c>
      <c r="AU14" s="289">
        <v>7.3099999999999998E-2</v>
      </c>
      <c r="AV14" s="289">
        <v>8.2699999999999996E-2</v>
      </c>
      <c r="AW14" s="289">
        <v>7.22E-2</v>
      </c>
      <c r="AX14" s="289">
        <v>7.1800000000000003E-2</v>
      </c>
      <c r="AY14" s="289">
        <v>8.6300000000000002E-2</v>
      </c>
      <c r="AZ14" s="874">
        <v>7.0800000000000002E-2</v>
      </c>
      <c r="BA14" s="874">
        <v>8.0299999999999996E-2</v>
      </c>
      <c r="BB14" s="874">
        <v>6.9900000000000004E-2</v>
      </c>
      <c r="BC14" s="874">
        <v>7.9399999999999998E-2</v>
      </c>
      <c r="BD14" s="874">
        <v>6.9138394009000001E-2</v>
      </c>
      <c r="BE14" s="874">
        <v>7.8706972856999999E-2</v>
      </c>
      <c r="BF14" s="874">
        <v>6.8281939298E-2</v>
      </c>
      <c r="BG14" s="355" t="s">
        <v>1612</v>
      </c>
      <c r="BH14" s="355" t="s">
        <v>1612</v>
      </c>
      <c r="BI14" s="355" t="s">
        <v>1612</v>
      </c>
      <c r="BJ14" s="355" t="s">
        <v>1612</v>
      </c>
      <c r="BK14" s="355" t="s">
        <v>1612</v>
      </c>
      <c r="BL14" s="355" t="s">
        <v>1612</v>
      </c>
      <c r="BM14" s="355" t="s">
        <v>1612</v>
      </c>
      <c r="BN14" s="355" t="s">
        <v>1612</v>
      </c>
      <c r="BO14" s="355" t="s">
        <v>1612</v>
      </c>
      <c r="BP14" s="355" t="s">
        <v>1612</v>
      </c>
      <c r="BQ14" s="355" t="s">
        <v>1612</v>
      </c>
      <c r="BR14" s="355" t="s">
        <v>1612</v>
      </c>
      <c r="BS14" s="355" t="s">
        <v>1612</v>
      </c>
      <c r="BT14" s="355" t="s">
        <v>1612</v>
      </c>
      <c r="BU14" s="355" t="s">
        <v>1612</v>
      </c>
      <c r="BV14" s="355" t="s">
        <v>1612</v>
      </c>
      <c r="BW14" s="195"/>
    </row>
    <row r="15" spans="1:75" ht="11.1" customHeight="1" x14ac:dyDescent="0.2">
      <c r="A15" s="323" t="s">
        <v>838</v>
      </c>
      <c r="B15" s="393" t="s">
        <v>969</v>
      </c>
      <c r="C15" s="289">
        <v>0.1797</v>
      </c>
      <c r="D15" s="289">
        <v>0.18970000000000001</v>
      </c>
      <c r="E15" s="289">
        <v>0.18970000000000001</v>
      </c>
      <c r="F15" s="289">
        <v>0.19969999999999999</v>
      </c>
      <c r="G15" s="289">
        <v>0.1797</v>
      </c>
      <c r="H15" s="289">
        <v>0.18970000000000001</v>
      </c>
      <c r="I15" s="289">
        <v>0.19969999999999999</v>
      </c>
      <c r="J15" s="289">
        <v>0.18970000000000001</v>
      </c>
      <c r="K15" s="289">
        <v>0.2097</v>
      </c>
      <c r="L15" s="289">
        <v>0.21970000000000001</v>
      </c>
      <c r="M15" s="289">
        <v>0.2097</v>
      </c>
      <c r="N15" s="289">
        <v>0.18970000000000001</v>
      </c>
      <c r="O15" s="289">
        <v>0.19969999999999999</v>
      </c>
      <c r="P15" s="289">
        <v>0.18970000000000001</v>
      </c>
      <c r="Q15" s="289">
        <v>0.19969999999999999</v>
      </c>
      <c r="R15" s="289">
        <v>0.2097</v>
      </c>
      <c r="S15" s="289">
        <v>0.2097</v>
      </c>
      <c r="T15" s="289">
        <v>0.19969999999999999</v>
      </c>
      <c r="U15" s="289">
        <v>0.2097</v>
      </c>
      <c r="V15" s="289">
        <v>0.19969999999999999</v>
      </c>
      <c r="W15" s="289">
        <v>0.19969999999999999</v>
      </c>
      <c r="X15" s="289">
        <v>0.19969999999999999</v>
      </c>
      <c r="Y15" s="289">
        <v>0.2097</v>
      </c>
      <c r="Z15" s="289">
        <v>0.21970000000000001</v>
      </c>
      <c r="AA15" s="289">
        <v>0.2097</v>
      </c>
      <c r="AB15" s="289">
        <v>0.2097</v>
      </c>
      <c r="AC15" s="289">
        <v>0.21970000000000001</v>
      </c>
      <c r="AD15" s="289">
        <v>0.2097</v>
      </c>
      <c r="AE15" s="289">
        <v>0.21970000000000001</v>
      </c>
      <c r="AF15" s="289">
        <v>0.21970000000000001</v>
      </c>
      <c r="AG15" s="289">
        <v>0.2097</v>
      </c>
      <c r="AH15" s="289">
        <v>0.2097</v>
      </c>
      <c r="AI15" s="289">
        <v>0.2097</v>
      </c>
      <c r="AJ15" s="289">
        <v>0.21970000000000001</v>
      </c>
      <c r="AK15" s="289">
        <v>0.21970000000000001</v>
      </c>
      <c r="AL15" s="289">
        <v>0.21970000000000001</v>
      </c>
      <c r="AM15" s="289">
        <v>0.23980000000000001</v>
      </c>
      <c r="AN15" s="289">
        <v>0.21970000000000001</v>
      </c>
      <c r="AO15" s="289">
        <v>0.23980000000000001</v>
      </c>
      <c r="AP15" s="289">
        <v>0.22969999999999999</v>
      </c>
      <c r="AQ15" s="289">
        <v>0.2397</v>
      </c>
      <c r="AR15" s="289">
        <v>0.24970000000000001</v>
      </c>
      <c r="AS15" s="289">
        <v>0.22969999999999999</v>
      </c>
      <c r="AT15" s="289">
        <v>0.2397</v>
      </c>
      <c r="AU15" s="289">
        <v>0.2397</v>
      </c>
      <c r="AV15" s="289">
        <v>0.24970000000000001</v>
      </c>
      <c r="AW15" s="289">
        <v>0.2397</v>
      </c>
      <c r="AX15" s="289">
        <v>0.24970000000000001</v>
      </c>
      <c r="AY15" s="289">
        <v>0.23980000000000001</v>
      </c>
      <c r="AZ15" s="874">
        <v>0.23980000000000001</v>
      </c>
      <c r="BA15" s="874">
        <v>0.2198</v>
      </c>
      <c r="BB15" s="874">
        <v>0.2298</v>
      </c>
      <c r="BC15" s="874">
        <v>0.2298</v>
      </c>
      <c r="BD15" s="874">
        <v>0.23972305354000001</v>
      </c>
      <c r="BE15" s="874">
        <v>0.22972367435999999</v>
      </c>
      <c r="BF15" s="874">
        <v>0.22971857504000001</v>
      </c>
      <c r="BG15" s="355" t="s">
        <v>1612</v>
      </c>
      <c r="BH15" s="355" t="s">
        <v>1612</v>
      </c>
      <c r="BI15" s="355" t="s">
        <v>1612</v>
      </c>
      <c r="BJ15" s="355" t="s">
        <v>1612</v>
      </c>
      <c r="BK15" s="355" t="s">
        <v>1612</v>
      </c>
      <c r="BL15" s="355" t="s">
        <v>1612</v>
      </c>
      <c r="BM15" s="355" t="s">
        <v>1612</v>
      </c>
      <c r="BN15" s="355" t="s">
        <v>1612</v>
      </c>
      <c r="BO15" s="355" t="s">
        <v>1612</v>
      </c>
      <c r="BP15" s="355" t="s">
        <v>1612</v>
      </c>
      <c r="BQ15" s="355" t="s">
        <v>1612</v>
      </c>
      <c r="BR15" s="355" t="s">
        <v>1612</v>
      </c>
      <c r="BS15" s="355" t="s">
        <v>1612</v>
      </c>
      <c r="BT15" s="355" t="s">
        <v>1612</v>
      </c>
      <c r="BU15" s="355" t="s">
        <v>1612</v>
      </c>
      <c r="BV15" s="355" t="s">
        <v>1612</v>
      </c>
      <c r="BW15" s="195"/>
    </row>
    <row r="16" spans="1:75" ht="11.1" customHeight="1" x14ac:dyDescent="0.2">
      <c r="A16" s="323" t="s">
        <v>839</v>
      </c>
      <c r="B16" s="393" t="s">
        <v>970</v>
      </c>
      <c r="C16" s="289">
        <v>3.6421000000000001</v>
      </c>
      <c r="D16" s="289">
        <v>3.6920999999999999</v>
      </c>
      <c r="E16" s="289">
        <v>3.7421000000000002</v>
      </c>
      <c r="F16" s="289">
        <v>3.7421000000000002</v>
      </c>
      <c r="G16" s="289">
        <v>3.6421000000000001</v>
      </c>
      <c r="H16" s="289">
        <v>3.6421000000000001</v>
      </c>
      <c r="I16" s="289">
        <v>3.6421000000000001</v>
      </c>
      <c r="J16" s="289">
        <v>3.6920999999999999</v>
      </c>
      <c r="K16" s="289">
        <v>3.6720999999999999</v>
      </c>
      <c r="L16" s="289">
        <v>3.6920999999999999</v>
      </c>
      <c r="M16" s="289">
        <v>3.7021000000000002</v>
      </c>
      <c r="N16" s="289">
        <v>3.6920999999999999</v>
      </c>
      <c r="O16" s="289">
        <v>3.6951000000000001</v>
      </c>
      <c r="P16" s="289">
        <v>3.7652999999999999</v>
      </c>
      <c r="Q16" s="289">
        <v>3.8452000000000002</v>
      </c>
      <c r="R16" s="289">
        <v>3.9152</v>
      </c>
      <c r="S16" s="289">
        <v>3.9851999999999999</v>
      </c>
      <c r="T16" s="289">
        <v>4.0202999999999998</v>
      </c>
      <c r="U16" s="289">
        <v>4.0903</v>
      </c>
      <c r="V16" s="289">
        <v>4.2702999999999998</v>
      </c>
      <c r="W16" s="289">
        <v>4.3403</v>
      </c>
      <c r="X16" s="289">
        <v>4.4101999999999997</v>
      </c>
      <c r="Y16" s="289">
        <v>4.5103</v>
      </c>
      <c r="Z16" s="289">
        <v>4.5603999999999996</v>
      </c>
      <c r="AA16" s="289">
        <v>4.5251999999999999</v>
      </c>
      <c r="AB16" s="289">
        <v>4.5354999999999999</v>
      </c>
      <c r="AC16" s="289">
        <v>4.5952999999999999</v>
      </c>
      <c r="AD16" s="289">
        <v>4.5803000000000003</v>
      </c>
      <c r="AE16" s="289">
        <v>4.5803000000000003</v>
      </c>
      <c r="AF16" s="289">
        <v>4.5803000000000003</v>
      </c>
      <c r="AG16" s="289">
        <v>4.62</v>
      </c>
      <c r="AH16" s="289">
        <v>4.6498999999999997</v>
      </c>
      <c r="AI16" s="289">
        <v>4.7202999999999999</v>
      </c>
      <c r="AJ16" s="289">
        <v>4.6703000000000001</v>
      </c>
      <c r="AK16" s="289">
        <v>4.7403000000000004</v>
      </c>
      <c r="AL16" s="289">
        <v>4.7202999999999999</v>
      </c>
      <c r="AM16" s="289">
        <v>4.7972000000000001</v>
      </c>
      <c r="AN16" s="289">
        <v>4.8472</v>
      </c>
      <c r="AO16" s="289">
        <v>4.7472000000000003</v>
      </c>
      <c r="AP16" s="289">
        <v>4.7972000000000001</v>
      </c>
      <c r="AQ16" s="289">
        <v>4.8472</v>
      </c>
      <c r="AR16" s="289">
        <v>4.6074000000000002</v>
      </c>
      <c r="AS16" s="289">
        <v>4.7173999999999996</v>
      </c>
      <c r="AT16" s="289">
        <v>4.6973000000000003</v>
      </c>
      <c r="AU16" s="289">
        <v>4.7774000000000001</v>
      </c>
      <c r="AV16" s="289">
        <v>4.8472999999999997</v>
      </c>
      <c r="AW16" s="289">
        <v>4.7473000000000001</v>
      </c>
      <c r="AX16" s="289">
        <v>4.7973999999999997</v>
      </c>
      <c r="AY16" s="289">
        <v>4.7422000000000004</v>
      </c>
      <c r="AZ16" s="874">
        <v>4.7323000000000004</v>
      </c>
      <c r="BA16" s="874">
        <v>4.4470999999999998</v>
      </c>
      <c r="BB16" s="874">
        <v>4.077</v>
      </c>
      <c r="BC16" s="874">
        <v>3.4369000000000001</v>
      </c>
      <c r="BD16" s="874">
        <v>3.5471357279000002</v>
      </c>
      <c r="BE16" s="874">
        <v>3.7871197320999999</v>
      </c>
      <c r="BF16" s="874">
        <v>2.9372511198</v>
      </c>
      <c r="BG16" s="355" t="s">
        <v>1612</v>
      </c>
      <c r="BH16" s="355" t="s">
        <v>1612</v>
      </c>
      <c r="BI16" s="355" t="s">
        <v>1612</v>
      </c>
      <c r="BJ16" s="355" t="s">
        <v>1612</v>
      </c>
      <c r="BK16" s="355" t="s">
        <v>1612</v>
      </c>
      <c r="BL16" s="355" t="s">
        <v>1612</v>
      </c>
      <c r="BM16" s="355" t="s">
        <v>1612</v>
      </c>
      <c r="BN16" s="355" t="s">
        <v>1612</v>
      </c>
      <c r="BO16" s="355" t="s">
        <v>1612</v>
      </c>
      <c r="BP16" s="355" t="s">
        <v>1612</v>
      </c>
      <c r="BQ16" s="355" t="s">
        <v>1612</v>
      </c>
      <c r="BR16" s="355" t="s">
        <v>1612</v>
      </c>
      <c r="BS16" s="355" t="s">
        <v>1612</v>
      </c>
      <c r="BT16" s="355" t="s">
        <v>1612</v>
      </c>
      <c r="BU16" s="355" t="s">
        <v>1612</v>
      </c>
      <c r="BV16" s="355" t="s">
        <v>1612</v>
      </c>
      <c r="BW16" s="195"/>
    </row>
    <row r="17" spans="1:75" ht="11.1" customHeight="1" x14ac:dyDescent="0.2">
      <c r="A17" s="323" t="s">
        <v>840</v>
      </c>
      <c r="B17" s="393" t="s">
        <v>971</v>
      </c>
      <c r="C17" s="289">
        <v>4.4166999999999996</v>
      </c>
      <c r="D17" s="289">
        <v>4.5167000000000002</v>
      </c>
      <c r="E17" s="289">
        <v>4.4667000000000003</v>
      </c>
      <c r="F17" s="289">
        <v>4.5667</v>
      </c>
      <c r="G17" s="289">
        <v>4.5667</v>
      </c>
      <c r="H17" s="289">
        <v>4.6166999999999998</v>
      </c>
      <c r="I17" s="289">
        <v>4.7167000000000003</v>
      </c>
      <c r="J17" s="289">
        <v>4.7167000000000003</v>
      </c>
      <c r="K17" s="289">
        <v>4.7167000000000003</v>
      </c>
      <c r="L17" s="289">
        <v>4.7466999999999997</v>
      </c>
      <c r="M17" s="289">
        <v>4.6467000000000001</v>
      </c>
      <c r="N17" s="289">
        <v>4.6467000000000001</v>
      </c>
      <c r="O17" s="289">
        <v>4.6006999999999998</v>
      </c>
      <c r="P17" s="289">
        <v>4.6003999999999996</v>
      </c>
      <c r="Q17" s="289">
        <v>4.5505000000000004</v>
      </c>
      <c r="R17" s="289">
        <v>4.3406000000000002</v>
      </c>
      <c r="S17" s="289">
        <v>4.3704999999999998</v>
      </c>
      <c r="T17" s="289">
        <v>4.3803000000000001</v>
      </c>
      <c r="U17" s="289">
        <v>4.4504000000000001</v>
      </c>
      <c r="V17" s="289">
        <v>4.5304000000000002</v>
      </c>
      <c r="W17" s="289">
        <v>4.5202999999999998</v>
      </c>
      <c r="X17" s="289">
        <v>4.5404999999999998</v>
      </c>
      <c r="Y17" s="289">
        <v>4.5103999999999997</v>
      </c>
      <c r="Z17" s="289">
        <v>4.5902000000000003</v>
      </c>
      <c r="AA17" s="289">
        <v>4.5705</v>
      </c>
      <c r="AB17" s="289">
        <v>4.5800999999999998</v>
      </c>
      <c r="AC17" s="289">
        <v>4.6603000000000003</v>
      </c>
      <c r="AD17" s="289">
        <v>4.6502999999999997</v>
      </c>
      <c r="AE17" s="289">
        <v>4.6402999999999999</v>
      </c>
      <c r="AF17" s="289">
        <v>4.6102999999999996</v>
      </c>
      <c r="AG17" s="289">
        <v>4.7209000000000003</v>
      </c>
      <c r="AH17" s="289">
        <v>4.641</v>
      </c>
      <c r="AI17" s="289">
        <v>4.4903000000000004</v>
      </c>
      <c r="AJ17" s="289">
        <v>4.4404000000000003</v>
      </c>
      <c r="AK17" s="289">
        <v>4.4203000000000001</v>
      </c>
      <c r="AL17" s="289">
        <v>4.3902999999999999</v>
      </c>
      <c r="AM17" s="289">
        <v>4.4734999999999996</v>
      </c>
      <c r="AN17" s="289">
        <v>4.4433999999999996</v>
      </c>
      <c r="AO17" s="289">
        <v>4.5235000000000003</v>
      </c>
      <c r="AP17" s="289">
        <v>4.4534000000000002</v>
      </c>
      <c r="AQ17" s="289">
        <v>4.4833999999999996</v>
      </c>
      <c r="AR17" s="289">
        <v>4.4931000000000001</v>
      </c>
      <c r="AS17" s="289">
        <v>4.4732000000000003</v>
      </c>
      <c r="AT17" s="289">
        <v>4.5732999999999997</v>
      </c>
      <c r="AU17" s="289">
        <v>4.5731999999999999</v>
      </c>
      <c r="AV17" s="289">
        <v>4.5732999999999997</v>
      </c>
      <c r="AW17" s="289">
        <v>4.5033000000000003</v>
      </c>
      <c r="AX17" s="289">
        <v>4.4330999999999996</v>
      </c>
      <c r="AY17" s="289">
        <v>4.5084999999999997</v>
      </c>
      <c r="AZ17" s="874">
        <v>4.5782999999999996</v>
      </c>
      <c r="BA17" s="874">
        <v>1.6576</v>
      </c>
      <c r="BB17" s="874">
        <v>1.4479</v>
      </c>
      <c r="BC17" s="874">
        <v>1.3480000000000001</v>
      </c>
      <c r="BD17" s="874">
        <v>2.0025803053</v>
      </c>
      <c r="BE17" s="874">
        <v>2.8376081459</v>
      </c>
      <c r="BF17" s="874">
        <v>3.3973794662999999</v>
      </c>
      <c r="BG17" s="355" t="s">
        <v>1612</v>
      </c>
      <c r="BH17" s="355" t="s">
        <v>1612</v>
      </c>
      <c r="BI17" s="355" t="s">
        <v>1612</v>
      </c>
      <c r="BJ17" s="355" t="s">
        <v>1612</v>
      </c>
      <c r="BK17" s="355" t="s">
        <v>1612</v>
      </c>
      <c r="BL17" s="355" t="s">
        <v>1612</v>
      </c>
      <c r="BM17" s="355" t="s">
        <v>1612</v>
      </c>
      <c r="BN17" s="355" t="s">
        <v>1612</v>
      </c>
      <c r="BO17" s="355" t="s">
        <v>1612</v>
      </c>
      <c r="BP17" s="355" t="s">
        <v>1612</v>
      </c>
      <c r="BQ17" s="355" t="s">
        <v>1612</v>
      </c>
      <c r="BR17" s="355" t="s">
        <v>1612</v>
      </c>
      <c r="BS17" s="355" t="s">
        <v>1612</v>
      </c>
      <c r="BT17" s="355" t="s">
        <v>1612</v>
      </c>
      <c r="BU17" s="355" t="s">
        <v>1612</v>
      </c>
      <c r="BV17" s="355" t="s">
        <v>1612</v>
      </c>
      <c r="BW17" s="195"/>
    </row>
    <row r="18" spans="1:75" ht="11.1" customHeight="1" x14ac:dyDescent="0.2">
      <c r="A18" s="323" t="s">
        <v>841</v>
      </c>
      <c r="B18" s="393" t="s">
        <v>972</v>
      </c>
      <c r="C18" s="289">
        <v>2.8715000000000002</v>
      </c>
      <c r="D18" s="289">
        <v>2.9125000000000001</v>
      </c>
      <c r="E18" s="289">
        <v>2.9434999999999998</v>
      </c>
      <c r="F18" s="289">
        <v>2.9655</v>
      </c>
      <c r="G18" s="289">
        <v>3.0001000000000002</v>
      </c>
      <c r="H18" s="289">
        <v>3.0255000000000001</v>
      </c>
      <c r="I18" s="289">
        <v>3.0775000000000001</v>
      </c>
      <c r="J18" s="289">
        <v>3.1175000000000002</v>
      </c>
      <c r="K18" s="289">
        <v>3.1274999999999999</v>
      </c>
      <c r="L18" s="289">
        <v>3.1074999999999999</v>
      </c>
      <c r="M18" s="289">
        <v>3.0074999999999998</v>
      </c>
      <c r="N18" s="289">
        <v>2.9575</v>
      </c>
      <c r="O18" s="289">
        <v>3.0074999999999998</v>
      </c>
      <c r="P18" s="289">
        <v>2.9874000000000001</v>
      </c>
      <c r="Q18" s="289">
        <v>2.9775</v>
      </c>
      <c r="R18" s="289">
        <v>2.9375</v>
      </c>
      <c r="S18" s="289">
        <v>2.8774999999999999</v>
      </c>
      <c r="T18" s="289">
        <v>2.8774000000000002</v>
      </c>
      <c r="U18" s="289">
        <v>2.8574000000000002</v>
      </c>
      <c r="V18" s="289">
        <v>2.8473999999999999</v>
      </c>
      <c r="W18" s="289">
        <v>2.8874</v>
      </c>
      <c r="X18" s="289">
        <v>2.8275000000000001</v>
      </c>
      <c r="Y18" s="289">
        <v>2.8593999999999999</v>
      </c>
      <c r="Z18" s="289">
        <v>2.8294000000000001</v>
      </c>
      <c r="AA18" s="289">
        <v>2.7614999999999998</v>
      </c>
      <c r="AB18" s="289">
        <v>2.7614000000000001</v>
      </c>
      <c r="AC18" s="289">
        <v>2.7913999999999999</v>
      </c>
      <c r="AD18" s="289">
        <v>2.8113999999999999</v>
      </c>
      <c r="AE18" s="289">
        <v>2.8113999999999999</v>
      </c>
      <c r="AF18" s="289">
        <v>2.7913999999999999</v>
      </c>
      <c r="AG18" s="289">
        <v>2.7515999999999998</v>
      </c>
      <c r="AH18" s="289">
        <v>2.7515999999999998</v>
      </c>
      <c r="AI18" s="289">
        <v>2.7614999999999998</v>
      </c>
      <c r="AJ18" s="289">
        <v>2.7614999999999998</v>
      </c>
      <c r="AK18" s="289">
        <v>2.7315</v>
      </c>
      <c r="AL18" s="289">
        <v>2.7614000000000001</v>
      </c>
      <c r="AM18" s="289">
        <v>2.7364999999999999</v>
      </c>
      <c r="AN18" s="289">
        <v>2.7465000000000002</v>
      </c>
      <c r="AO18" s="289">
        <v>2.7665000000000002</v>
      </c>
      <c r="AP18" s="289">
        <v>2.7765</v>
      </c>
      <c r="AQ18" s="289">
        <v>2.8065000000000002</v>
      </c>
      <c r="AR18" s="289">
        <v>2.8163999999999998</v>
      </c>
      <c r="AS18" s="289">
        <v>2.7964000000000002</v>
      </c>
      <c r="AT18" s="289">
        <v>2.7665000000000002</v>
      </c>
      <c r="AU18" s="289">
        <v>2.8664000000000001</v>
      </c>
      <c r="AV18" s="289">
        <v>2.8165</v>
      </c>
      <c r="AW18" s="289">
        <v>2.8565</v>
      </c>
      <c r="AX18" s="289">
        <v>2.9064000000000001</v>
      </c>
      <c r="AY18" s="289">
        <v>2.8816000000000002</v>
      </c>
      <c r="AZ18" s="874">
        <v>2.8815</v>
      </c>
      <c r="BA18" s="874">
        <v>1.3166</v>
      </c>
      <c r="BB18" s="874">
        <v>0.63670000000000004</v>
      </c>
      <c r="BC18" s="874">
        <v>0.60170000000000001</v>
      </c>
      <c r="BD18" s="874">
        <v>1.4465423248</v>
      </c>
      <c r="BE18" s="874">
        <v>1.8715500757000001</v>
      </c>
      <c r="BF18" s="874">
        <v>2.0414864107000001</v>
      </c>
      <c r="BG18" s="355" t="s">
        <v>1612</v>
      </c>
      <c r="BH18" s="355" t="s">
        <v>1612</v>
      </c>
      <c r="BI18" s="355" t="s">
        <v>1612</v>
      </c>
      <c r="BJ18" s="355" t="s">
        <v>1612</v>
      </c>
      <c r="BK18" s="355" t="s">
        <v>1612</v>
      </c>
      <c r="BL18" s="355" t="s">
        <v>1612</v>
      </c>
      <c r="BM18" s="355" t="s">
        <v>1612</v>
      </c>
      <c r="BN18" s="355" t="s">
        <v>1612</v>
      </c>
      <c r="BO18" s="355" t="s">
        <v>1612</v>
      </c>
      <c r="BP18" s="355" t="s">
        <v>1612</v>
      </c>
      <c r="BQ18" s="355" t="s">
        <v>1612</v>
      </c>
      <c r="BR18" s="355" t="s">
        <v>1612</v>
      </c>
      <c r="BS18" s="355" t="s">
        <v>1612</v>
      </c>
      <c r="BT18" s="355" t="s">
        <v>1612</v>
      </c>
      <c r="BU18" s="355" t="s">
        <v>1612</v>
      </c>
      <c r="BV18" s="355" t="s">
        <v>1612</v>
      </c>
      <c r="BW18" s="195"/>
    </row>
    <row r="19" spans="1:75" ht="11.1" customHeight="1" x14ac:dyDescent="0.2">
      <c r="A19" s="323" t="s">
        <v>842</v>
      </c>
      <c r="B19" s="393" t="s">
        <v>973</v>
      </c>
      <c r="C19" s="289">
        <v>1.077</v>
      </c>
      <c r="D19" s="289">
        <v>1.2270000000000001</v>
      </c>
      <c r="E19" s="289">
        <v>1.177</v>
      </c>
      <c r="F19" s="289">
        <v>1.0069999999999999</v>
      </c>
      <c r="G19" s="289">
        <v>0.82699999999999996</v>
      </c>
      <c r="H19" s="289">
        <v>0.747</v>
      </c>
      <c r="I19" s="289">
        <v>0.69699999999999995</v>
      </c>
      <c r="J19" s="289">
        <v>1.2170000000000001</v>
      </c>
      <c r="K19" s="289">
        <v>1.2470000000000001</v>
      </c>
      <c r="L19" s="289">
        <v>1.2569999999999999</v>
      </c>
      <c r="M19" s="289">
        <v>1.2070000000000001</v>
      </c>
      <c r="N19" s="289">
        <v>1.2470000000000001</v>
      </c>
      <c r="O19" s="289">
        <v>1.2270000000000001</v>
      </c>
      <c r="P19" s="289">
        <v>1.2569999999999999</v>
      </c>
      <c r="Q19" s="289">
        <v>1.2370000000000001</v>
      </c>
      <c r="R19" s="289">
        <v>1.2370000000000001</v>
      </c>
      <c r="S19" s="289">
        <v>1.1890000000000001</v>
      </c>
      <c r="T19" s="289">
        <v>1.2470000000000001</v>
      </c>
      <c r="U19" s="289">
        <v>1.2270000000000001</v>
      </c>
      <c r="V19" s="289">
        <v>1.2569999999999999</v>
      </c>
      <c r="W19" s="289">
        <v>1.2569999999999999</v>
      </c>
      <c r="X19" s="289">
        <v>1.2470000000000001</v>
      </c>
      <c r="Y19" s="289">
        <v>1.2869999999999999</v>
      </c>
      <c r="Z19" s="289">
        <v>1.2668999999999999</v>
      </c>
      <c r="AA19" s="289">
        <v>1.117</v>
      </c>
      <c r="AB19" s="289">
        <v>1.2369000000000001</v>
      </c>
      <c r="AC19" s="289">
        <v>1.2370000000000001</v>
      </c>
      <c r="AD19" s="289">
        <v>1.2769999999999999</v>
      </c>
      <c r="AE19" s="289">
        <v>1.2769999999999999</v>
      </c>
      <c r="AF19" s="289">
        <v>1.2969999999999999</v>
      </c>
      <c r="AG19" s="289">
        <v>1.2669999999999999</v>
      </c>
      <c r="AH19" s="289">
        <v>1.0169999999999999</v>
      </c>
      <c r="AI19" s="289">
        <v>0.66700000000000004</v>
      </c>
      <c r="AJ19" s="289">
        <v>1.167</v>
      </c>
      <c r="AK19" s="289">
        <v>1.2769999999999999</v>
      </c>
      <c r="AL19" s="289">
        <v>1.347</v>
      </c>
      <c r="AM19" s="289">
        <v>1.327</v>
      </c>
      <c r="AN19" s="289">
        <v>1.367</v>
      </c>
      <c r="AO19" s="289">
        <v>1.337</v>
      </c>
      <c r="AP19" s="289">
        <v>1.377</v>
      </c>
      <c r="AQ19" s="289">
        <v>1.407</v>
      </c>
      <c r="AR19" s="289">
        <v>1.387</v>
      </c>
      <c r="AS19" s="289">
        <v>1.407</v>
      </c>
      <c r="AT19" s="289">
        <v>1.357</v>
      </c>
      <c r="AU19" s="289">
        <v>1.417</v>
      </c>
      <c r="AV19" s="289">
        <v>1.377</v>
      </c>
      <c r="AW19" s="289">
        <v>1.377</v>
      </c>
      <c r="AX19" s="289">
        <v>1.4470000000000001</v>
      </c>
      <c r="AY19" s="289">
        <v>1.4171</v>
      </c>
      <c r="AZ19" s="874">
        <v>1.387</v>
      </c>
      <c r="BA19" s="874">
        <v>1.3671</v>
      </c>
      <c r="BB19" s="874">
        <v>1.3971</v>
      </c>
      <c r="BC19" s="874">
        <v>1.3871</v>
      </c>
      <c r="BD19" s="874">
        <v>1.3870214380000001</v>
      </c>
      <c r="BE19" s="874">
        <v>1.4370236316</v>
      </c>
      <c r="BF19" s="874">
        <v>1.3870056136</v>
      </c>
      <c r="BG19" s="355" t="s">
        <v>1612</v>
      </c>
      <c r="BH19" s="355" t="s">
        <v>1612</v>
      </c>
      <c r="BI19" s="355" t="s">
        <v>1612</v>
      </c>
      <c r="BJ19" s="355" t="s">
        <v>1612</v>
      </c>
      <c r="BK19" s="355" t="s">
        <v>1612</v>
      </c>
      <c r="BL19" s="355" t="s">
        <v>1612</v>
      </c>
      <c r="BM19" s="355" t="s">
        <v>1612</v>
      </c>
      <c r="BN19" s="355" t="s">
        <v>1612</v>
      </c>
      <c r="BO19" s="355" t="s">
        <v>1612</v>
      </c>
      <c r="BP19" s="355" t="s">
        <v>1612</v>
      </c>
      <c r="BQ19" s="355" t="s">
        <v>1612</v>
      </c>
      <c r="BR19" s="355" t="s">
        <v>1612</v>
      </c>
      <c r="BS19" s="355" t="s">
        <v>1612</v>
      </c>
      <c r="BT19" s="355" t="s">
        <v>1612</v>
      </c>
      <c r="BU19" s="355" t="s">
        <v>1612</v>
      </c>
      <c r="BV19" s="355" t="s">
        <v>1612</v>
      </c>
      <c r="BW19" s="195"/>
    </row>
    <row r="20" spans="1:75" ht="11.1" customHeight="1" x14ac:dyDescent="0.2">
      <c r="A20" s="323" t="s">
        <v>843</v>
      </c>
      <c r="B20" s="393" t="s">
        <v>974</v>
      </c>
      <c r="C20" s="289">
        <v>1.5669999999999999</v>
      </c>
      <c r="D20" s="289">
        <v>1.5999000000000001</v>
      </c>
      <c r="E20" s="289">
        <v>1.4927999999999999</v>
      </c>
      <c r="F20" s="289">
        <v>1.4781</v>
      </c>
      <c r="G20" s="289">
        <v>1.3244</v>
      </c>
      <c r="H20" s="289">
        <v>1.3468</v>
      </c>
      <c r="I20" s="289">
        <v>1.2948</v>
      </c>
      <c r="J20" s="289">
        <v>1.1803999999999999</v>
      </c>
      <c r="K20" s="289">
        <v>1.2321</v>
      </c>
      <c r="L20" s="289">
        <v>1.266</v>
      </c>
      <c r="M20" s="289">
        <v>1.3261000000000001</v>
      </c>
      <c r="N20" s="289">
        <v>1.3488</v>
      </c>
      <c r="O20" s="289">
        <v>1.4623999999999999</v>
      </c>
      <c r="P20" s="289">
        <v>1.5250999999999999</v>
      </c>
      <c r="Q20" s="289">
        <v>1.5107999999999999</v>
      </c>
      <c r="R20" s="289">
        <v>1.3482000000000001</v>
      </c>
      <c r="S20" s="289">
        <v>1.5482</v>
      </c>
      <c r="T20" s="289">
        <v>1.5383</v>
      </c>
      <c r="U20" s="289">
        <v>1.4182999999999999</v>
      </c>
      <c r="V20" s="289">
        <v>1.4883</v>
      </c>
      <c r="W20" s="289">
        <v>1.5783</v>
      </c>
      <c r="X20" s="289">
        <v>1.5982000000000001</v>
      </c>
      <c r="Y20" s="289">
        <v>1.5383</v>
      </c>
      <c r="Z20" s="289">
        <v>1.6483000000000001</v>
      </c>
      <c r="AA20" s="289">
        <v>1.5771999999999999</v>
      </c>
      <c r="AB20" s="289">
        <v>1.5465</v>
      </c>
      <c r="AC20" s="289">
        <v>1.5754999999999999</v>
      </c>
      <c r="AD20" s="289">
        <v>1.4944999999999999</v>
      </c>
      <c r="AE20" s="289">
        <v>1.5336000000000001</v>
      </c>
      <c r="AF20" s="289">
        <v>1.5327</v>
      </c>
      <c r="AG20" s="289">
        <v>1.5814999999999999</v>
      </c>
      <c r="AH20" s="289">
        <v>1.6406000000000001</v>
      </c>
      <c r="AI20" s="289">
        <v>1.5398000000000001</v>
      </c>
      <c r="AJ20" s="289">
        <v>1.5488</v>
      </c>
      <c r="AK20" s="289">
        <v>1.548</v>
      </c>
      <c r="AL20" s="289">
        <v>1.627</v>
      </c>
      <c r="AM20" s="289">
        <v>1.6045</v>
      </c>
      <c r="AN20" s="289">
        <v>1.6519999999999999</v>
      </c>
      <c r="AO20" s="289">
        <v>1.6694</v>
      </c>
      <c r="AP20" s="289">
        <v>1.6469</v>
      </c>
      <c r="AQ20" s="289">
        <v>1.6843999999999999</v>
      </c>
      <c r="AR20" s="289">
        <v>1.712</v>
      </c>
      <c r="AS20" s="289">
        <v>1.6794</v>
      </c>
      <c r="AT20" s="289">
        <v>1.7568999999999999</v>
      </c>
      <c r="AU20" s="289">
        <v>1.7343999999999999</v>
      </c>
      <c r="AV20" s="289">
        <v>1.6918</v>
      </c>
      <c r="AW20" s="289">
        <v>1.6293</v>
      </c>
      <c r="AX20" s="289">
        <v>1.6369</v>
      </c>
      <c r="AY20" s="289">
        <v>1.6152</v>
      </c>
      <c r="AZ20" s="874">
        <v>1.5935999999999999</v>
      </c>
      <c r="BA20" s="874">
        <v>1.5920000000000001</v>
      </c>
      <c r="BB20" s="874">
        <v>1.6903999999999999</v>
      </c>
      <c r="BC20" s="874">
        <v>1.7188000000000001</v>
      </c>
      <c r="BD20" s="874">
        <v>1.7574746636</v>
      </c>
      <c r="BE20" s="874">
        <v>1.6559117457000001</v>
      </c>
      <c r="BF20" s="874">
        <v>1.7644183887</v>
      </c>
      <c r="BG20" s="355" t="s">
        <v>1612</v>
      </c>
      <c r="BH20" s="355" t="s">
        <v>1612</v>
      </c>
      <c r="BI20" s="355" t="s">
        <v>1612</v>
      </c>
      <c r="BJ20" s="355" t="s">
        <v>1612</v>
      </c>
      <c r="BK20" s="355" t="s">
        <v>1612</v>
      </c>
      <c r="BL20" s="355" t="s">
        <v>1612</v>
      </c>
      <c r="BM20" s="355" t="s">
        <v>1612</v>
      </c>
      <c r="BN20" s="355" t="s">
        <v>1612</v>
      </c>
      <c r="BO20" s="355" t="s">
        <v>1612</v>
      </c>
      <c r="BP20" s="355" t="s">
        <v>1612</v>
      </c>
      <c r="BQ20" s="355" t="s">
        <v>1612</v>
      </c>
      <c r="BR20" s="355" t="s">
        <v>1612</v>
      </c>
      <c r="BS20" s="355" t="s">
        <v>1612</v>
      </c>
      <c r="BT20" s="355" t="s">
        <v>1612</v>
      </c>
      <c r="BU20" s="355" t="s">
        <v>1612</v>
      </c>
      <c r="BV20" s="355" t="s">
        <v>1612</v>
      </c>
      <c r="BW20" s="195"/>
    </row>
    <row r="21" spans="1:75" ht="11.1" customHeight="1" x14ac:dyDescent="0.2">
      <c r="A21" s="323" t="s">
        <v>844</v>
      </c>
      <c r="B21" s="393" t="s">
        <v>975</v>
      </c>
      <c r="C21" s="289">
        <v>11.914400000000001</v>
      </c>
      <c r="D21" s="289">
        <v>12.1594</v>
      </c>
      <c r="E21" s="289">
        <v>11.9094</v>
      </c>
      <c r="F21" s="289">
        <v>12.2194</v>
      </c>
      <c r="G21" s="289">
        <v>12.1694</v>
      </c>
      <c r="H21" s="289">
        <v>12.269399999999999</v>
      </c>
      <c r="I21" s="289">
        <v>12.519399999999999</v>
      </c>
      <c r="J21" s="289">
        <v>12.8644</v>
      </c>
      <c r="K21" s="289">
        <v>12.914400000000001</v>
      </c>
      <c r="L21" s="289">
        <v>12.414400000000001</v>
      </c>
      <c r="M21" s="289">
        <v>12.404400000000001</v>
      </c>
      <c r="N21" s="289">
        <v>12.404400000000001</v>
      </c>
      <c r="O21" s="289">
        <v>11.6694</v>
      </c>
      <c r="P21" s="289">
        <v>11.8649</v>
      </c>
      <c r="Q21" s="289">
        <v>12.1197</v>
      </c>
      <c r="R21" s="289">
        <v>12.4696</v>
      </c>
      <c r="S21" s="289">
        <v>11.7697</v>
      </c>
      <c r="T21" s="289">
        <v>11.92</v>
      </c>
      <c r="U21" s="289">
        <v>11.039899999999999</v>
      </c>
      <c r="V21" s="289">
        <v>10.5899</v>
      </c>
      <c r="W21" s="289">
        <v>11.09</v>
      </c>
      <c r="X21" s="289">
        <v>10.9397</v>
      </c>
      <c r="Y21" s="289">
        <v>10.8993</v>
      </c>
      <c r="Z21" s="289">
        <v>10.6496</v>
      </c>
      <c r="AA21" s="289">
        <v>10.801</v>
      </c>
      <c r="AB21" s="289">
        <v>11.0015</v>
      </c>
      <c r="AC21" s="289">
        <v>11.101100000000001</v>
      </c>
      <c r="AD21" s="289">
        <v>11.100899999999999</v>
      </c>
      <c r="AE21" s="289">
        <v>10.9008</v>
      </c>
      <c r="AF21" s="289">
        <v>10.550599999999999</v>
      </c>
      <c r="AG21" s="289">
        <v>10.849299999999999</v>
      </c>
      <c r="AH21" s="289">
        <v>10.978999999999999</v>
      </c>
      <c r="AI21" s="289">
        <v>10.77</v>
      </c>
      <c r="AJ21" s="289">
        <v>10.8497</v>
      </c>
      <c r="AK21" s="289">
        <v>10.8096</v>
      </c>
      <c r="AL21" s="289">
        <v>10.749599999999999</v>
      </c>
      <c r="AM21" s="289">
        <v>10.634600000000001</v>
      </c>
      <c r="AN21" s="289">
        <v>10.6341</v>
      </c>
      <c r="AO21" s="289">
        <v>10.883599999999999</v>
      </c>
      <c r="AP21" s="289">
        <v>10.7098</v>
      </c>
      <c r="AQ21" s="289">
        <v>10.879799999999999</v>
      </c>
      <c r="AR21" s="289">
        <v>11.5503</v>
      </c>
      <c r="AS21" s="289">
        <v>11.0802</v>
      </c>
      <c r="AT21" s="289">
        <v>11</v>
      </c>
      <c r="AU21" s="289">
        <v>11.920199999999999</v>
      </c>
      <c r="AV21" s="289">
        <v>11.71</v>
      </c>
      <c r="AW21" s="289">
        <v>11.68</v>
      </c>
      <c r="AX21" s="289">
        <v>11.860300000000001</v>
      </c>
      <c r="AY21" s="289">
        <v>11.9297</v>
      </c>
      <c r="AZ21" s="874">
        <v>12.600099999999999</v>
      </c>
      <c r="BA21" s="874">
        <v>8.5195000000000007</v>
      </c>
      <c r="BB21" s="874">
        <v>7.5190999999999999</v>
      </c>
      <c r="BC21" s="874">
        <v>7.609</v>
      </c>
      <c r="BD21" s="874">
        <v>8.5295554224999997</v>
      </c>
      <c r="BE21" s="874">
        <v>9.3995115861999992</v>
      </c>
      <c r="BF21" s="874">
        <v>7.5598716534000001</v>
      </c>
      <c r="BG21" s="355" t="s">
        <v>1612</v>
      </c>
      <c r="BH21" s="355" t="s">
        <v>1612</v>
      </c>
      <c r="BI21" s="355" t="s">
        <v>1612</v>
      </c>
      <c r="BJ21" s="355" t="s">
        <v>1612</v>
      </c>
      <c r="BK21" s="355" t="s">
        <v>1612</v>
      </c>
      <c r="BL21" s="355" t="s">
        <v>1612</v>
      </c>
      <c r="BM21" s="355" t="s">
        <v>1612</v>
      </c>
      <c r="BN21" s="355" t="s">
        <v>1612</v>
      </c>
      <c r="BO21" s="355" t="s">
        <v>1612</v>
      </c>
      <c r="BP21" s="355" t="s">
        <v>1612</v>
      </c>
      <c r="BQ21" s="355" t="s">
        <v>1612</v>
      </c>
      <c r="BR21" s="355" t="s">
        <v>1612</v>
      </c>
      <c r="BS21" s="355" t="s">
        <v>1612</v>
      </c>
      <c r="BT21" s="355" t="s">
        <v>1612</v>
      </c>
      <c r="BU21" s="355" t="s">
        <v>1612</v>
      </c>
      <c r="BV21" s="355" t="s">
        <v>1612</v>
      </c>
      <c r="BW21" s="195"/>
    </row>
    <row r="22" spans="1:75" ht="11.1" customHeight="1" x14ac:dyDescent="0.2">
      <c r="A22" s="323" t="s">
        <v>846</v>
      </c>
      <c r="B22" s="393" t="s">
        <v>977</v>
      </c>
      <c r="C22" s="289">
        <v>0.72889999999999999</v>
      </c>
      <c r="D22" s="289">
        <v>0.74890000000000001</v>
      </c>
      <c r="E22" s="289">
        <v>0.77390000000000003</v>
      </c>
      <c r="F22" s="289">
        <v>0.79890000000000005</v>
      </c>
      <c r="G22" s="289">
        <v>0.76890000000000003</v>
      </c>
      <c r="H22" s="289">
        <v>0.74890000000000001</v>
      </c>
      <c r="I22" s="289">
        <v>0.66890000000000005</v>
      </c>
      <c r="J22" s="289">
        <v>0.74890000000000001</v>
      </c>
      <c r="K22" s="289">
        <v>0.71889999999999998</v>
      </c>
      <c r="L22" s="289">
        <v>0.76890000000000003</v>
      </c>
      <c r="M22" s="289">
        <v>0.71889999999999998</v>
      </c>
      <c r="N22" s="289">
        <v>0.71889999999999998</v>
      </c>
      <c r="O22" s="289">
        <v>0.78890000000000005</v>
      </c>
      <c r="P22" s="289">
        <v>0.73919999999999997</v>
      </c>
      <c r="Q22" s="289">
        <v>0.76910000000000001</v>
      </c>
      <c r="R22" s="289">
        <v>0.80900000000000005</v>
      </c>
      <c r="S22" s="289">
        <v>0.82909999999999995</v>
      </c>
      <c r="T22" s="289">
        <v>0.82920000000000005</v>
      </c>
      <c r="U22" s="289">
        <v>0.85919999999999996</v>
      </c>
      <c r="V22" s="289">
        <v>0.82920000000000005</v>
      </c>
      <c r="W22" s="289">
        <v>0.80420000000000003</v>
      </c>
      <c r="X22" s="289">
        <v>0.80410000000000004</v>
      </c>
      <c r="Y22" s="289">
        <v>0.81920000000000004</v>
      </c>
      <c r="Z22" s="289">
        <v>0.82930000000000004</v>
      </c>
      <c r="AA22" s="289">
        <v>0.83909999999999996</v>
      </c>
      <c r="AB22" s="289">
        <v>0.87439999999999996</v>
      </c>
      <c r="AC22" s="289">
        <v>0.87419999999999998</v>
      </c>
      <c r="AD22" s="289">
        <v>0.88919999999999999</v>
      </c>
      <c r="AE22" s="289">
        <v>0.90920000000000001</v>
      </c>
      <c r="AF22" s="289">
        <v>0.8992</v>
      </c>
      <c r="AG22" s="289">
        <v>0.90880000000000005</v>
      </c>
      <c r="AH22" s="289">
        <v>0.92869999999999997</v>
      </c>
      <c r="AI22" s="289">
        <v>0.93920000000000003</v>
      </c>
      <c r="AJ22" s="289">
        <v>0.94920000000000004</v>
      </c>
      <c r="AK22" s="289">
        <v>0.88919999999999999</v>
      </c>
      <c r="AL22" s="289">
        <v>0.92930000000000001</v>
      </c>
      <c r="AM22" s="289">
        <v>0.96909999999999996</v>
      </c>
      <c r="AN22" s="289">
        <v>0.97909999999999997</v>
      </c>
      <c r="AO22" s="289">
        <v>0.98899999999999999</v>
      </c>
      <c r="AP22" s="289">
        <v>0.99909999999999999</v>
      </c>
      <c r="AQ22" s="289">
        <v>1.0091000000000001</v>
      </c>
      <c r="AR22" s="289">
        <v>1.0193000000000001</v>
      </c>
      <c r="AS22" s="289">
        <v>1.0193000000000001</v>
      </c>
      <c r="AT22" s="289">
        <v>1.0342</v>
      </c>
      <c r="AU22" s="289">
        <v>1.0392999999999999</v>
      </c>
      <c r="AV22" s="289">
        <v>1.0442</v>
      </c>
      <c r="AW22" s="289">
        <v>1.0442</v>
      </c>
      <c r="AX22" s="289">
        <v>0.99439999999999995</v>
      </c>
      <c r="AY22" s="289">
        <v>0.86909999999999998</v>
      </c>
      <c r="AZ22" s="874">
        <v>1.0192000000000001</v>
      </c>
      <c r="BA22" s="874">
        <v>1.099</v>
      </c>
      <c r="BB22" s="874">
        <v>1.1388</v>
      </c>
      <c r="BC22" s="874">
        <v>1.1987000000000001</v>
      </c>
      <c r="BD22" s="874">
        <v>1.1989949956999999</v>
      </c>
      <c r="BE22" s="874">
        <v>1.2189748321</v>
      </c>
      <c r="BF22" s="874">
        <v>1.2491404538999999</v>
      </c>
      <c r="BG22" s="355" t="s">
        <v>1612</v>
      </c>
      <c r="BH22" s="355" t="s">
        <v>1612</v>
      </c>
      <c r="BI22" s="355" t="s">
        <v>1612</v>
      </c>
      <c r="BJ22" s="355" t="s">
        <v>1612</v>
      </c>
      <c r="BK22" s="355" t="s">
        <v>1612</v>
      </c>
      <c r="BL22" s="355" t="s">
        <v>1612</v>
      </c>
      <c r="BM22" s="355" t="s">
        <v>1612</v>
      </c>
      <c r="BN22" s="355" t="s">
        <v>1612</v>
      </c>
      <c r="BO22" s="355" t="s">
        <v>1612</v>
      </c>
      <c r="BP22" s="355" t="s">
        <v>1612</v>
      </c>
      <c r="BQ22" s="355" t="s">
        <v>1612</v>
      </c>
      <c r="BR22" s="355" t="s">
        <v>1612</v>
      </c>
      <c r="BS22" s="355" t="s">
        <v>1612</v>
      </c>
      <c r="BT22" s="355" t="s">
        <v>1612</v>
      </c>
      <c r="BU22" s="355" t="s">
        <v>1612</v>
      </c>
      <c r="BV22" s="355" t="s">
        <v>1612</v>
      </c>
      <c r="BW22" s="195"/>
    </row>
    <row r="23" spans="1:75" ht="11.1" customHeight="1" x14ac:dyDescent="0.2">
      <c r="A23" s="323"/>
      <c r="B23" s="390"/>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874"/>
      <c r="BF23" s="874"/>
      <c r="BG23" s="355"/>
      <c r="BH23" s="355"/>
      <c r="BI23" s="355"/>
      <c r="BJ23" s="355"/>
      <c r="BK23" s="355"/>
      <c r="BL23" s="355"/>
      <c r="BM23" s="355"/>
      <c r="BN23" s="355"/>
      <c r="BO23" s="355"/>
      <c r="BP23" s="355"/>
      <c r="BQ23" s="355"/>
      <c r="BR23" s="355"/>
      <c r="BS23" s="355"/>
      <c r="BT23" s="355"/>
      <c r="BU23" s="355"/>
      <c r="BV23" s="355"/>
    </row>
    <row r="24" spans="1:75" s="272" customFormat="1" ht="11.1" customHeight="1" x14ac:dyDescent="0.2">
      <c r="A24" s="395" t="s">
        <v>832</v>
      </c>
      <c r="B24" s="392" t="s">
        <v>847</v>
      </c>
      <c r="C24" s="105">
        <v>40.955199999999998</v>
      </c>
      <c r="D24" s="105">
        <v>41.506100000000004</v>
      </c>
      <c r="E24" s="105">
        <v>41.040599999999998</v>
      </c>
      <c r="F24" s="105">
        <v>40.334899999999998</v>
      </c>
      <c r="G24" s="105">
        <v>40.400799999999997</v>
      </c>
      <c r="H24" s="105">
        <v>40.795200000000001</v>
      </c>
      <c r="I24" s="105">
        <v>41.326300000000003</v>
      </c>
      <c r="J24" s="105">
        <v>41.3384</v>
      </c>
      <c r="K24" s="105">
        <v>41.5441</v>
      </c>
      <c r="L24" s="105">
        <v>41.182200000000002</v>
      </c>
      <c r="M24" s="105">
        <v>41.479199999999999</v>
      </c>
      <c r="N24" s="105">
        <v>41.495600000000003</v>
      </c>
      <c r="O24" s="105">
        <v>40.889899999999997</v>
      </c>
      <c r="P24" s="105">
        <v>41.310899999999997</v>
      </c>
      <c r="Q24" s="105">
        <v>41.166800000000002</v>
      </c>
      <c r="R24" s="105">
        <v>41.003100000000003</v>
      </c>
      <c r="S24" s="105">
        <v>40.233800000000002</v>
      </c>
      <c r="T24" s="105">
        <v>40.360900000000001</v>
      </c>
      <c r="U24" s="105">
        <v>39.194699999999997</v>
      </c>
      <c r="V24" s="105">
        <v>38.774700000000003</v>
      </c>
      <c r="W24" s="105">
        <v>39.630099999999999</v>
      </c>
      <c r="X24" s="105">
        <v>39.683999999999997</v>
      </c>
      <c r="Y24" s="105">
        <v>39.587800000000001</v>
      </c>
      <c r="Z24" s="105">
        <v>39.4863</v>
      </c>
      <c r="AA24" s="105">
        <v>39.386899999999997</v>
      </c>
      <c r="AB24" s="105">
        <v>39.350099999999998</v>
      </c>
      <c r="AC24" s="105">
        <v>39.537399999999998</v>
      </c>
      <c r="AD24" s="105">
        <v>39.251199999999997</v>
      </c>
      <c r="AE24" s="105">
        <v>38.714100000000002</v>
      </c>
      <c r="AF24" s="105">
        <v>38.3125</v>
      </c>
      <c r="AG24" s="105">
        <v>38.754300000000001</v>
      </c>
      <c r="AH24" s="105">
        <v>38.618200000000002</v>
      </c>
      <c r="AI24" s="105">
        <v>38.284799999999997</v>
      </c>
      <c r="AJ24" s="105">
        <v>38.169899999999998</v>
      </c>
      <c r="AK24" s="105">
        <v>38.273499999999999</v>
      </c>
      <c r="AL24" s="105">
        <v>38.280999999999999</v>
      </c>
      <c r="AM24" s="105">
        <v>38.2211</v>
      </c>
      <c r="AN24" s="105">
        <v>38.570799999999998</v>
      </c>
      <c r="AO24" s="105">
        <v>38.916200000000003</v>
      </c>
      <c r="AP24" s="105">
        <v>38.612099999999998</v>
      </c>
      <c r="AQ24" s="105">
        <v>38.836500000000001</v>
      </c>
      <c r="AR24" s="105">
        <v>39.741900000000001</v>
      </c>
      <c r="AS24" s="105">
        <v>39.231699999999996</v>
      </c>
      <c r="AT24" s="105">
        <v>39.3536</v>
      </c>
      <c r="AU24" s="105">
        <v>40.436700000000002</v>
      </c>
      <c r="AV24" s="105">
        <v>40.146700000000003</v>
      </c>
      <c r="AW24" s="105">
        <v>40.109000000000002</v>
      </c>
      <c r="AX24" s="105">
        <v>39.973399999999998</v>
      </c>
      <c r="AY24" s="105">
        <v>39.383299999999998</v>
      </c>
      <c r="AZ24" s="886">
        <v>40.720500000000001</v>
      </c>
      <c r="BA24" s="886">
        <v>32.138300000000001</v>
      </c>
      <c r="BB24" s="886">
        <v>30.488900000000001</v>
      </c>
      <c r="BC24" s="886">
        <v>30.277200000000001</v>
      </c>
      <c r="BD24" s="886">
        <v>32.699724302</v>
      </c>
      <c r="BE24" s="886">
        <v>34.305290521000003</v>
      </c>
      <c r="BF24" s="886">
        <v>33.509486848000002</v>
      </c>
      <c r="BG24" s="388">
        <v>33.212652683999998</v>
      </c>
      <c r="BH24" s="388">
        <v>34.160711634000002</v>
      </c>
      <c r="BI24" s="388">
        <v>35.110003601000003</v>
      </c>
      <c r="BJ24" s="388">
        <v>36.059332597999997</v>
      </c>
      <c r="BK24" s="388">
        <v>36.970044348999998</v>
      </c>
      <c r="BL24" s="388">
        <v>37.830934964000001</v>
      </c>
      <c r="BM24" s="388">
        <v>38.834942716</v>
      </c>
      <c r="BN24" s="388">
        <v>39.897604352000002</v>
      </c>
      <c r="BO24" s="388">
        <v>39.949432704000003</v>
      </c>
      <c r="BP24" s="388">
        <v>39.557320099000002</v>
      </c>
      <c r="BQ24" s="388">
        <v>39.917615384999998</v>
      </c>
      <c r="BR24" s="388">
        <v>39.821341541999999</v>
      </c>
      <c r="BS24" s="388">
        <v>40.017502295</v>
      </c>
      <c r="BT24" s="388">
        <v>40.211867247000001</v>
      </c>
      <c r="BU24" s="388">
        <v>40.242820864000002</v>
      </c>
      <c r="BV24" s="388">
        <v>40.274140793999997</v>
      </c>
      <c r="BW24" s="398"/>
    </row>
    <row r="25" spans="1:75" s="272" customFormat="1" ht="11.1" customHeight="1" x14ac:dyDescent="0.2">
      <c r="A25" s="395" t="s">
        <v>848</v>
      </c>
      <c r="B25" s="408" t="s">
        <v>963</v>
      </c>
      <c r="C25" s="105">
        <v>22.811199999999999</v>
      </c>
      <c r="D25" s="105">
        <v>23.240100000000002</v>
      </c>
      <c r="E25" s="105">
        <v>22.853999999999999</v>
      </c>
      <c r="F25" s="105">
        <v>23.301300000000001</v>
      </c>
      <c r="G25" s="105">
        <v>23.132200000000001</v>
      </c>
      <c r="H25" s="105">
        <v>23.36</v>
      </c>
      <c r="I25" s="105">
        <v>23.71</v>
      </c>
      <c r="J25" s="105">
        <v>23.970600000000001</v>
      </c>
      <c r="K25" s="105">
        <v>24.132300000000001</v>
      </c>
      <c r="L25" s="105">
        <v>23.651199999999999</v>
      </c>
      <c r="M25" s="105">
        <v>23.436299999999999</v>
      </c>
      <c r="N25" s="105">
        <v>23.388999999999999</v>
      </c>
      <c r="O25" s="105">
        <v>22.786100000000001</v>
      </c>
      <c r="P25" s="105">
        <v>23.038499999999999</v>
      </c>
      <c r="Q25" s="105">
        <v>23.1938</v>
      </c>
      <c r="R25" s="105">
        <v>23.155799999999999</v>
      </c>
      <c r="S25" s="105">
        <v>22.580400000000001</v>
      </c>
      <c r="T25" s="105">
        <v>22.700199999999999</v>
      </c>
      <c r="U25" s="105">
        <v>21.774899999999999</v>
      </c>
      <c r="V25" s="105">
        <v>21.429400000000001</v>
      </c>
      <c r="W25" s="105">
        <v>22.054099999999998</v>
      </c>
      <c r="X25" s="105">
        <v>21.903600000000001</v>
      </c>
      <c r="Y25" s="105">
        <v>21.814800000000002</v>
      </c>
      <c r="Z25" s="105">
        <v>21.704499999999999</v>
      </c>
      <c r="AA25" s="105">
        <v>21.670100000000001</v>
      </c>
      <c r="AB25" s="105">
        <v>21.819400000000002</v>
      </c>
      <c r="AC25" s="105">
        <v>22.088100000000001</v>
      </c>
      <c r="AD25" s="105">
        <v>22.006799999999998</v>
      </c>
      <c r="AE25" s="105">
        <v>21.835699999999999</v>
      </c>
      <c r="AF25" s="105">
        <v>21.424499999999998</v>
      </c>
      <c r="AG25" s="105">
        <v>21.8428</v>
      </c>
      <c r="AH25" s="105">
        <v>21.961600000000001</v>
      </c>
      <c r="AI25" s="105">
        <v>21.500900000000001</v>
      </c>
      <c r="AJ25" s="105">
        <v>21.5396</v>
      </c>
      <c r="AK25" s="105">
        <v>21.433599999999998</v>
      </c>
      <c r="AL25" s="105">
        <v>21.496400000000001</v>
      </c>
      <c r="AM25" s="105">
        <v>21.4069</v>
      </c>
      <c r="AN25" s="105">
        <v>21.4331</v>
      </c>
      <c r="AO25" s="105">
        <v>21.799800000000001</v>
      </c>
      <c r="AP25" s="105">
        <v>21.527699999999999</v>
      </c>
      <c r="AQ25" s="105">
        <v>21.809699999999999</v>
      </c>
      <c r="AR25" s="105">
        <v>22.536899999999999</v>
      </c>
      <c r="AS25" s="105">
        <v>21.9939</v>
      </c>
      <c r="AT25" s="105">
        <v>22.070900000000002</v>
      </c>
      <c r="AU25" s="105">
        <v>23.087900000000001</v>
      </c>
      <c r="AV25" s="105">
        <v>22.8049</v>
      </c>
      <c r="AW25" s="105">
        <v>22.681899999999999</v>
      </c>
      <c r="AX25" s="105">
        <v>22.860099999999999</v>
      </c>
      <c r="AY25" s="105">
        <v>22.945</v>
      </c>
      <c r="AZ25" s="886">
        <v>23.678100000000001</v>
      </c>
      <c r="BA25" s="886">
        <v>15.0997</v>
      </c>
      <c r="BB25" s="886">
        <v>13.3277</v>
      </c>
      <c r="BC25" s="886">
        <v>13.300599999999999</v>
      </c>
      <c r="BD25" s="886">
        <v>15.768916017</v>
      </c>
      <c r="BE25" s="886">
        <v>17.786912043000001</v>
      </c>
      <c r="BF25" s="886">
        <v>16.775072798</v>
      </c>
      <c r="BG25" s="388">
        <v>16.438137249</v>
      </c>
      <c r="BH25" s="388">
        <v>16.946077450000001</v>
      </c>
      <c r="BI25" s="388">
        <v>17.864171999</v>
      </c>
      <c r="BJ25" s="388">
        <v>18.732300822999999</v>
      </c>
      <c r="BK25" s="388">
        <v>19.628973899999998</v>
      </c>
      <c r="BL25" s="388">
        <v>20.472125193</v>
      </c>
      <c r="BM25" s="388">
        <v>21.485023000999998</v>
      </c>
      <c r="BN25" s="388">
        <v>22.604082614999999</v>
      </c>
      <c r="BO25" s="388">
        <v>22.702094726999999</v>
      </c>
      <c r="BP25" s="388">
        <v>22.750222015999999</v>
      </c>
      <c r="BQ25" s="388">
        <v>22.7932132</v>
      </c>
      <c r="BR25" s="388">
        <v>22.851226148999999</v>
      </c>
      <c r="BS25" s="388">
        <v>22.909262167000001</v>
      </c>
      <c r="BT25" s="388">
        <v>22.967207018</v>
      </c>
      <c r="BU25" s="388">
        <v>22.985303870999999</v>
      </c>
      <c r="BV25" s="388">
        <v>23.003436503</v>
      </c>
      <c r="BW25" s="398"/>
    </row>
    <row r="26" spans="1:75" s="272" customFormat="1" ht="11.1" customHeight="1" x14ac:dyDescent="0.2">
      <c r="A26" s="395" t="s">
        <v>849</v>
      </c>
      <c r="B26" s="409" t="s">
        <v>964</v>
      </c>
      <c r="C26" s="105">
        <v>18.143999999999998</v>
      </c>
      <c r="D26" s="105">
        <v>18.265999999999998</v>
      </c>
      <c r="E26" s="105">
        <v>18.186599999999999</v>
      </c>
      <c r="F26" s="105">
        <v>17.0336</v>
      </c>
      <c r="G26" s="105">
        <v>17.268599999999999</v>
      </c>
      <c r="H26" s="105">
        <v>17.435199999999998</v>
      </c>
      <c r="I26" s="105">
        <v>17.616299999999999</v>
      </c>
      <c r="J26" s="105">
        <v>17.367799999999999</v>
      </c>
      <c r="K26" s="105">
        <v>17.411799999999999</v>
      </c>
      <c r="L26" s="105">
        <v>17.530999999999999</v>
      </c>
      <c r="M26" s="105">
        <v>18.042899999999999</v>
      </c>
      <c r="N26" s="105">
        <v>18.1066</v>
      </c>
      <c r="O26" s="105">
        <v>18.1038</v>
      </c>
      <c r="P26" s="105">
        <v>18.272400000000001</v>
      </c>
      <c r="Q26" s="105">
        <v>17.972999999999999</v>
      </c>
      <c r="R26" s="105">
        <v>17.847300000000001</v>
      </c>
      <c r="S26" s="105">
        <v>17.653400000000001</v>
      </c>
      <c r="T26" s="105">
        <v>17.660699999999999</v>
      </c>
      <c r="U26" s="105">
        <v>17.419799999999999</v>
      </c>
      <c r="V26" s="105">
        <v>17.345300000000002</v>
      </c>
      <c r="W26" s="105">
        <v>17.576000000000001</v>
      </c>
      <c r="X26" s="105">
        <v>17.7804</v>
      </c>
      <c r="Y26" s="105">
        <v>17.773</v>
      </c>
      <c r="Z26" s="105">
        <v>17.7818</v>
      </c>
      <c r="AA26" s="105">
        <v>17.716799999999999</v>
      </c>
      <c r="AB26" s="105">
        <v>17.5307</v>
      </c>
      <c r="AC26" s="105">
        <v>17.449300000000001</v>
      </c>
      <c r="AD26" s="105">
        <v>17.244399999999999</v>
      </c>
      <c r="AE26" s="105">
        <v>16.878399999999999</v>
      </c>
      <c r="AF26" s="105">
        <v>16.888000000000002</v>
      </c>
      <c r="AG26" s="105">
        <v>16.9115</v>
      </c>
      <c r="AH26" s="105">
        <v>16.656600000000001</v>
      </c>
      <c r="AI26" s="105">
        <v>16.783899999999999</v>
      </c>
      <c r="AJ26" s="105">
        <v>16.630299999999998</v>
      </c>
      <c r="AK26" s="105">
        <v>16.8399</v>
      </c>
      <c r="AL26" s="105">
        <v>16.784600000000001</v>
      </c>
      <c r="AM26" s="105">
        <v>16.8142</v>
      </c>
      <c r="AN26" s="105">
        <v>17.137699999999999</v>
      </c>
      <c r="AO26" s="105">
        <v>17.116399999999999</v>
      </c>
      <c r="AP26" s="105">
        <v>17.084399999999999</v>
      </c>
      <c r="AQ26" s="105">
        <v>17.026800000000001</v>
      </c>
      <c r="AR26" s="105">
        <v>17.204999999999998</v>
      </c>
      <c r="AS26" s="105">
        <v>17.2378</v>
      </c>
      <c r="AT26" s="105">
        <v>17.282699999999998</v>
      </c>
      <c r="AU26" s="105">
        <v>17.348800000000001</v>
      </c>
      <c r="AV26" s="105">
        <v>17.341799999999999</v>
      </c>
      <c r="AW26" s="105">
        <v>17.427099999999999</v>
      </c>
      <c r="AX26" s="105">
        <v>17.113299999999999</v>
      </c>
      <c r="AY26" s="105">
        <v>16.438300000000002</v>
      </c>
      <c r="AZ26" s="886">
        <v>17.042400000000001</v>
      </c>
      <c r="BA26" s="886">
        <v>17.038599999999999</v>
      </c>
      <c r="BB26" s="886">
        <v>17.161200000000001</v>
      </c>
      <c r="BC26" s="886">
        <v>16.976600000000001</v>
      </c>
      <c r="BD26" s="886">
        <v>16.930808285000001</v>
      </c>
      <c r="BE26" s="886">
        <v>16.518378477999999</v>
      </c>
      <c r="BF26" s="886">
        <v>16.734414050000002</v>
      </c>
      <c r="BG26" s="388">
        <v>16.774515434000001</v>
      </c>
      <c r="BH26" s="388">
        <v>17.214634184000001</v>
      </c>
      <c r="BI26" s="388">
        <v>17.245831600999999</v>
      </c>
      <c r="BJ26" s="388">
        <v>17.327031774000002</v>
      </c>
      <c r="BK26" s="388">
        <v>17.341070449</v>
      </c>
      <c r="BL26" s="388">
        <v>17.358809771000001</v>
      </c>
      <c r="BM26" s="388">
        <v>17.349919714999999</v>
      </c>
      <c r="BN26" s="388">
        <v>17.293521736999999</v>
      </c>
      <c r="BO26" s="388">
        <v>17.247337976000001</v>
      </c>
      <c r="BP26" s="388">
        <v>16.807098083</v>
      </c>
      <c r="BQ26" s="388">
        <v>17.124402185000001</v>
      </c>
      <c r="BR26" s="388">
        <v>16.970115392</v>
      </c>
      <c r="BS26" s="388">
        <v>17.108240127999998</v>
      </c>
      <c r="BT26" s="388">
        <v>17.244660229000001</v>
      </c>
      <c r="BU26" s="388">
        <v>17.257516991999999</v>
      </c>
      <c r="BV26" s="388">
        <v>17.270704291000001</v>
      </c>
      <c r="BW26" s="398"/>
    </row>
    <row r="27" spans="1:75" ht="11.1" customHeight="1" x14ac:dyDescent="0.2">
      <c r="A27" s="323" t="s">
        <v>850</v>
      </c>
      <c r="B27" s="410" t="s">
        <v>201</v>
      </c>
      <c r="C27" s="289">
        <v>0.70350000000000001</v>
      </c>
      <c r="D27" s="289">
        <v>0.68679999999999997</v>
      </c>
      <c r="E27" s="289">
        <v>0.69910000000000005</v>
      </c>
      <c r="F27" s="289">
        <v>0.69579999999999997</v>
      </c>
      <c r="G27" s="289">
        <v>0.68259999999999998</v>
      </c>
      <c r="H27" s="289">
        <v>0.6351</v>
      </c>
      <c r="I27" s="289">
        <v>0.66169999999999995</v>
      </c>
      <c r="J27" s="289">
        <v>0.64370000000000005</v>
      </c>
      <c r="K27" s="289">
        <v>0.65669999999999995</v>
      </c>
      <c r="L27" s="289">
        <v>0.66649999999999998</v>
      </c>
      <c r="M27" s="289">
        <v>0.66949999999999998</v>
      </c>
      <c r="N27" s="289">
        <v>0.67069999999999996</v>
      </c>
      <c r="O27" s="289">
        <v>0.65469999999999995</v>
      </c>
      <c r="P27" s="289">
        <v>0.65080000000000005</v>
      </c>
      <c r="Q27" s="289">
        <v>0.63480000000000003</v>
      </c>
      <c r="R27" s="289">
        <v>0.62870000000000004</v>
      </c>
      <c r="S27" s="289">
        <v>0.61480000000000001</v>
      </c>
      <c r="T27" s="289">
        <v>0.61280000000000001</v>
      </c>
      <c r="U27" s="289">
        <v>0.62380000000000002</v>
      </c>
      <c r="V27" s="289">
        <v>0.62280000000000002</v>
      </c>
      <c r="W27" s="289">
        <v>0.60980000000000001</v>
      </c>
      <c r="X27" s="289">
        <v>0.60570000000000002</v>
      </c>
      <c r="Y27" s="289">
        <v>0.61180000000000001</v>
      </c>
      <c r="Z27" s="289">
        <v>0.6069</v>
      </c>
      <c r="AA27" s="289">
        <v>0.60070000000000001</v>
      </c>
      <c r="AB27" s="289">
        <v>0.6008</v>
      </c>
      <c r="AC27" s="289">
        <v>0.60770000000000002</v>
      </c>
      <c r="AD27" s="289">
        <v>0.60670000000000002</v>
      </c>
      <c r="AE27" s="289">
        <v>0.57230000000000003</v>
      </c>
      <c r="AF27" s="289">
        <v>0.60060000000000002</v>
      </c>
      <c r="AG27" s="289">
        <v>0.60040000000000004</v>
      </c>
      <c r="AH27" s="289">
        <v>0.58330000000000004</v>
      </c>
      <c r="AI27" s="289">
        <v>0.58499999999999996</v>
      </c>
      <c r="AJ27" s="289">
        <v>0.59409999999999996</v>
      </c>
      <c r="AK27" s="289">
        <v>0.60009999999999997</v>
      </c>
      <c r="AL27" s="289">
        <v>0.61170000000000002</v>
      </c>
      <c r="AM27" s="289">
        <v>0.55189999999999995</v>
      </c>
      <c r="AN27" s="289">
        <v>0.58660000000000001</v>
      </c>
      <c r="AO27" s="289">
        <v>0.58260000000000001</v>
      </c>
      <c r="AP27" s="289">
        <v>0.56859999999999999</v>
      </c>
      <c r="AQ27" s="289">
        <v>0.57520000000000004</v>
      </c>
      <c r="AR27" s="289">
        <v>0.57179999999999997</v>
      </c>
      <c r="AS27" s="289">
        <v>0.56769999999999998</v>
      </c>
      <c r="AT27" s="289">
        <v>0.56499999999999995</v>
      </c>
      <c r="AU27" s="289">
        <v>0.56130000000000002</v>
      </c>
      <c r="AV27" s="289">
        <v>0.55820000000000003</v>
      </c>
      <c r="AW27" s="289">
        <v>0.55610000000000004</v>
      </c>
      <c r="AX27" s="289">
        <v>0.5534</v>
      </c>
      <c r="AY27" s="289">
        <v>0.55759999999999998</v>
      </c>
      <c r="AZ27" s="874">
        <v>0.55700000000000005</v>
      </c>
      <c r="BA27" s="874">
        <v>0.55710000000000004</v>
      </c>
      <c r="BB27" s="874">
        <v>0.55210000000000004</v>
      </c>
      <c r="BC27" s="874">
        <v>0.54990000000000006</v>
      </c>
      <c r="BD27" s="874">
        <v>0.54811201897999995</v>
      </c>
      <c r="BE27" s="874">
        <v>0.54604185948999995</v>
      </c>
      <c r="BF27" s="874">
        <v>0.54351099205999998</v>
      </c>
      <c r="BG27" s="355">
        <v>0.54097256096000002</v>
      </c>
      <c r="BH27" s="355">
        <v>0.53826616665000004</v>
      </c>
      <c r="BI27" s="355">
        <v>0.53602353233</v>
      </c>
      <c r="BJ27" s="355">
        <v>0.53377660483</v>
      </c>
      <c r="BK27" s="355">
        <v>0.53163210848999998</v>
      </c>
      <c r="BL27" s="355">
        <v>0.52966924916000002</v>
      </c>
      <c r="BM27" s="355">
        <v>0.52760672653999996</v>
      </c>
      <c r="BN27" s="355">
        <v>0.52615427820000005</v>
      </c>
      <c r="BO27" s="355">
        <v>0.52422521746999995</v>
      </c>
      <c r="BP27" s="355">
        <v>0.52237108769999996</v>
      </c>
      <c r="BQ27" s="355">
        <v>0.52043720520000003</v>
      </c>
      <c r="BR27" s="355">
        <v>0.51852980707999996</v>
      </c>
      <c r="BS27" s="355">
        <v>0.51666024118999998</v>
      </c>
      <c r="BT27" s="355">
        <v>0.51475388443000003</v>
      </c>
      <c r="BU27" s="355">
        <v>0.51296320092000003</v>
      </c>
      <c r="BV27" s="355">
        <v>0.51120865202999999</v>
      </c>
      <c r="BW27" s="195"/>
    </row>
    <row r="28" spans="1:75" ht="11.1" customHeight="1" x14ac:dyDescent="0.2">
      <c r="A28" s="323" t="s">
        <v>851</v>
      </c>
      <c r="B28" s="410" t="s">
        <v>852</v>
      </c>
      <c r="C28" s="289">
        <v>0.17430000000000001</v>
      </c>
      <c r="D28" s="289">
        <v>0.1943</v>
      </c>
      <c r="E28" s="289">
        <v>0.21129999999999999</v>
      </c>
      <c r="F28" s="289">
        <v>0.20319999999999999</v>
      </c>
      <c r="G28" s="289">
        <v>0.1802</v>
      </c>
      <c r="H28" s="289">
        <v>0.2152</v>
      </c>
      <c r="I28" s="289">
        <v>0.2152</v>
      </c>
      <c r="J28" s="289">
        <v>0.21310000000000001</v>
      </c>
      <c r="K28" s="289">
        <v>0.21709999999999999</v>
      </c>
      <c r="L28" s="289">
        <v>0.21410000000000001</v>
      </c>
      <c r="M28" s="289">
        <v>0.1671</v>
      </c>
      <c r="N28" s="289">
        <v>0.21299999999999999</v>
      </c>
      <c r="O28" s="289">
        <v>0.15</v>
      </c>
      <c r="P28" s="289">
        <v>0.18010000000000001</v>
      </c>
      <c r="Q28" s="289">
        <v>0.20910000000000001</v>
      </c>
      <c r="R28" s="289">
        <v>0.20100000000000001</v>
      </c>
      <c r="S28" s="289">
        <v>0.20899999999999999</v>
      </c>
      <c r="T28" s="289">
        <v>0.215</v>
      </c>
      <c r="U28" s="289">
        <v>0.13100000000000001</v>
      </c>
      <c r="V28" s="289">
        <v>0.2029</v>
      </c>
      <c r="W28" s="289">
        <v>0.21199999999999999</v>
      </c>
      <c r="X28" s="289">
        <v>0.215</v>
      </c>
      <c r="Y28" s="289">
        <v>0.21299999999999999</v>
      </c>
      <c r="Z28" s="289">
        <v>0.17810000000000001</v>
      </c>
      <c r="AA28" s="289">
        <v>0.21</v>
      </c>
      <c r="AB28" s="289">
        <v>0.16109999999999999</v>
      </c>
      <c r="AC28" s="289">
        <v>0.17100000000000001</v>
      </c>
      <c r="AD28" s="289">
        <v>0.20100000000000001</v>
      </c>
      <c r="AE28" s="289">
        <v>0.19800000000000001</v>
      </c>
      <c r="AF28" s="289">
        <v>0.191</v>
      </c>
      <c r="AG28" s="289">
        <v>0.18990000000000001</v>
      </c>
      <c r="AH28" s="289">
        <v>0.1658</v>
      </c>
      <c r="AI28" s="289">
        <v>0.16900000000000001</v>
      </c>
      <c r="AJ28" s="289">
        <v>0.189</v>
      </c>
      <c r="AK28" s="289">
        <v>0.19700000000000001</v>
      </c>
      <c r="AL28" s="289">
        <v>0.19900000000000001</v>
      </c>
      <c r="AM28" s="289">
        <v>0.20380000000000001</v>
      </c>
      <c r="AN28" s="289">
        <v>0.1948</v>
      </c>
      <c r="AO28" s="289">
        <v>0.1948</v>
      </c>
      <c r="AP28" s="289">
        <v>0.19769999999999999</v>
      </c>
      <c r="AQ28" s="289">
        <v>0.1857</v>
      </c>
      <c r="AR28" s="289">
        <v>0.1988</v>
      </c>
      <c r="AS28" s="289">
        <v>0.19980000000000001</v>
      </c>
      <c r="AT28" s="289">
        <v>0.19270000000000001</v>
      </c>
      <c r="AU28" s="289">
        <v>0.19270000000000001</v>
      </c>
      <c r="AV28" s="289">
        <v>0.19670000000000001</v>
      </c>
      <c r="AW28" s="289">
        <v>0.19670000000000001</v>
      </c>
      <c r="AX28" s="289">
        <v>0.1096</v>
      </c>
      <c r="AY28" s="289">
        <v>7.85E-2</v>
      </c>
      <c r="AZ28" s="874">
        <v>0.20549999999999999</v>
      </c>
      <c r="BA28" s="874">
        <v>7.0000000000000007E-2</v>
      </c>
      <c r="BB28" s="874">
        <v>4.3999999999999997E-2</v>
      </c>
      <c r="BC28" s="874">
        <v>4.3999999999999997E-2</v>
      </c>
      <c r="BD28" s="874">
        <v>4.4010581654E-2</v>
      </c>
      <c r="BE28" s="874">
        <v>8.8013043006000005E-2</v>
      </c>
      <c r="BF28" s="874">
        <v>6.4078487850999996E-2</v>
      </c>
      <c r="BG28" s="355">
        <v>9.4101788544000003E-2</v>
      </c>
      <c r="BH28" s="355">
        <v>0.11407178607</v>
      </c>
      <c r="BI28" s="355">
        <v>0.13410090835999999</v>
      </c>
      <c r="BJ28" s="355">
        <v>0.15414083885999999</v>
      </c>
      <c r="BK28" s="355">
        <v>0.17397907030000001</v>
      </c>
      <c r="BL28" s="355">
        <v>0.19406332840000001</v>
      </c>
      <c r="BM28" s="355">
        <v>0.19404123123</v>
      </c>
      <c r="BN28" s="355">
        <v>0.19408038345</v>
      </c>
      <c r="BO28" s="355">
        <v>0.19409655111999999</v>
      </c>
      <c r="BP28" s="355">
        <v>0.19415546714000001</v>
      </c>
      <c r="BQ28" s="355">
        <v>0.19415595301999999</v>
      </c>
      <c r="BR28" s="355">
        <v>0.19416178384999999</v>
      </c>
      <c r="BS28" s="355">
        <v>0.19417360141000001</v>
      </c>
      <c r="BT28" s="355">
        <v>0.19414545623000001</v>
      </c>
      <c r="BU28" s="355">
        <v>0.19417549138000001</v>
      </c>
      <c r="BV28" s="355">
        <v>0.19421694257</v>
      </c>
      <c r="BW28" s="195"/>
    </row>
    <row r="29" spans="1:75" ht="11.1" customHeight="1" x14ac:dyDescent="0.2">
      <c r="A29" s="323" t="s">
        <v>853</v>
      </c>
      <c r="B29" s="410" t="s">
        <v>854</v>
      </c>
      <c r="C29" s="289">
        <v>0.1027</v>
      </c>
      <c r="D29" s="289">
        <v>0.10539999999999999</v>
      </c>
      <c r="E29" s="289">
        <v>0.1026</v>
      </c>
      <c r="F29" s="289">
        <v>0.1056</v>
      </c>
      <c r="G29" s="289">
        <v>9.1999999999999998E-2</v>
      </c>
      <c r="H29" s="289">
        <v>8.8599999999999998E-2</v>
      </c>
      <c r="I29" s="289">
        <v>8.9700000000000002E-2</v>
      </c>
      <c r="J29" s="289">
        <v>9.9900000000000003E-2</v>
      </c>
      <c r="K29" s="289">
        <v>7.3800000000000004E-2</v>
      </c>
      <c r="L29" s="289">
        <v>6.6699999999999995E-2</v>
      </c>
      <c r="M29" s="289">
        <v>0.10009999999999999</v>
      </c>
      <c r="N29" s="289">
        <v>9.8400000000000001E-2</v>
      </c>
      <c r="O29" s="289">
        <v>9.6199999999999994E-2</v>
      </c>
      <c r="P29" s="289">
        <v>9.5699999999999993E-2</v>
      </c>
      <c r="Q29" s="289">
        <v>0.12470000000000001</v>
      </c>
      <c r="R29" s="289">
        <v>9.7500000000000003E-2</v>
      </c>
      <c r="S29" s="289">
        <v>5.9400000000000001E-2</v>
      </c>
      <c r="T29" s="289">
        <v>8.3299999999999999E-2</v>
      </c>
      <c r="U29" s="289">
        <v>9.9400000000000002E-2</v>
      </c>
      <c r="V29" s="289">
        <v>8.7900000000000006E-2</v>
      </c>
      <c r="W29" s="289">
        <v>7.9899999999999999E-2</v>
      </c>
      <c r="X29" s="289">
        <v>9.5799999999999996E-2</v>
      </c>
      <c r="Y29" s="289">
        <v>0.1055</v>
      </c>
      <c r="Z29" s="289">
        <v>0.1085</v>
      </c>
      <c r="AA29" s="289">
        <v>0.1091</v>
      </c>
      <c r="AB29" s="289">
        <v>0.1011</v>
      </c>
      <c r="AC29" s="289">
        <v>0.1016</v>
      </c>
      <c r="AD29" s="289">
        <v>9.5299999999999996E-2</v>
      </c>
      <c r="AE29" s="289">
        <v>7.0000000000000007E-2</v>
      </c>
      <c r="AF29" s="289">
        <v>8.9899999999999994E-2</v>
      </c>
      <c r="AG29" s="289">
        <v>0.1139</v>
      </c>
      <c r="AH29" s="289">
        <v>0.11310000000000001</v>
      </c>
      <c r="AI29" s="289">
        <v>0.1133</v>
      </c>
      <c r="AJ29" s="289">
        <v>0.1048</v>
      </c>
      <c r="AK29" s="289">
        <v>0.10589999999999999</v>
      </c>
      <c r="AL29" s="289">
        <v>0.1129</v>
      </c>
      <c r="AM29" s="289">
        <v>0.112</v>
      </c>
      <c r="AN29" s="289">
        <v>0.11609999999999999</v>
      </c>
      <c r="AO29" s="289">
        <v>0.1091</v>
      </c>
      <c r="AP29" s="289">
        <v>0.11210000000000001</v>
      </c>
      <c r="AQ29" s="289">
        <v>8.48E-2</v>
      </c>
      <c r="AR29" s="289">
        <v>0.1013</v>
      </c>
      <c r="AS29" s="289">
        <v>0.1145</v>
      </c>
      <c r="AT29" s="289">
        <v>0.10680000000000001</v>
      </c>
      <c r="AU29" s="289">
        <v>0.1043</v>
      </c>
      <c r="AV29" s="289">
        <v>0.1178</v>
      </c>
      <c r="AW29" s="289">
        <v>0.1183</v>
      </c>
      <c r="AX29" s="289">
        <v>0.11990000000000001</v>
      </c>
      <c r="AY29" s="289">
        <v>0.1187</v>
      </c>
      <c r="AZ29" s="874">
        <v>0.1134</v>
      </c>
      <c r="BA29" s="874">
        <v>0.11799999999999999</v>
      </c>
      <c r="BB29" s="874">
        <v>0.1128</v>
      </c>
      <c r="BC29" s="874">
        <v>7.3099999999999998E-2</v>
      </c>
      <c r="BD29" s="874">
        <v>0.10654406884000001</v>
      </c>
      <c r="BE29" s="874">
        <v>0.1072226522</v>
      </c>
      <c r="BF29" s="874">
        <v>0.10650872545999999</v>
      </c>
      <c r="BG29" s="355">
        <v>0.10680822165999999</v>
      </c>
      <c r="BH29" s="355">
        <v>0.10693043964</v>
      </c>
      <c r="BI29" s="355">
        <v>0.10654018716999999</v>
      </c>
      <c r="BJ29" s="355">
        <v>0.10640588628</v>
      </c>
      <c r="BK29" s="355">
        <v>0.10582704426</v>
      </c>
      <c r="BL29" s="355">
        <v>0.10520231067999999</v>
      </c>
      <c r="BM29" s="355">
        <v>0.10485127299999999</v>
      </c>
      <c r="BN29" s="355">
        <v>0.10364315321000001</v>
      </c>
      <c r="BO29" s="355">
        <v>0.10251232269</v>
      </c>
      <c r="BP29" s="355">
        <v>0.10540521952</v>
      </c>
      <c r="BQ29" s="355">
        <v>0.10555849141</v>
      </c>
      <c r="BR29" s="355">
        <v>0.10500454028</v>
      </c>
      <c r="BS29" s="355">
        <v>0.10498590973999999</v>
      </c>
      <c r="BT29" s="355">
        <v>0.10475457534</v>
      </c>
      <c r="BU29" s="355">
        <v>0.10462868656</v>
      </c>
      <c r="BV29" s="355">
        <v>0.10467969911</v>
      </c>
      <c r="BW29" s="195"/>
    </row>
    <row r="30" spans="1:75" ht="11.1" customHeight="1" x14ac:dyDescent="0.2">
      <c r="A30" s="323" t="s">
        <v>855</v>
      </c>
      <c r="B30" s="410" t="s">
        <v>202</v>
      </c>
      <c r="C30" s="289">
        <v>2.0164</v>
      </c>
      <c r="D30" s="289">
        <v>2.0278</v>
      </c>
      <c r="E30" s="289">
        <v>1.9761</v>
      </c>
      <c r="F30" s="289">
        <v>1.8005</v>
      </c>
      <c r="G30" s="289">
        <v>1.9480999999999999</v>
      </c>
      <c r="H30" s="289">
        <v>1.5671999999999999</v>
      </c>
      <c r="I30" s="289">
        <v>1.7668999999999999</v>
      </c>
      <c r="J30" s="289">
        <v>1.5881000000000001</v>
      </c>
      <c r="K30" s="289">
        <v>1.5082</v>
      </c>
      <c r="L30" s="289">
        <v>1.6626000000000001</v>
      </c>
      <c r="M30" s="289">
        <v>2.0436999999999999</v>
      </c>
      <c r="N30" s="289">
        <v>2.0512000000000001</v>
      </c>
      <c r="O30" s="289">
        <v>2.0379999999999998</v>
      </c>
      <c r="P30" s="289">
        <v>2.0146000000000002</v>
      </c>
      <c r="Q30" s="289">
        <v>2.0055000000000001</v>
      </c>
      <c r="R30" s="289">
        <v>2.0076999999999998</v>
      </c>
      <c r="S30" s="289">
        <v>1.9173</v>
      </c>
      <c r="T30" s="289">
        <v>1.982</v>
      </c>
      <c r="U30" s="289">
        <v>1.8562000000000001</v>
      </c>
      <c r="V30" s="289">
        <v>1.8035000000000001</v>
      </c>
      <c r="W30" s="289">
        <v>1.8896999999999999</v>
      </c>
      <c r="X30" s="289">
        <v>2.0131000000000001</v>
      </c>
      <c r="Y30" s="289">
        <v>1.9654</v>
      </c>
      <c r="Z30" s="289">
        <v>2.0003000000000002</v>
      </c>
      <c r="AA30" s="289">
        <v>1.9984999999999999</v>
      </c>
      <c r="AB30" s="289">
        <v>1.9910000000000001</v>
      </c>
      <c r="AC30" s="289">
        <v>1.9975000000000001</v>
      </c>
      <c r="AD30" s="289">
        <v>1.9363999999999999</v>
      </c>
      <c r="AE30" s="289">
        <v>1.8424</v>
      </c>
      <c r="AF30" s="289">
        <v>1.9108000000000001</v>
      </c>
      <c r="AG30" s="289">
        <v>1.9367000000000001</v>
      </c>
      <c r="AH30" s="289">
        <v>1.8212999999999999</v>
      </c>
      <c r="AI30" s="289">
        <v>1.9582999999999999</v>
      </c>
      <c r="AJ30" s="289">
        <v>1.7141</v>
      </c>
      <c r="AK30" s="289">
        <v>1.8777999999999999</v>
      </c>
      <c r="AL30" s="289">
        <v>1.8573</v>
      </c>
      <c r="AM30" s="289">
        <v>1.9809000000000001</v>
      </c>
      <c r="AN30" s="289">
        <v>2.2349000000000001</v>
      </c>
      <c r="AO30" s="289">
        <v>2.2746</v>
      </c>
      <c r="AP30" s="289">
        <v>2.1823000000000001</v>
      </c>
      <c r="AQ30" s="289">
        <v>2.1240999999999999</v>
      </c>
      <c r="AR30" s="289">
        <v>2.2486999999999999</v>
      </c>
      <c r="AS30" s="289">
        <v>2.1855000000000002</v>
      </c>
      <c r="AT30" s="289">
        <v>2.2502</v>
      </c>
      <c r="AU30" s="289">
        <v>2.1783999999999999</v>
      </c>
      <c r="AV30" s="289">
        <v>2.0505</v>
      </c>
      <c r="AW30" s="289">
        <v>2.1318000000000001</v>
      </c>
      <c r="AX30" s="289">
        <v>1.9639</v>
      </c>
      <c r="AY30" s="289">
        <v>1.3828</v>
      </c>
      <c r="AZ30" s="874">
        <v>1.9115</v>
      </c>
      <c r="BA30" s="874">
        <v>1.9675</v>
      </c>
      <c r="BB30" s="874">
        <v>2.2618</v>
      </c>
      <c r="BC30" s="874">
        <v>2.2082999999999999</v>
      </c>
      <c r="BD30" s="874">
        <v>2.2500245131000001</v>
      </c>
      <c r="BE30" s="874">
        <v>1.9426638139000001</v>
      </c>
      <c r="BF30" s="874">
        <v>2.1732693914999999</v>
      </c>
      <c r="BG30" s="355">
        <v>2.1206503538999999</v>
      </c>
      <c r="BH30" s="355">
        <v>2.2789472343999999</v>
      </c>
      <c r="BI30" s="355">
        <v>2.2768125035</v>
      </c>
      <c r="BJ30" s="355">
        <v>2.2741713374999999</v>
      </c>
      <c r="BK30" s="355">
        <v>2.2729856594000002</v>
      </c>
      <c r="BL30" s="355">
        <v>2.2709655397000001</v>
      </c>
      <c r="BM30" s="355">
        <v>2.2688281987000001</v>
      </c>
      <c r="BN30" s="355">
        <v>2.2560288821999999</v>
      </c>
      <c r="BO30" s="355">
        <v>2.2541314253000002</v>
      </c>
      <c r="BP30" s="355">
        <v>1.8514082973999999</v>
      </c>
      <c r="BQ30" s="355">
        <v>2.2504994073</v>
      </c>
      <c r="BR30" s="355">
        <v>2.1052165811000001</v>
      </c>
      <c r="BS30" s="355">
        <v>2.2005234650999999</v>
      </c>
      <c r="BT30" s="355">
        <v>2.2698378788000002</v>
      </c>
      <c r="BU30" s="355">
        <v>2.2670033488999999</v>
      </c>
      <c r="BV30" s="355">
        <v>2.2641706301000002</v>
      </c>
      <c r="BW30" s="195"/>
    </row>
    <row r="31" spans="1:75" ht="11.1" customHeight="1" x14ac:dyDescent="0.2">
      <c r="A31" s="323" t="s">
        <v>856</v>
      </c>
      <c r="B31" s="410" t="s">
        <v>192</v>
      </c>
      <c r="C31" s="289">
        <v>0.58509999999999995</v>
      </c>
      <c r="D31" s="289">
        <v>0.6381</v>
      </c>
      <c r="E31" s="289">
        <v>0.60709999999999997</v>
      </c>
      <c r="F31" s="289">
        <v>0.60709999999999997</v>
      </c>
      <c r="G31" s="289">
        <v>0.58189999999999997</v>
      </c>
      <c r="H31" s="289">
        <v>0.61070000000000002</v>
      </c>
      <c r="I31" s="289">
        <v>0.54759999999999998</v>
      </c>
      <c r="J31" s="289">
        <v>0.59140000000000004</v>
      </c>
      <c r="K31" s="289">
        <v>0.59819999999999995</v>
      </c>
      <c r="L31" s="289">
        <v>0.59209999999999996</v>
      </c>
      <c r="M31" s="289">
        <v>0.6179</v>
      </c>
      <c r="N31" s="289">
        <v>0.61970000000000003</v>
      </c>
      <c r="O31" s="289">
        <v>0.60660000000000003</v>
      </c>
      <c r="P31" s="289">
        <v>0.61980000000000002</v>
      </c>
      <c r="Q31" s="289">
        <v>0.61550000000000005</v>
      </c>
      <c r="R31" s="289">
        <v>0.58930000000000005</v>
      </c>
      <c r="S31" s="289">
        <v>0.57220000000000004</v>
      </c>
      <c r="T31" s="289">
        <v>0.57820000000000005</v>
      </c>
      <c r="U31" s="289">
        <v>0.59899999999999998</v>
      </c>
      <c r="V31" s="289">
        <v>0.55479999999999996</v>
      </c>
      <c r="W31" s="289">
        <v>0.57669999999999999</v>
      </c>
      <c r="X31" s="289">
        <v>0.60840000000000005</v>
      </c>
      <c r="Y31" s="289">
        <v>0.61140000000000005</v>
      </c>
      <c r="Z31" s="289">
        <v>0.61240000000000006</v>
      </c>
      <c r="AA31" s="289">
        <v>0.6069</v>
      </c>
      <c r="AB31" s="289">
        <v>0.60219999999999996</v>
      </c>
      <c r="AC31" s="289">
        <v>0.60470000000000002</v>
      </c>
      <c r="AD31" s="289">
        <v>0.60060000000000002</v>
      </c>
      <c r="AE31" s="289">
        <v>0.56240000000000001</v>
      </c>
      <c r="AF31" s="289">
        <v>0.58520000000000005</v>
      </c>
      <c r="AG31" s="289">
        <v>0.55859999999999999</v>
      </c>
      <c r="AH31" s="289">
        <v>0.52180000000000004</v>
      </c>
      <c r="AI31" s="289">
        <v>0.50270000000000004</v>
      </c>
      <c r="AJ31" s="289">
        <v>0.5635</v>
      </c>
      <c r="AK31" s="289">
        <v>0.58640000000000003</v>
      </c>
      <c r="AL31" s="289">
        <v>0.56630000000000003</v>
      </c>
      <c r="AM31" s="289">
        <v>0.55210000000000004</v>
      </c>
      <c r="AN31" s="289">
        <v>0.58089999999999997</v>
      </c>
      <c r="AO31" s="289">
        <v>0.57650000000000001</v>
      </c>
      <c r="AP31" s="289">
        <v>0.57730000000000004</v>
      </c>
      <c r="AQ31" s="289">
        <v>0.61839999999999995</v>
      </c>
      <c r="AR31" s="289">
        <v>0.60670000000000002</v>
      </c>
      <c r="AS31" s="289">
        <v>0.62649999999999995</v>
      </c>
      <c r="AT31" s="289">
        <v>0.63200000000000001</v>
      </c>
      <c r="AU31" s="289">
        <v>0.6361</v>
      </c>
      <c r="AV31" s="289">
        <v>0.62090000000000001</v>
      </c>
      <c r="AW31" s="289">
        <v>0.60970000000000002</v>
      </c>
      <c r="AX31" s="289">
        <v>0.60950000000000004</v>
      </c>
      <c r="AY31" s="289">
        <v>0.56830000000000003</v>
      </c>
      <c r="AZ31" s="874">
        <v>0.56830000000000003</v>
      </c>
      <c r="BA31" s="874">
        <v>0.56769999999999998</v>
      </c>
      <c r="BB31" s="874">
        <v>0.56920000000000004</v>
      </c>
      <c r="BC31" s="874">
        <v>0.57289999999999996</v>
      </c>
      <c r="BD31" s="874">
        <v>0.57647436512000005</v>
      </c>
      <c r="BE31" s="874">
        <v>0.57426207393999995</v>
      </c>
      <c r="BF31" s="874">
        <v>0.57234934438999996</v>
      </c>
      <c r="BG31" s="355">
        <v>0.57024156425999994</v>
      </c>
      <c r="BH31" s="355">
        <v>0.56788595127999997</v>
      </c>
      <c r="BI31" s="355">
        <v>0.56581080153999996</v>
      </c>
      <c r="BJ31" s="355">
        <v>0.56378869263999998</v>
      </c>
      <c r="BK31" s="355">
        <v>0.56294733853000001</v>
      </c>
      <c r="BL31" s="355">
        <v>0.56075522072999995</v>
      </c>
      <c r="BM31" s="355">
        <v>0.55841649618</v>
      </c>
      <c r="BN31" s="355">
        <v>0.55584903241000005</v>
      </c>
      <c r="BO31" s="355">
        <v>0.55369976564000001</v>
      </c>
      <c r="BP31" s="355">
        <v>0.55175553738000005</v>
      </c>
      <c r="BQ31" s="355">
        <v>0.54954023255999995</v>
      </c>
      <c r="BR31" s="355">
        <v>0.54735331108999996</v>
      </c>
      <c r="BS31" s="355">
        <v>0.54519744544000004</v>
      </c>
      <c r="BT31" s="355">
        <v>0.54285629073999997</v>
      </c>
      <c r="BU31" s="355">
        <v>0.54079098788000002</v>
      </c>
      <c r="BV31" s="355">
        <v>0.53878141796000001</v>
      </c>
      <c r="BW31" s="195"/>
    </row>
    <row r="32" spans="1:75" ht="11.1" customHeight="1" x14ac:dyDescent="0.2">
      <c r="A32" s="323" t="s">
        <v>175</v>
      </c>
      <c r="B32" s="410" t="s">
        <v>193</v>
      </c>
      <c r="C32" s="289">
        <v>2.0274999999999999</v>
      </c>
      <c r="D32" s="289">
        <v>2.0091000000000001</v>
      </c>
      <c r="E32" s="289">
        <v>2.0308999999999999</v>
      </c>
      <c r="F32" s="289">
        <v>2.0184000000000002</v>
      </c>
      <c r="G32" s="289">
        <v>2.0335000000000001</v>
      </c>
      <c r="H32" s="289">
        <v>2.0419</v>
      </c>
      <c r="I32" s="289">
        <v>2.0211999999999999</v>
      </c>
      <c r="J32" s="289">
        <v>2.0348999999999999</v>
      </c>
      <c r="K32" s="289">
        <v>2.0384000000000002</v>
      </c>
      <c r="L32" s="289">
        <v>2.0327999999999999</v>
      </c>
      <c r="M32" s="289">
        <v>2.0383</v>
      </c>
      <c r="N32" s="289">
        <v>2.0301</v>
      </c>
      <c r="O32" s="289">
        <v>2.1225000000000001</v>
      </c>
      <c r="P32" s="289">
        <v>2.1120999999999999</v>
      </c>
      <c r="Q32" s="289">
        <v>2.1221000000000001</v>
      </c>
      <c r="R32" s="289">
        <v>2.1604999999999999</v>
      </c>
      <c r="S32" s="289">
        <v>2.1640000000000001</v>
      </c>
      <c r="T32" s="289">
        <v>2.1480000000000001</v>
      </c>
      <c r="U32" s="289">
        <v>2.0912000000000002</v>
      </c>
      <c r="V32" s="289">
        <v>2.1089000000000002</v>
      </c>
      <c r="W32" s="289">
        <v>2.1214</v>
      </c>
      <c r="X32" s="289">
        <v>2.0975999999999999</v>
      </c>
      <c r="Y32" s="289">
        <v>2.0977000000000001</v>
      </c>
      <c r="Z32" s="289">
        <v>2.0855999999999999</v>
      </c>
      <c r="AA32" s="289">
        <v>2.0543999999999998</v>
      </c>
      <c r="AB32" s="289">
        <v>2.0463</v>
      </c>
      <c r="AC32" s="289">
        <v>2.0415999999999999</v>
      </c>
      <c r="AD32" s="289">
        <v>2.0036999999999998</v>
      </c>
      <c r="AE32" s="289">
        <v>1.9936</v>
      </c>
      <c r="AF32" s="289">
        <v>2.0125000000000002</v>
      </c>
      <c r="AG32" s="289">
        <v>2.0392000000000001</v>
      </c>
      <c r="AH32" s="289">
        <v>2.0375000000000001</v>
      </c>
      <c r="AI32" s="289">
        <v>2.0428000000000002</v>
      </c>
      <c r="AJ32" s="289">
        <v>1.9982</v>
      </c>
      <c r="AK32" s="289">
        <v>1.9576</v>
      </c>
      <c r="AL32" s="289">
        <v>1.8989</v>
      </c>
      <c r="AM32" s="289">
        <v>1.8745000000000001</v>
      </c>
      <c r="AN32" s="289">
        <v>1.8758999999999999</v>
      </c>
      <c r="AO32" s="289">
        <v>1.8496999999999999</v>
      </c>
      <c r="AP32" s="289">
        <v>1.8585</v>
      </c>
      <c r="AQ32" s="289">
        <v>1.85</v>
      </c>
      <c r="AR32" s="289">
        <v>1.8568</v>
      </c>
      <c r="AS32" s="289">
        <v>1.8871</v>
      </c>
      <c r="AT32" s="289">
        <v>1.8839999999999999</v>
      </c>
      <c r="AU32" s="289">
        <v>1.8774</v>
      </c>
      <c r="AV32" s="289">
        <v>1.8641000000000001</v>
      </c>
      <c r="AW32" s="289">
        <v>1.8621000000000001</v>
      </c>
      <c r="AX32" s="289">
        <v>1.8904000000000001</v>
      </c>
      <c r="AY32" s="289">
        <v>1.8888</v>
      </c>
      <c r="AZ32" s="874">
        <v>1.8617999999999999</v>
      </c>
      <c r="BA32" s="874">
        <v>1.8866000000000001</v>
      </c>
      <c r="BB32" s="874">
        <v>1.8818999999999999</v>
      </c>
      <c r="BC32" s="874">
        <v>1.8815999999999999</v>
      </c>
      <c r="BD32" s="874">
        <v>1.9006823821000001</v>
      </c>
      <c r="BE32" s="874">
        <v>1.8423183961</v>
      </c>
      <c r="BF32" s="874">
        <v>1.8394615375000001</v>
      </c>
      <c r="BG32" s="355">
        <v>1.8337140000000001</v>
      </c>
      <c r="BH32" s="355">
        <v>1.8176828047</v>
      </c>
      <c r="BI32" s="355">
        <v>1.8031882103000001</v>
      </c>
      <c r="BJ32" s="355">
        <v>1.8006671658</v>
      </c>
      <c r="BK32" s="355">
        <v>1.8079919465000001</v>
      </c>
      <c r="BL32" s="355">
        <v>1.8088560388999999</v>
      </c>
      <c r="BM32" s="355">
        <v>1.8041841019</v>
      </c>
      <c r="BN32" s="355">
        <v>1.7874365043</v>
      </c>
      <c r="BO32" s="355">
        <v>1.7801786236999999</v>
      </c>
      <c r="BP32" s="355">
        <v>1.7749341686</v>
      </c>
      <c r="BQ32" s="355">
        <v>1.7641150240000001</v>
      </c>
      <c r="BR32" s="355">
        <v>1.7631032126999999</v>
      </c>
      <c r="BS32" s="355">
        <v>1.7592715018</v>
      </c>
      <c r="BT32" s="355">
        <v>1.7450410063999999</v>
      </c>
      <c r="BU32" s="355">
        <v>1.7321674609</v>
      </c>
      <c r="BV32" s="355">
        <v>1.7311164872</v>
      </c>
      <c r="BW32" s="195"/>
    </row>
    <row r="33" spans="1:75" ht="11.1" customHeight="1" x14ac:dyDescent="0.2">
      <c r="A33" s="323" t="s">
        <v>857</v>
      </c>
      <c r="B33" s="410" t="s">
        <v>205</v>
      </c>
      <c r="C33" s="289">
        <v>1.0373000000000001</v>
      </c>
      <c r="D33" s="289">
        <v>1.0463</v>
      </c>
      <c r="E33" s="289">
        <v>1.0532999999999999</v>
      </c>
      <c r="F33" s="289">
        <v>1.0583</v>
      </c>
      <c r="G33" s="289">
        <v>1.0623</v>
      </c>
      <c r="H33" s="289">
        <v>1.0783</v>
      </c>
      <c r="I33" s="289">
        <v>1.0932999999999999</v>
      </c>
      <c r="J33" s="289">
        <v>1.1003000000000001</v>
      </c>
      <c r="K33" s="289">
        <v>1.1003000000000001</v>
      </c>
      <c r="L33" s="289">
        <v>1.1032999999999999</v>
      </c>
      <c r="M33" s="289">
        <v>1.0703</v>
      </c>
      <c r="N33" s="289">
        <v>1.0652999999999999</v>
      </c>
      <c r="O33" s="289">
        <v>1.0743</v>
      </c>
      <c r="P33" s="289">
        <v>1.0704</v>
      </c>
      <c r="Q33" s="289">
        <v>1.0723</v>
      </c>
      <c r="R33" s="289">
        <v>1.0752999999999999</v>
      </c>
      <c r="S33" s="289">
        <v>1.0532999999999999</v>
      </c>
      <c r="T33" s="289">
        <v>1.0495000000000001</v>
      </c>
      <c r="U33" s="289">
        <v>1.0478000000000001</v>
      </c>
      <c r="V33" s="289">
        <v>1.0504</v>
      </c>
      <c r="W33" s="289">
        <v>1.0501</v>
      </c>
      <c r="X33" s="289">
        <v>1.0499000000000001</v>
      </c>
      <c r="Y33" s="289">
        <v>1.0457000000000001</v>
      </c>
      <c r="Z33" s="289">
        <v>1.0490999999999999</v>
      </c>
      <c r="AA33" s="289">
        <v>1.0167999999999999</v>
      </c>
      <c r="AB33" s="289">
        <v>1.0037</v>
      </c>
      <c r="AC33" s="289">
        <v>1.0033000000000001</v>
      </c>
      <c r="AD33" s="289">
        <v>1.0015000000000001</v>
      </c>
      <c r="AE33" s="289">
        <v>1.0011000000000001</v>
      </c>
      <c r="AF33" s="289">
        <v>1.0006999999999999</v>
      </c>
      <c r="AG33" s="289">
        <v>1.0012000000000001</v>
      </c>
      <c r="AH33" s="289">
        <v>1.0018</v>
      </c>
      <c r="AI33" s="289">
        <v>1.0006999999999999</v>
      </c>
      <c r="AJ33" s="289">
        <v>1.0006999999999999</v>
      </c>
      <c r="AK33" s="289">
        <v>0.99399999999999999</v>
      </c>
      <c r="AL33" s="289">
        <v>0.99619999999999997</v>
      </c>
      <c r="AM33" s="289">
        <v>0.99670000000000003</v>
      </c>
      <c r="AN33" s="289">
        <v>0.99560000000000004</v>
      </c>
      <c r="AO33" s="289">
        <v>0.99580000000000002</v>
      </c>
      <c r="AP33" s="289">
        <v>0.99560000000000004</v>
      </c>
      <c r="AQ33" s="289">
        <v>1.0004999999999999</v>
      </c>
      <c r="AR33" s="289">
        <v>1.0064</v>
      </c>
      <c r="AS33" s="289">
        <v>1.0118</v>
      </c>
      <c r="AT33" s="289">
        <v>1.0172000000000001</v>
      </c>
      <c r="AU33" s="289">
        <v>1.0202</v>
      </c>
      <c r="AV33" s="289">
        <v>1.0266999999999999</v>
      </c>
      <c r="AW33" s="289">
        <v>1.0326</v>
      </c>
      <c r="AX33" s="289">
        <v>1.0355000000000001</v>
      </c>
      <c r="AY33" s="289">
        <v>1.0334000000000001</v>
      </c>
      <c r="AZ33" s="874">
        <v>1.0343</v>
      </c>
      <c r="BA33" s="874">
        <v>1.0618000000000001</v>
      </c>
      <c r="BB33" s="874">
        <v>1.0799000000000001</v>
      </c>
      <c r="BC33" s="874">
        <v>1.0973999999999999</v>
      </c>
      <c r="BD33" s="874">
        <v>1.0890411551000001</v>
      </c>
      <c r="BE33" s="874">
        <v>1.071872004</v>
      </c>
      <c r="BF33" s="874">
        <v>1.0940191939999999</v>
      </c>
      <c r="BG33" s="355">
        <v>1.0940648816</v>
      </c>
      <c r="BH33" s="355">
        <v>1.0940329032</v>
      </c>
      <c r="BI33" s="355">
        <v>1.0940260063</v>
      </c>
      <c r="BJ33" s="355">
        <v>1.0941329579000001</v>
      </c>
      <c r="BK33" s="355">
        <v>1.0923011563</v>
      </c>
      <c r="BL33" s="355">
        <v>1.0922460187</v>
      </c>
      <c r="BM33" s="355">
        <v>1.0922090928999999</v>
      </c>
      <c r="BN33" s="355">
        <v>1.0921679825999999</v>
      </c>
      <c r="BO33" s="355">
        <v>1.092157517</v>
      </c>
      <c r="BP33" s="355">
        <v>1.0921481657000001</v>
      </c>
      <c r="BQ33" s="355">
        <v>1.0921286636</v>
      </c>
      <c r="BR33" s="355">
        <v>1.0921034659</v>
      </c>
      <c r="BS33" s="355">
        <v>1.0921467003000001</v>
      </c>
      <c r="BT33" s="355">
        <v>1.0921176699999999</v>
      </c>
      <c r="BU33" s="355">
        <v>1.0921132470999999</v>
      </c>
      <c r="BV33" s="355">
        <v>1.0922228407000001</v>
      </c>
      <c r="BW33" s="195"/>
    </row>
    <row r="34" spans="1:75" ht="11.1" customHeight="1" x14ac:dyDescent="0.2">
      <c r="A34" s="323" t="s">
        <v>858</v>
      </c>
      <c r="B34" s="410" t="s">
        <v>203</v>
      </c>
      <c r="C34" s="289">
        <v>11.2776</v>
      </c>
      <c r="D34" s="289">
        <v>11.3308</v>
      </c>
      <c r="E34" s="289">
        <v>11.287100000000001</v>
      </c>
      <c r="F34" s="289">
        <v>10.3224</v>
      </c>
      <c r="G34" s="289">
        <v>10.4674</v>
      </c>
      <c r="H34" s="289">
        <v>10.977499999999999</v>
      </c>
      <c r="I34" s="289">
        <v>10.9992</v>
      </c>
      <c r="J34" s="289">
        <v>10.8743</v>
      </c>
      <c r="K34" s="289">
        <v>10.991300000000001</v>
      </c>
      <c r="L34" s="289">
        <v>10.9664</v>
      </c>
      <c r="M34" s="289">
        <v>11.116400000000001</v>
      </c>
      <c r="N34" s="289">
        <v>11.144399999999999</v>
      </c>
      <c r="O34" s="289">
        <v>11.1532</v>
      </c>
      <c r="P34" s="289">
        <v>11.323399999999999</v>
      </c>
      <c r="Q34" s="289">
        <v>10.9947</v>
      </c>
      <c r="R34" s="289">
        <v>10.898899999999999</v>
      </c>
      <c r="S34" s="289">
        <v>10.859400000000001</v>
      </c>
      <c r="T34" s="289">
        <v>10.7743</v>
      </c>
      <c r="U34" s="289">
        <v>10.745699999999999</v>
      </c>
      <c r="V34" s="289">
        <v>10.688700000000001</v>
      </c>
      <c r="W34" s="289">
        <v>10.8087</v>
      </c>
      <c r="X34" s="289">
        <v>10.8657</v>
      </c>
      <c r="Y34" s="289">
        <v>10.8912</v>
      </c>
      <c r="Z34" s="289">
        <v>10.908099999999999</v>
      </c>
      <c r="AA34" s="289">
        <v>10.8886</v>
      </c>
      <c r="AB34" s="289">
        <v>10.8127</v>
      </c>
      <c r="AC34" s="289">
        <v>10.790100000000001</v>
      </c>
      <c r="AD34" s="289">
        <v>10.6874</v>
      </c>
      <c r="AE34" s="289">
        <v>10.546799999999999</v>
      </c>
      <c r="AF34" s="289">
        <v>10.4055</v>
      </c>
      <c r="AG34" s="289">
        <v>10.379899999999999</v>
      </c>
      <c r="AH34" s="289">
        <v>10.3203</v>
      </c>
      <c r="AI34" s="289">
        <v>10.3203</v>
      </c>
      <c r="AJ34" s="289">
        <v>10.3741</v>
      </c>
      <c r="AK34" s="289">
        <v>10.4293</v>
      </c>
      <c r="AL34" s="289">
        <v>10.4505</v>
      </c>
      <c r="AM34" s="289">
        <v>10.4506</v>
      </c>
      <c r="AN34" s="289">
        <v>10.4412</v>
      </c>
      <c r="AO34" s="289">
        <v>10.441599999999999</v>
      </c>
      <c r="AP34" s="289">
        <v>10.5006</v>
      </c>
      <c r="AQ34" s="289">
        <v>10.4664</v>
      </c>
      <c r="AR34" s="289">
        <v>10.432700000000001</v>
      </c>
      <c r="AS34" s="289">
        <v>10.463100000000001</v>
      </c>
      <c r="AT34" s="289">
        <v>10.452999999999999</v>
      </c>
      <c r="AU34" s="289">
        <v>10.5966</v>
      </c>
      <c r="AV34" s="289">
        <v>10.725099999999999</v>
      </c>
      <c r="AW34" s="289">
        <v>10.757999999999999</v>
      </c>
      <c r="AX34" s="289">
        <v>10.6793</v>
      </c>
      <c r="AY34" s="289">
        <v>10.6785</v>
      </c>
      <c r="AZ34" s="874">
        <v>10.6289</v>
      </c>
      <c r="BA34" s="874">
        <v>10.6282</v>
      </c>
      <c r="BB34" s="874">
        <v>10.4779</v>
      </c>
      <c r="BC34" s="874">
        <v>10.367800000000001</v>
      </c>
      <c r="BD34" s="874">
        <v>10.233844417</v>
      </c>
      <c r="BE34" s="874">
        <v>10.163913029</v>
      </c>
      <c r="BF34" s="874">
        <v>10.159112441</v>
      </c>
      <c r="BG34" s="355">
        <v>10.231848867</v>
      </c>
      <c r="BH34" s="355">
        <v>10.514723759000001</v>
      </c>
      <c r="BI34" s="355">
        <v>10.547223126</v>
      </c>
      <c r="BJ34" s="355">
        <v>10.617822466</v>
      </c>
      <c r="BK34" s="355">
        <v>10.611312613999999</v>
      </c>
      <c r="BL34" s="355">
        <v>10.614919347000001</v>
      </c>
      <c r="BM34" s="355">
        <v>10.617669158</v>
      </c>
      <c r="BN34" s="355">
        <v>10.596032605</v>
      </c>
      <c r="BO34" s="355">
        <v>10.564204356999999</v>
      </c>
      <c r="BP34" s="355">
        <v>10.532760318999999</v>
      </c>
      <c r="BQ34" s="355">
        <v>10.465811803999999</v>
      </c>
      <c r="BR34" s="355">
        <v>10.462488282000001</v>
      </c>
      <c r="BS34" s="355">
        <v>10.513124112</v>
      </c>
      <c r="BT34" s="355">
        <v>10.599015458</v>
      </c>
      <c r="BU34" s="355">
        <v>10.631522976999999</v>
      </c>
      <c r="BV34" s="355">
        <v>10.652135790000001</v>
      </c>
      <c r="BW34" s="195"/>
    </row>
    <row r="35" spans="1:75" ht="11.1" customHeight="1" x14ac:dyDescent="0.2">
      <c r="A35" s="323" t="s">
        <v>859</v>
      </c>
      <c r="B35" s="410" t="s">
        <v>554</v>
      </c>
      <c r="C35" s="289">
        <v>0.15390000000000001</v>
      </c>
      <c r="D35" s="289">
        <v>0.1598</v>
      </c>
      <c r="E35" s="289">
        <v>0.15079999999999999</v>
      </c>
      <c r="F35" s="289">
        <v>0.155</v>
      </c>
      <c r="G35" s="289">
        <v>0.15329999999999999</v>
      </c>
      <c r="H35" s="289">
        <v>0.1552</v>
      </c>
      <c r="I35" s="289">
        <v>0.15679999999999999</v>
      </c>
      <c r="J35" s="289">
        <v>0.15809999999999999</v>
      </c>
      <c r="K35" s="289">
        <v>0.16259999999999999</v>
      </c>
      <c r="L35" s="289">
        <v>0.15939999999999999</v>
      </c>
      <c r="M35" s="289">
        <v>0.15140000000000001</v>
      </c>
      <c r="N35" s="289">
        <v>0.14499999999999999</v>
      </c>
      <c r="O35" s="289">
        <v>0.13950000000000001</v>
      </c>
      <c r="P35" s="289">
        <v>0.13600000000000001</v>
      </c>
      <c r="Q35" s="289">
        <v>0.1245</v>
      </c>
      <c r="R35" s="289">
        <v>0.1176</v>
      </c>
      <c r="S35" s="289">
        <v>0.13400000000000001</v>
      </c>
      <c r="T35" s="289">
        <v>0.14729999999999999</v>
      </c>
      <c r="U35" s="289">
        <v>0.157</v>
      </c>
      <c r="V35" s="289">
        <v>0.15720000000000001</v>
      </c>
      <c r="W35" s="289">
        <v>0.16</v>
      </c>
      <c r="X35" s="289">
        <v>0.16</v>
      </c>
      <c r="Y35" s="289">
        <v>0.16</v>
      </c>
      <c r="Z35" s="289">
        <v>0.16</v>
      </c>
      <c r="AA35" s="289">
        <v>0.16</v>
      </c>
      <c r="AB35" s="289">
        <v>0.16</v>
      </c>
      <c r="AC35" s="289">
        <v>0.08</v>
      </c>
      <c r="AD35" s="289">
        <v>7.0000000000000007E-2</v>
      </c>
      <c r="AE35" s="289">
        <v>0.06</v>
      </c>
      <c r="AF35" s="289">
        <v>0.06</v>
      </c>
      <c r="AG35" s="289">
        <v>0.06</v>
      </c>
      <c r="AH35" s="289">
        <v>0.06</v>
      </c>
      <c r="AI35" s="289">
        <v>0.06</v>
      </c>
      <c r="AJ35" s="289">
        <v>0.06</v>
      </c>
      <c r="AK35" s="289">
        <v>0.06</v>
      </c>
      <c r="AL35" s="289">
        <v>0.06</v>
      </c>
      <c r="AM35" s="289">
        <v>0.06</v>
      </c>
      <c r="AN35" s="289">
        <v>0.08</v>
      </c>
      <c r="AO35" s="289">
        <v>0.06</v>
      </c>
      <c r="AP35" s="289">
        <v>0.06</v>
      </c>
      <c r="AQ35" s="289">
        <v>0.09</v>
      </c>
      <c r="AR35" s="289">
        <v>0.15</v>
      </c>
      <c r="AS35" s="289">
        <v>0.15</v>
      </c>
      <c r="AT35" s="289">
        <v>0.15</v>
      </c>
      <c r="AU35" s="289">
        <v>0.15</v>
      </c>
      <c r="AV35" s="289">
        <v>0.15</v>
      </c>
      <c r="AW35" s="289">
        <v>0.13</v>
      </c>
      <c r="AX35" s="289">
        <v>0.12</v>
      </c>
      <c r="AY35" s="289">
        <v>0.1</v>
      </c>
      <c r="AZ35" s="874">
        <v>0.13</v>
      </c>
      <c r="BA35" s="874">
        <v>0.15</v>
      </c>
      <c r="BB35" s="874">
        <v>0.15</v>
      </c>
      <c r="BC35" s="874">
        <v>0.15</v>
      </c>
      <c r="BD35" s="874">
        <v>0.15</v>
      </c>
      <c r="BE35" s="874">
        <v>0.15</v>
      </c>
      <c r="BF35" s="874">
        <v>0.15</v>
      </c>
      <c r="BG35" s="355">
        <v>0.15</v>
      </c>
      <c r="BH35" s="355">
        <v>0.15</v>
      </c>
      <c r="BI35" s="355">
        <v>0.15</v>
      </c>
      <c r="BJ35" s="355">
        <v>0.15</v>
      </c>
      <c r="BK35" s="355">
        <v>0.15</v>
      </c>
      <c r="BL35" s="355">
        <v>0.15</v>
      </c>
      <c r="BM35" s="355">
        <v>0.15</v>
      </c>
      <c r="BN35" s="355">
        <v>0.15</v>
      </c>
      <c r="BO35" s="355">
        <v>0.15</v>
      </c>
      <c r="BP35" s="355">
        <v>0.15</v>
      </c>
      <c r="BQ35" s="355">
        <v>0.15</v>
      </c>
      <c r="BR35" s="355">
        <v>0.15</v>
      </c>
      <c r="BS35" s="355">
        <v>0.15</v>
      </c>
      <c r="BT35" s="355">
        <v>0.15</v>
      </c>
      <c r="BU35" s="355">
        <v>0.15</v>
      </c>
      <c r="BV35" s="355">
        <v>0.15</v>
      </c>
      <c r="BW35" s="195"/>
    </row>
    <row r="36" spans="1:75" ht="11.1" customHeight="1" x14ac:dyDescent="0.2">
      <c r="A36" s="323" t="s">
        <v>860</v>
      </c>
      <c r="B36" s="411" t="s">
        <v>861</v>
      </c>
      <c r="C36" s="329">
        <v>6.5699999999999995E-2</v>
      </c>
      <c r="D36" s="329">
        <v>6.7599999999999993E-2</v>
      </c>
      <c r="E36" s="329">
        <v>6.83E-2</v>
      </c>
      <c r="F36" s="329">
        <v>6.7299999999999999E-2</v>
      </c>
      <c r="G36" s="329">
        <v>6.7299999999999999E-2</v>
      </c>
      <c r="H36" s="329">
        <v>6.5500000000000003E-2</v>
      </c>
      <c r="I36" s="329">
        <v>6.4699999999999994E-2</v>
      </c>
      <c r="J36" s="329">
        <v>6.4000000000000001E-2</v>
      </c>
      <c r="K36" s="329">
        <v>6.5199999999999994E-2</v>
      </c>
      <c r="L36" s="329">
        <v>6.7100000000000007E-2</v>
      </c>
      <c r="M36" s="329">
        <v>6.8199999999999997E-2</v>
      </c>
      <c r="N36" s="329">
        <v>6.88E-2</v>
      </c>
      <c r="O36" s="329">
        <v>6.88E-2</v>
      </c>
      <c r="P36" s="329">
        <v>6.9500000000000006E-2</v>
      </c>
      <c r="Q36" s="329">
        <v>6.9800000000000001E-2</v>
      </c>
      <c r="R36" s="329">
        <v>7.0800000000000002E-2</v>
      </c>
      <c r="S36" s="329">
        <v>7.0000000000000007E-2</v>
      </c>
      <c r="T36" s="329">
        <v>7.0300000000000001E-2</v>
      </c>
      <c r="U36" s="329">
        <v>6.8699999999999997E-2</v>
      </c>
      <c r="V36" s="329">
        <v>6.8199999999999997E-2</v>
      </c>
      <c r="W36" s="329">
        <v>6.7699999999999996E-2</v>
      </c>
      <c r="X36" s="329">
        <v>6.9199999999999998E-2</v>
      </c>
      <c r="Y36" s="329">
        <v>7.1300000000000002E-2</v>
      </c>
      <c r="Z36" s="329">
        <v>7.2800000000000004E-2</v>
      </c>
      <c r="AA36" s="329">
        <v>7.1800000000000003E-2</v>
      </c>
      <c r="AB36" s="329">
        <v>5.1799999999999999E-2</v>
      </c>
      <c r="AC36" s="329">
        <v>5.1799999999999999E-2</v>
      </c>
      <c r="AD36" s="329">
        <v>4.1799999999999997E-2</v>
      </c>
      <c r="AE36" s="329">
        <v>3.1800000000000002E-2</v>
      </c>
      <c r="AF36" s="329">
        <v>3.1800000000000002E-2</v>
      </c>
      <c r="AG36" s="329">
        <v>3.1699999999999999E-2</v>
      </c>
      <c r="AH36" s="329">
        <v>3.1699999999999999E-2</v>
      </c>
      <c r="AI36" s="329">
        <v>3.1800000000000002E-2</v>
      </c>
      <c r="AJ36" s="329">
        <v>3.1800000000000002E-2</v>
      </c>
      <c r="AK36" s="329">
        <v>3.1800000000000002E-2</v>
      </c>
      <c r="AL36" s="329">
        <v>3.1800000000000002E-2</v>
      </c>
      <c r="AM36" s="329">
        <v>3.1699999999999999E-2</v>
      </c>
      <c r="AN36" s="329">
        <v>3.1699999999999999E-2</v>
      </c>
      <c r="AO36" s="329">
        <v>3.1699999999999999E-2</v>
      </c>
      <c r="AP36" s="329">
        <v>3.1699999999999999E-2</v>
      </c>
      <c r="AQ36" s="329">
        <v>3.1699999999999999E-2</v>
      </c>
      <c r="AR36" s="329">
        <v>3.1800000000000002E-2</v>
      </c>
      <c r="AS36" s="329">
        <v>3.1800000000000002E-2</v>
      </c>
      <c r="AT36" s="329">
        <v>3.1800000000000002E-2</v>
      </c>
      <c r="AU36" s="329">
        <v>3.1800000000000002E-2</v>
      </c>
      <c r="AV36" s="329">
        <v>3.1800000000000002E-2</v>
      </c>
      <c r="AW36" s="329">
        <v>3.1800000000000002E-2</v>
      </c>
      <c r="AX36" s="329">
        <v>3.1800000000000002E-2</v>
      </c>
      <c r="AY36" s="329">
        <v>3.1699999999999999E-2</v>
      </c>
      <c r="AZ36" s="888">
        <v>3.1699999999999999E-2</v>
      </c>
      <c r="BA36" s="888">
        <v>3.1699999999999999E-2</v>
      </c>
      <c r="BB36" s="888">
        <v>3.1600000000000003E-2</v>
      </c>
      <c r="BC36" s="888">
        <v>3.1600000000000003E-2</v>
      </c>
      <c r="BD36" s="888">
        <v>3.2074783271000003E-2</v>
      </c>
      <c r="BE36" s="888">
        <v>3.207160681E-2</v>
      </c>
      <c r="BF36" s="888">
        <v>3.2103935673000003E-2</v>
      </c>
      <c r="BG36" s="400">
        <v>3.2113196646E-2</v>
      </c>
      <c r="BH36" s="400">
        <v>3.2093139269000003E-2</v>
      </c>
      <c r="BI36" s="400">
        <v>3.2106326051999999E-2</v>
      </c>
      <c r="BJ36" s="400">
        <v>3.2125825004999997E-2</v>
      </c>
      <c r="BK36" s="400">
        <v>3.2093511702999997E-2</v>
      </c>
      <c r="BL36" s="400">
        <v>3.2132717961999999E-2</v>
      </c>
      <c r="BM36" s="400">
        <v>3.2113436187000001E-2</v>
      </c>
      <c r="BN36" s="400">
        <v>3.2128915837999997E-2</v>
      </c>
      <c r="BO36" s="400">
        <v>3.213219648E-2</v>
      </c>
      <c r="BP36" s="400">
        <v>3.2159820382999998E-2</v>
      </c>
      <c r="BQ36" s="400">
        <v>3.2155403755999998E-2</v>
      </c>
      <c r="BR36" s="400">
        <v>3.2154408693E-2</v>
      </c>
      <c r="BS36" s="400">
        <v>3.2157150799999999E-2</v>
      </c>
      <c r="BT36" s="400">
        <v>3.2138008966999997E-2</v>
      </c>
      <c r="BU36" s="400">
        <v>3.2151591957E-2</v>
      </c>
      <c r="BV36" s="400">
        <v>3.217183169E-2</v>
      </c>
      <c r="BW36" s="195"/>
    </row>
    <row r="37" spans="1:75" ht="12" customHeight="1" x14ac:dyDescent="0.25">
      <c r="B37" s="1032" t="s">
        <v>824</v>
      </c>
      <c r="C37" s="1021"/>
      <c r="D37" s="1021"/>
      <c r="E37" s="1021"/>
      <c r="F37" s="1021"/>
      <c r="G37" s="1021"/>
      <c r="H37" s="1021"/>
      <c r="I37" s="1021"/>
      <c r="J37" s="1021"/>
      <c r="K37" s="1021"/>
      <c r="L37" s="1021"/>
      <c r="M37" s="1021"/>
      <c r="N37" s="1021"/>
      <c r="O37" s="1021"/>
      <c r="P37" s="1021"/>
      <c r="Q37" s="1021"/>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639"/>
      <c r="AZ37" s="639"/>
      <c r="BA37" s="639"/>
      <c r="BB37" s="639"/>
      <c r="BC37" s="639"/>
      <c r="BD37" s="639"/>
      <c r="BE37" s="639"/>
      <c r="BF37" s="639"/>
      <c r="BG37" s="639"/>
      <c r="BH37" s="639"/>
      <c r="BI37" s="639"/>
      <c r="BJ37" s="150"/>
      <c r="BK37" s="150"/>
      <c r="BL37" s="150"/>
      <c r="BM37" s="150"/>
      <c r="BN37" s="150"/>
      <c r="BO37" s="150"/>
      <c r="BP37" s="150"/>
      <c r="BQ37" s="150"/>
      <c r="BR37" s="150"/>
      <c r="BS37" s="150"/>
      <c r="BT37" s="150"/>
      <c r="BU37" s="150"/>
      <c r="BV37" s="150"/>
      <c r="BW37" s="195"/>
    </row>
    <row r="38" spans="1:75" ht="12" customHeight="1" x14ac:dyDescent="0.2">
      <c r="B38" s="1019" t="s">
        <v>825</v>
      </c>
      <c r="C38" s="1019"/>
      <c r="D38" s="1019"/>
      <c r="E38" s="1019"/>
      <c r="F38" s="1019"/>
      <c r="G38" s="1019"/>
      <c r="H38" s="1019"/>
      <c r="I38" s="1019"/>
      <c r="J38" s="1019"/>
      <c r="K38" s="1019"/>
      <c r="L38" s="1019"/>
      <c r="M38" s="1019"/>
      <c r="N38" s="1019"/>
      <c r="O38" s="1019"/>
      <c r="P38" s="1019"/>
      <c r="Q38" s="1019"/>
      <c r="BD38" s="637"/>
      <c r="BE38" s="637"/>
      <c r="BF38" s="637"/>
      <c r="BK38" s="195"/>
      <c r="BL38" s="195"/>
      <c r="BM38" s="195"/>
      <c r="BN38" s="195"/>
      <c r="BO38" s="195"/>
      <c r="BP38" s="195"/>
      <c r="BQ38" s="195"/>
      <c r="BR38" s="195"/>
      <c r="BS38" s="195"/>
      <c r="BT38" s="195"/>
      <c r="BU38" s="195"/>
      <c r="BV38" s="195"/>
      <c r="BW38" s="195"/>
    </row>
    <row r="39" spans="1:75" ht="12" customHeight="1" x14ac:dyDescent="0.2">
      <c r="B39" s="1019" t="s">
        <v>1608</v>
      </c>
      <c r="C39" s="1019"/>
      <c r="D39" s="1019"/>
      <c r="E39" s="1019"/>
      <c r="F39" s="1019"/>
      <c r="G39" s="1019"/>
      <c r="H39" s="1019"/>
      <c r="I39" s="1019"/>
      <c r="J39" s="1019"/>
      <c r="K39" s="1019"/>
      <c r="L39" s="1019"/>
      <c r="M39" s="1019"/>
      <c r="N39" s="1019"/>
      <c r="O39" s="1019"/>
      <c r="P39" s="1019"/>
      <c r="Q39" s="1019"/>
      <c r="BD39" s="637"/>
      <c r="BE39" s="637"/>
      <c r="BF39" s="637"/>
      <c r="BK39" s="195"/>
      <c r="BL39" s="195"/>
      <c r="BM39" s="195"/>
      <c r="BN39" s="195"/>
      <c r="BO39" s="195"/>
      <c r="BP39" s="195"/>
      <c r="BQ39" s="195"/>
      <c r="BR39" s="195"/>
      <c r="BS39" s="195"/>
      <c r="BT39" s="195"/>
      <c r="BU39" s="195"/>
      <c r="BV39" s="195"/>
      <c r="BW39" s="195"/>
    </row>
    <row r="40" spans="1:75" s="160" customFormat="1" ht="12" customHeight="1" x14ac:dyDescent="0.25">
      <c r="A40" s="159"/>
      <c r="B40" s="1032" t="s">
        <v>827</v>
      </c>
      <c r="C40" s="1021"/>
      <c r="D40" s="1021"/>
      <c r="E40" s="1021"/>
      <c r="F40" s="1021"/>
      <c r="G40" s="1021"/>
      <c r="H40" s="1021"/>
      <c r="I40" s="1021"/>
      <c r="J40" s="1021"/>
      <c r="K40" s="1021"/>
      <c r="L40" s="1021"/>
      <c r="M40" s="1021"/>
      <c r="N40" s="1021"/>
      <c r="O40" s="1021"/>
      <c r="P40" s="1021"/>
      <c r="Q40" s="1021"/>
      <c r="R40" s="298"/>
      <c r="AY40" s="823"/>
      <c r="AZ40" s="823"/>
      <c r="BA40" s="823"/>
      <c r="BB40" s="823"/>
      <c r="BC40" s="823"/>
      <c r="BD40" s="632"/>
      <c r="BE40" s="632"/>
      <c r="BF40" s="632"/>
      <c r="BG40" s="823"/>
      <c r="BH40" s="823"/>
      <c r="BI40" s="823"/>
      <c r="BJ40" s="221"/>
    </row>
    <row r="41" spans="1:75" s="161" customFormat="1" ht="12" customHeight="1" x14ac:dyDescent="0.2">
      <c r="A41" s="162"/>
      <c r="B41" s="773" t="s">
        <v>808</v>
      </c>
      <c r="C41" s="788"/>
      <c r="D41" s="788"/>
      <c r="E41" s="788"/>
      <c r="F41" s="788"/>
      <c r="G41" s="788"/>
      <c r="H41" s="800"/>
      <c r="I41" s="788"/>
      <c r="J41" s="788"/>
      <c r="K41" s="788"/>
      <c r="L41" s="788"/>
      <c r="M41" s="788"/>
      <c r="N41" s="788"/>
      <c r="O41" s="788"/>
      <c r="P41" s="788"/>
      <c r="Q41" s="788"/>
      <c r="AY41" s="638"/>
      <c r="AZ41" s="638"/>
      <c r="BA41" s="638"/>
      <c r="BB41" s="638"/>
      <c r="BC41" s="638"/>
      <c r="BD41" s="638"/>
      <c r="BE41" s="638"/>
      <c r="BF41" s="638"/>
      <c r="BG41" s="638"/>
      <c r="BH41" s="638"/>
      <c r="BI41" s="638"/>
      <c r="BJ41" s="220"/>
      <c r="BK41" s="220"/>
      <c r="BL41" s="220"/>
      <c r="BM41" s="220"/>
      <c r="BN41" s="220"/>
      <c r="BO41" s="220"/>
      <c r="BP41" s="220"/>
      <c r="BQ41" s="220"/>
      <c r="BR41" s="220"/>
      <c r="BS41" s="220"/>
      <c r="BT41" s="220"/>
      <c r="BU41" s="220"/>
      <c r="BV41" s="220"/>
      <c r="BW41" s="220"/>
    </row>
    <row r="42" spans="1:75" s="161" customFormat="1" ht="12" customHeight="1" x14ac:dyDescent="0.25">
      <c r="A42" s="162"/>
      <c r="B42" s="797" t="str">
        <f>Dates!$G$2</f>
        <v>EIA completed modeling and analysis for this report on Thursday, September 3, 2026.</v>
      </c>
      <c r="C42" s="786"/>
      <c r="D42" s="786"/>
      <c r="E42" s="786"/>
      <c r="F42" s="786"/>
      <c r="G42" s="786"/>
      <c r="H42" s="786"/>
      <c r="I42" s="786"/>
      <c r="J42" s="786"/>
      <c r="K42" s="786"/>
      <c r="L42" s="786"/>
      <c r="M42" s="786"/>
      <c r="N42" s="786"/>
      <c r="O42" s="786"/>
      <c r="P42" s="786"/>
      <c r="Q42" s="786"/>
      <c r="AY42" s="638"/>
      <c r="AZ42" s="638"/>
      <c r="BA42" s="638"/>
      <c r="BB42" s="638"/>
      <c r="BC42" s="638"/>
      <c r="BD42" s="636"/>
      <c r="BE42" s="636"/>
      <c r="BF42" s="636"/>
      <c r="BG42" s="638"/>
      <c r="BH42" s="638"/>
      <c r="BI42" s="638"/>
      <c r="BJ42" s="220"/>
    </row>
    <row r="43" spans="1:75" s="161" customFormat="1" ht="12" customHeight="1" x14ac:dyDescent="0.25">
      <c r="A43" s="162"/>
      <c r="B43" s="1029" t="s">
        <v>481</v>
      </c>
      <c r="C43" s="1030"/>
      <c r="D43" s="1030"/>
      <c r="E43" s="1030"/>
      <c r="F43" s="1030"/>
      <c r="G43" s="1030"/>
      <c r="H43" s="1030"/>
      <c r="I43" s="1030"/>
      <c r="J43" s="1030"/>
      <c r="K43" s="1030"/>
      <c r="L43" s="1030"/>
      <c r="M43" s="1030"/>
      <c r="N43" s="1030"/>
      <c r="O43" s="1030"/>
      <c r="P43" s="1030"/>
      <c r="Q43" s="1030"/>
      <c r="AY43" s="638"/>
      <c r="AZ43" s="638"/>
      <c r="BA43" s="638"/>
      <c r="BB43" s="638"/>
      <c r="BC43" s="638"/>
      <c r="BD43" s="636"/>
      <c r="BE43" s="636"/>
      <c r="BF43" s="636"/>
      <c r="BG43" s="638"/>
      <c r="BH43" s="638"/>
      <c r="BI43" s="638"/>
      <c r="BJ43" s="220"/>
    </row>
    <row r="44" spans="1:75" s="161" customFormat="1" ht="12" customHeight="1" x14ac:dyDescent="0.25">
      <c r="A44" s="162"/>
      <c r="B44" s="1007" t="s">
        <v>1402</v>
      </c>
      <c r="C44" s="974"/>
      <c r="D44" s="974"/>
      <c r="E44" s="974"/>
      <c r="F44" s="974"/>
      <c r="G44" s="974"/>
      <c r="H44" s="974"/>
      <c r="I44" s="974"/>
      <c r="J44" s="974"/>
      <c r="K44" s="974"/>
      <c r="L44" s="974"/>
      <c r="M44" s="974"/>
      <c r="N44" s="974"/>
      <c r="O44" s="974"/>
      <c r="P44" s="974"/>
      <c r="Q44" s="974"/>
      <c r="AY44" s="638"/>
      <c r="AZ44" s="638"/>
      <c r="BA44" s="638"/>
      <c r="BB44" s="638"/>
      <c r="BC44" s="638"/>
      <c r="BD44" s="636"/>
      <c r="BE44" s="636"/>
      <c r="BF44" s="636"/>
      <c r="BG44" s="638"/>
      <c r="BH44" s="638"/>
      <c r="BI44" s="638"/>
      <c r="BJ44" s="220"/>
    </row>
    <row r="45" spans="1:75" s="161" customFormat="1" ht="12" customHeight="1" x14ac:dyDescent="0.25">
      <c r="A45" s="162"/>
      <c r="B45" s="1002" t="s">
        <v>489</v>
      </c>
      <c r="C45" s="1021"/>
      <c r="D45" s="1021"/>
      <c r="E45" s="1021"/>
      <c r="F45" s="1021"/>
      <c r="G45" s="1021"/>
      <c r="H45" s="1021"/>
      <c r="I45" s="1021"/>
      <c r="J45" s="1021"/>
      <c r="K45" s="1021"/>
      <c r="L45" s="1021"/>
      <c r="M45" s="1021"/>
      <c r="N45" s="1021"/>
      <c r="O45" s="1021"/>
      <c r="P45" s="1021"/>
      <c r="Q45" s="1021"/>
      <c r="AY45" s="638"/>
      <c r="AZ45" s="638"/>
      <c r="BA45" s="638"/>
      <c r="BB45" s="638"/>
      <c r="BC45" s="638"/>
      <c r="BD45" s="636"/>
      <c r="BE45" s="636"/>
      <c r="BF45" s="636"/>
      <c r="BG45" s="638"/>
      <c r="BH45" s="638"/>
      <c r="BI45" s="638"/>
      <c r="BJ45" s="220"/>
    </row>
    <row r="46" spans="1:75" s="161" customFormat="1" ht="12" customHeight="1" x14ac:dyDescent="0.25">
      <c r="A46" s="158"/>
      <c r="B46" s="790" t="s">
        <v>821</v>
      </c>
      <c r="C46" s="791"/>
      <c r="D46" s="791"/>
      <c r="E46" s="791"/>
      <c r="F46" s="791"/>
      <c r="G46" s="791"/>
      <c r="H46" s="801"/>
      <c r="I46" s="791"/>
      <c r="J46" s="791"/>
      <c r="K46" s="791"/>
      <c r="L46" s="791"/>
      <c r="M46" s="791"/>
      <c r="N46" s="791"/>
      <c r="O46" s="791"/>
      <c r="P46" s="791"/>
      <c r="Q46" s="789"/>
      <c r="AY46" s="638"/>
      <c r="AZ46" s="638"/>
      <c r="BA46" s="638"/>
      <c r="BB46" s="638"/>
      <c r="BC46" s="638"/>
      <c r="BD46" s="636"/>
      <c r="BE46" s="636"/>
      <c r="BF46" s="636"/>
      <c r="BG46" s="638"/>
      <c r="BH46" s="638"/>
      <c r="BI46" s="638"/>
      <c r="BJ46" s="220"/>
    </row>
    <row r="47" spans="1:75" ht="13.2" x14ac:dyDescent="0.25">
      <c r="B47" s="1022" t="s">
        <v>822</v>
      </c>
      <c r="C47" s="1021"/>
      <c r="D47" s="1021"/>
      <c r="E47" s="1021"/>
      <c r="F47" s="1021"/>
      <c r="G47" s="1021"/>
      <c r="H47" s="1021"/>
      <c r="I47" s="1021"/>
      <c r="J47" s="1021"/>
      <c r="K47" s="1021"/>
      <c r="L47" s="1021"/>
      <c r="M47" s="1021"/>
      <c r="N47" s="1021"/>
      <c r="O47" s="1021"/>
      <c r="P47" s="1021"/>
      <c r="Q47" s="1021"/>
      <c r="BK47" s="151"/>
      <c r="BL47" s="151"/>
      <c r="BM47" s="151"/>
      <c r="BN47" s="151"/>
      <c r="BO47" s="151"/>
      <c r="BP47" s="151"/>
      <c r="BQ47" s="151"/>
      <c r="BR47" s="151"/>
      <c r="BS47" s="151"/>
      <c r="BT47" s="151"/>
      <c r="BU47" s="151"/>
      <c r="BV47" s="151"/>
    </row>
    <row r="48" spans="1:75" ht="13.2" x14ac:dyDescent="0.25">
      <c r="B48" s="1009" t="s">
        <v>823</v>
      </c>
      <c r="C48" s="1021"/>
      <c r="D48" s="1021"/>
      <c r="E48" s="1021"/>
      <c r="F48" s="1021"/>
      <c r="G48" s="1021"/>
      <c r="H48" s="1021"/>
      <c r="I48" s="1021"/>
      <c r="J48" s="1021"/>
      <c r="K48" s="1021"/>
      <c r="L48" s="1021"/>
      <c r="M48" s="1021"/>
      <c r="N48" s="1021"/>
      <c r="O48" s="1021"/>
      <c r="P48" s="1021"/>
      <c r="Q48" s="1021"/>
      <c r="BK48" s="151"/>
      <c r="BL48" s="151"/>
      <c r="BM48" s="151"/>
      <c r="BN48" s="151"/>
      <c r="BO48" s="151"/>
      <c r="BP48" s="151"/>
      <c r="BQ48" s="151"/>
      <c r="BR48" s="151"/>
      <c r="BS48" s="151"/>
      <c r="BT48" s="151"/>
      <c r="BU48" s="151"/>
      <c r="BV48" s="151"/>
    </row>
    <row r="49" spans="63:74" x14ac:dyDescent="0.2">
      <c r="BK49" s="151"/>
      <c r="BL49" s="151"/>
      <c r="BM49" s="151"/>
      <c r="BN49" s="151"/>
      <c r="BO49" s="151"/>
      <c r="BP49" s="151"/>
      <c r="BQ49" s="151"/>
      <c r="BR49" s="151"/>
      <c r="BS49" s="151"/>
      <c r="BT49" s="151"/>
      <c r="BU49" s="151"/>
      <c r="BV49" s="151"/>
    </row>
    <row r="50" spans="63:74" x14ac:dyDescent="0.2">
      <c r="BK50" s="151"/>
      <c r="BL50" s="151"/>
      <c r="BM50" s="151"/>
      <c r="BN50" s="151"/>
      <c r="BO50" s="151"/>
      <c r="BP50" s="151"/>
      <c r="BQ50" s="151"/>
      <c r="BR50" s="151"/>
      <c r="BS50" s="151"/>
      <c r="BT50" s="151"/>
      <c r="BU50" s="151"/>
      <c r="BV50" s="151"/>
    </row>
    <row r="51" spans="63:74" x14ac:dyDescent="0.2">
      <c r="BK51" s="151"/>
      <c r="BL51" s="151"/>
      <c r="BM51" s="151"/>
      <c r="BN51" s="151"/>
      <c r="BO51" s="151"/>
      <c r="BP51" s="151"/>
      <c r="BQ51" s="151"/>
      <c r="BR51" s="151"/>
      <c r="BS51" s="151"/>
      <c r="BT51" s="151"/>
      <c r="BU51" s="151"/>
      <c r="BV51" s="151"/>
    </row>
    <row r="52" spans="63:74" x14ac:dyDescent="0.2">
      <c r="BK52" s="151"/>
      <c r="BL52" s="151"/>
      <c r="BM52" s="151"/>
      <c r="BN52" s="151"/>
      <c r="BO52" s="151"/>
      <c r="BP52" s="151"/>
      <c r="BQ52" s="151"/>
      <c r="BR52" s="151"/>
      <c r="BS52" s="151"/>
      <c r="BT52" s="151"/>
      <c r="BU52" s="151"/>
      <c r="BV52" s="151"/>
    </row>
    <row r="53" spans="63:74" x14ac:dyDescent="0.2">
      <c r="BK53" s="151"/>
      <c r="BL53" s="151"/>
      <c r="BM53" s="151"/>
      <c r="BN53" s="151"/>
      <c r="BO53" s="151"/>
      <c r="BP53" s="151"/>
      <c r="BQ53" s="151"/>
      <c r="BR53" s="151"/>
      <c r="BS53" s="151"/>
      <c r="BT53" s="151"/>
      <c r="BU53" s="151"/>
      <c r="BV53" s="151"/>
    </row>
    <row r="54" spans="63:74" x14ac:dyDescent="0.2">
      <c r="BK54" s="151"/>
      <c r="BL54" s="151"/>
      <c r="BM54" s="151"/>
      <c r="BN54" s="151"/>
      <c r="BO54" s="151"/>
      <c r="BP54" s="151"/>
      <c r="BQ54" s="151"/>
      <c r="BR54" s="151"/>
      <c r="BS54" s="151"/>
      <c r="BT54" s="151"/>
      <c r="BU54" s="151"/>
      <c r="BV54" s="151"/>
    </row>
    <row r="55" spans="63:74" x14ac:dyDescent="0.2">
      <c r="BK55" s="151"/>
      <c r="BL55" s="151"/>
      <c r="BM55" s="151"/>
      <c r="BN55" s="151"/>
      <c r="BO55" s="151"/>
      <c r="BP55" s="151"/>
      <c r="BQ55" s="151"/>
      <c r="BR55" s="151"/>
      <c r="BS55" s="151"/>
      <c r="BT55" s="151"/>
      <c r="BU55" s="151"/>
      <c r="BV55" s="151"/>
    </row>
    <row r="56" spans="63:74" x14ac:dyDescent="0.2">
      <c r="BK56" s="151"/>
      <c r="BL56" s="151"/>
      <c r="BM56" s="151"/>
      <c r="BN56" s="151"/>
      <c r="BO56" s="151"/>
      <c r="BP56" s="151"/>
      <c r="BQ56" s="151"/>
      <c r="BR56" s="151"/>
      <c r="BS56" s="151"/>
      <c r="BT56" s="151"/>
      <c r="BU56" s="151"/>
      <c r="BV56" s="151"/>
    </row>
    <row r="57" spans="63:74" x14ac:dyDescent="0.2">
      <c r="BK57" s="151"/>
      <c r="BL57" s="151"/>
      <c r="BM57" s="151"/>
      <c r="BN57" s="151"/>
      <c r="BO57" s="151"/>
      <c r="BP57" s="151"/>
      <c r="BQ57" s="151"/>
      <c r="BR57" s="151"/>
      <c r="BS57" s="151"/>
      <c r="BT57" s="151"/>
      <c r="BU57" s="151"/>
      <c r="BV57" s="151"/>
    </row>
    <row r="58" spans="63:74" x14ac:dyDescent="0.2">
      <c r="BK58" s="151"/>
      <c r="BL58" s="151"/>
      <c r="BM58" s="151"/>
      <c r="BN58" s="151"/>
      <c r="BO58" s="151"/>
      <c r="BP58" s="151"/>
      <c r="BQ58" s="151"/>
      <c r="BR58" s="151"/>
      <c r="BS58" s="151"/>
      <c r="BT58" s="151"/>
      <c r="BU58" s="151"/>
      <c r="BV58" s="151"/>
    </row>
    <row r="59" spans="63:74" x14ac:dyDescent="0.2">
      <c r="BK59" s="151"/>
      <c r="BL59" s="151"/>
      <c r="BM59" s="151"/>
      <c r="BN59" s="151"/>
      <c r="BO59" s="151"/>
      <c r="BP59" s="151"/>
      <c r="BQ59" s="151"/>
      <c r="BR59" s="151"/>
      <c r="BS59" s="151"/>
      <c r="BT59" s="151"/>
      <c r="BU59" s="151"/>
      <c r="BV59" s="151"/>
    </row>
    <row r="60" spans="63:74" x14ac:dyDescent="0.2">
      <c r="BK60" s="151"/>
      <c r="BL60" s="151"/>
      <c r="BM60" s="151"/>
      <c r="BN60" s="151"/>
      <c r="BO60" s="151"/>
      <c r="BP60" s="151"/>
      <c r="BQ60" s="151"/>
      <c r="BR60" s="151"/>
      <c r="BS60" s="151"/>
      <c r="BT60" s="151"/>
      <c r="BU60" s="151"/>
      <c r="BV60" s="151"/>
    </row>
    <row r="61" spans="63:74" x14ac:dyDescent="0.2">
      <c r="BK61" s="151"/>
      <c r="BL61" s="151"/>
      <c r="BM61" s="151"/>
      <c r="BN61" s="151"/>
      <c r="BO61" s="151"/>
      <c r="BP61" s="151"/>
      <c r="BQ61" s="151"/>
      <c r="BR61" s="151"/>
      <c r="BS61" s="151"/>
      <c r="BT61" s="151"/>
      <c r="BU61" s="151"/>
      <c r="BV61" s="151"/>
    </row>
    <row r="62" spans="63:74" x14ac:dyDescent="0.2">
      <c r="BK62" s="151"/>
      <c r="BL62" s="151"/>
      <c r="BM62" s="151"/>
      <c r="BN62" s="151"/>
      <c r="BO62" s="151"/>
      <c r="BP62" s="151"/>
      <c r="BQ62" s="151"/>
      <c r="BR62" s="151"/>
      <c r="BS62" s="151"/>
      <c r="BT62" s="151"/>
      <c r="BU62" s="151"/>
      <c r="BV62" s="151"/>
    </row>
    <row r="63" spans="63:74" x14ac:dyDescent="0.2">
      <c r="BK63" s="151"/>
      <c r="BL63" s="151"/>
      <c r="BM63" s="151"/>
      <c r="BN63" s="151"/>
      <c r="BO63" s="151"/>
      <c r="BP63" s="151"/>
      <c r="BQ63" s="151"/>
      <c r="BR63" s="151"/>
      <c r="BS63" s="151"/>
      <c r="BT63" s="151"/>
      <c r="BU63" s="151"/>
      <c r="BV63" s="151"/>
    </row>
    <row r="64" spans="63: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sheetData>
  <mergeCells count="17">
    <mergeCell ref="B47:Q47"/>
    <mergeCell ref="B48:Q48"/>
    <mergeCell ref="AM3:AX3"/>
    <mergeCell ref="AY3:BJ3"/>
    <mergeCell ref="BK3:BV3"/>
    <mergeCell ref="B45:Q45"/>
    <mergeCell ref="A1:A2"/>
    <mergeCell ref="B39:Q39"/>
    <mergeCell ref="B43:Q43"/>
    <mergeCell ref="B44:Q44"/>
    <mergeCell ref="B1:AL1"/>
    <mergeCell ref="C3:N3"/>
    <mergeCell ref="O3:Z3"/>
    <mergeCell ref="AA3:AL3"/>
    <mergeCell ref="B38:Q38"/>
    <mergeCell ref="B37:Q37"/>
    <mergeCell ref="B40:Q40"/>
  </mergeCells>
  <phoneticPr fontId="4" type="noConversion"/>
  <hyperlinks>
    <hyperlink ref="A1:A2" location="Contents!A1" display="Table of Contents" xr:uid="{00000000-0004-0000-0600-000000000000}"/>
  </hyperlinks>
  <pageMargins left="0.25" right="0.25" top="0.25" bottom="0.25" header="0.5" footer="0.5"/>
  <pageSetup scale="3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V65"/>
  <sheetViews>
    <sheetView zoomScaleNormal="100" workbookViewId="0">
      <pane xSplit="2" ySplit="4" topLeftCell="AR5" activePane="bottomRight" state="frozen"/>
      <selection activeCell="BF63" sqref="BF63"/>
      <selection pane="topRight" activeCell="BF63" sqref="BF63"/>
      <selection pane="bottomLeft" activeCell="BF63" sqref="BF63"/>
      <selection pane="bottomRight" activeCell="B1" sqref="B1:BV1"/>
    </sheetView>
  </sheetViews>
  <sheetFormatPr defaultColWidth="8.5546875" defaultRowHeight="10.199999999999999" x14ac:dyDescent="0.2"/>
  <cols>
    <col min="1" max="1" width="17.5546875" style="89" customWidth="1"/>
    <col min="2" max="2" width="42.5546875" style="83" customWidth="1"/>
    <col min="3"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4" ht="12.75" customHeight="1" x14ac:dyDescent="0.25">
      <c r="A1" s="987" t="s">
        <v>477</v>
      </c>
      <c r="B1" s="1035" t="s">
        <v>890</v>
      </c>
      <c r="C1" s="1035"/>
      <c r="D1" s="1035"/>
      <c r="E1" s="1035"/>
      <c r="F1" s="1035"/>
      <c r="G1" s="1035"/>
      <c r="H1" s="1035"/>
      <c r="I1" s="1035"/>
      <c r="J1" s="1035"/>
      <c r="K1" s="1035"/>
      <c r="L1" s="1035"/>
      <c r="M1" s="1035"/>
      <c r="N1" s="1035"/>
      <c r="O1" s="1035"/>
      <c r="P1" s="1035"/>
      <c r="Q1" s="1035"/>
      <c r="R1" s="1035"/>
      <c r="S1" s="1035"/>
      <c r="T1" s="1035"/>
      <c r="U1" s="1035"/>
      <c r="V1" s="1035"/>
      <c r="W1" s="1035"/>
      <c r="X1" s="1035"/>
      <c r="Y1" s="1035"/>
      <c r="Z1" s="1035"/>
      <c r="AA1" s="1035"/>
      <c r="AB1" s="1035"/>
      <c r="AC1" s="1035"/>
      <c r="AD1" s="1035"/>
      <c r="AE1" s="1035"/>
      <c r="AF1" s="1035"/>
      <c r="AG1" s="1035"/>
      <c r="AH1" s="1035"/>
      <c r="AI1" s="1035"/>
      <c r="AJ1" s="1035"/>
      <c r="AK1" s="1035"/>
      <c r="AL1" s="1035"/>
      <c r="AM1" s="1035"/>
      <c r="AN1" s="1035"/>
      <c r="AO1" s="1035"/>
      <c r="AP1" s="1035"/>
      <c r="AQ1" s="1035"/>
      <c r="AR1" s="1035"/>
      <c r="AS1" s="1035"/>
      <c r="AT1" s="1035"/>
      <c r="AU1" s="1035"/>
      <c r="AV1" s="1035"/>
      <c r="AW1" s="1035"/>
      <c r="AX1" s="1035"/>
      <c r="AY1" s="1035"/>
      <c r="AZ1" s="1035"/>
      <c r="BA1" s="1035"/>
      <c r="BB1" s="1035"/>
      <c r="BC1" s="1035"/>
      <c r="BD1" s="1035"/>
      <c r="BE1" s="1035"/>
      <c r="BF1" s="1035"/>
      <c r="BG1" s="1035"/>
      <c r="BH1" s="1035"/>
      <c r="BI1" s="1035"/>
      <c r="BJ1" s="1035"/>
      <c r="BK1" s="1035"/>
      <c r="BL1" s="1035"/>
      <c r="BM1" s="1035"/>
      <c r="BN1" s="1035"/>
      <c r="BO1" s="1035"/>
      <c r="BP1" s="1035"/>
      <c r="BQ1" s="1035"/>
      <c r="BR1" s="1035"/>
      <c r="BS1" s="1035"/>
      <c r="BT1" s="1035"/>
      <c r="BU1" s="1035"/>
      <c r="BV1" s="1035"/>
    </row>
    <row r="2" spans="1:74" ht="12.75" customHeight="1" x14ac:dyDescent="0.25">
      <c r="A2" s="988"/>
      <c r="B2" s="222" t="str">
        <f>"U.S. Energy Information Administration  |  Short-Term Energy Outlook  - "&amp;Dates!D1</f>
        <v>U.S. Energy Information Administration  |  Short-Term Energy Outlook  - September 2026</v>
      </c>
      <c r="C2" s="223"/>
      <c r="D2" s="223"/>
      <c r="E2" s="223"/>
      <c r="F2" s="223"/>
      <c r="G2" s="297"/>
      <c r="H2" s="334"/>
      <c r="I2" s="334"/>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60"/>
      <c r="AN2" s="260"/>
      <c r="AO2" s="260"/>
      <c r="AP2" s="260"/>
      <c r="AQ2" s="260"/>
      <c r="AR2" s="260"/>
      <c r="AS2" s="260"/>
      <c r="AT2" s="260"/>
      <c r="AU2" s="260"/>
      <c r="AV2" s="260"/>
      <c r="AW2" s="260"/>
      <c r="AX2" s="260"/>
      <c r="AY2" s="824"/>
      <c r="AZ2" s="824"/>
      <c r="BA2" s="824"/>
      <c r="BB2" s="824"/>
      <c r="BC2" s="824"/>
      <c r="BD2" s="640"/>
      <c r="BE2" s="640"/>
      <c r="BF2" s="640"/>
      <c r="BG2" s="824"/>
      <c r="BH2" s="824"/>
      <c r="BI2" s="824"/>
      <c r="BJ2" s="261"/>
      <c r="BK2" s="260"/>
      <c r="BL2" s="260"/>
      <c r="BM2" s="260"/>
      <c r="BN2" s="260"/>
      <c r="BO2" s="260"/>
      <c r="BP2" s="260"/>
      <c r="BQ2" s="260"/>
      <c r="BR2" s="260"/>
      <c r="BS2" s="260"/>
      <c r="BT2" s="260"/>
      <c r="BU2" s="260"/>
      <c r="BV2" s="262"/>
    </row>
    <row r="3" spans="1:74" ht="13.2" x14ac:dyDescent="0.25">
      <c r="A3" s="316" t="s">
        <v>759</v>
      </c>
      <c r="B3" s="193"/>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x14ac:dyDescent="0.2">
      <c r="A4" s="322" t="str">
        <f>TEXT(Dates!$D$2,"dddd, mmmm d, yyyy")</f>
        <v>Thursday, September 3, 2026</v>
      </c>
      <c r="B4" s="194"/>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35"/>
      <c r="B5" s="327" t="s">
        <v>862</v>
      </c>
      <c r="AY5" s="83"/>
      <c r="BG5" s="855"/>
      <c r="BH5" s="855"/>
      <c r="BI5" s="855"/>
      <c r="BJ5" s="399"/>
      <c r="BK5" s="399"/>
      <c r="BL5" s="399"/>
      <c r="BM5" s="399"/>
      <c r="BN5" s="399"/>
      <c r="BO5" s="399"/>
      <c r="BP5" s="399"/>
      <c r="BQ5" s="399"/>
      <c r="BR5" s="399"/>
      <c r="BS5" s="399"/>
      <c r="BT5" s="399"/>
      <c r="BU5" s="399"/>
      <c r="BV5" s="399"/>
    </row>
    <row r="6" spans="1:74" s="272" customFormat="1" ht="11.1" customHeight="1" x14ac:dyDescent="0.2">
      <c r="A6" s="418" t="s">
        <v>810</v>
      </c>
      <c r="B6" s="412" t="s">
        <v>809</v>
      </c>
      <c r="C6" s="105">
        <v>74.584258699000003</v>
      </c>
      <c r="D6" s="105">
        <v>75.828191505999996</v>
      </c>
      <c r="E6" s="105">
        <v>75.740407852999994</v>
      </c>
      <c r="F6" s="105">
        <v>75.126464361999993</v>
      </c>
      <c r="G6" s="105">
        <v>74.477452674999995</v>
      </c>
      <c r="H6" s="105">
        <v>74.772497295999997</v>
      </c>
      <c r="I6" s="105">
        <v>75.721830002999994</v>
      </c>
      <c r="J6" s="105">
        <v>76.764649501999997</v>
      </c>
      <c r="K6" s="105">
        <v>77.295901935000003</v>
      </c>
      <c r="L6" s="105">
        <v>77.249387061999997</v>
      </c>
      <c r="M6" s="105">
        <v>77.371935894000003</v>
      </c>
      <c r="N6" s="105">
        <v>76.791779826999999</v>
      </c>
      <c r="O6" s="105">
        <v>76.831525017999994</v>
      </c>
      <c r="P6" s="105">
        <v>77.433000389</v>
      </c>
      <c r="Q6" s="105">
        <v>77.438612035000006</v>
      </c>
      <c r="R6" s="105">
        <v>76.791033214999999</v>
      </c>
      <c r="S6" s="105">
        <v>76.192843025000002</v>
      </c>
      <c r="T6" s="105">
        <v>76.664382477000004</v>
      </c>
      <c r="U6" s="105">
        <v>76.042962849000006</v>
      </c>
      <c r="V6" s="105">
        <v>75.59777699</v>
      </c>
      <c r="W6" s="105">
        <v>76.562795764000001</v>
      </c>
      <c r="X6" s="105">
        <v>76.763438979</v>
      </c>
      <c r="Y6" s="105">
        <v>77.530421110000006</v>
      </c>
      <c r="Z6" s="105">
        <v>77.789552263000004</v>
      </c>
      <c r="AA6" s="105">
        <v>76.431128978999993</v>
      </c>
      <c r="AB6" s="105">
        <v>77.127675042000007</v>
      </c>
      <c r="AC6" s="105">
        <v>77.516653125000005</v>
      </c>
      <c r="AD6" s="105">
        <v>77.007653947999998</v>
      </c>
      <c r="AE6" s="105">
        <v>76.337686712999997</v>
      </c>
      <c r="AF6" s="105">
        <v>76.045517191000002</v>
      </c>
      <c r="AG6" s="105">
        <v>76.363937954999997</v>
      </c>
      <c r="AH6" s="105">
        <v>76.583754513000002</v>
      </c>
      <c r="AI6" s="105">
        <v>75.530678554000005</v>
      </c>
      <c r="AJ6" s="105">
        <v>76.501375538999994</v>
      </c>
      <c r="AK6" s="105">
        <v>76.718409154</v>
      </c>
      <c r="AL6" s="105">
        <v>77.105933582999995</v>
      </c>
      <c r="AM6" s="105">
        <v>76.710274280999997</v>
      </c>
      <c r="AN6" s="105">
        <v>76.933542000000003</v>
      </c>
      <c r="AO6" s="105">
        <v>78.064069000000003</v>
      </c>
      <c r="AP6" s="105">
        <v>77.604759000000001</v>
      </c>
      <c r="AQ6" s="105">
        <v>77.706455000000005</v>
      </c>
      <c r="AR6" s="105">
        <v>78.785773000000006</v>
      </c>
      <c r="AS6" s="105">
        <v>79.27</v>
      </c>
      <c r="AT6" s="105">
        <v>79.725820999999996</v>
      </c>
      <c r="AU6" s="105">
        <v>80.991111000000004</v>
      </c>
      <c r="AV6" s="105">
        <v>80.784141000000005</v>
      </c>
      <c r="AW6" s="105">
        <v>80.649209999999997</v>
      </c>
      <c r="AX6" s="105">
        <v>80.537501000000006</v>
      </c>
      <c r="AY6" s="105">
        <v>79.143574999999998</v>
      </c>
      <c r="AZ6" s="886">
        <v>81.202507999999995</v>
      </c>
      <c r="BA6" s="886">
        <v>72.015303000000003</v>
      </c>
      <c r="BB6" s="886">
        <v>71.112076999999999</v>
      </c>
      <c r="BC6" s="886">
        <v>69.556433999999996</v>
      </c>
      <c r="BD6" s="886">
        <v>73.828963204999994</v>
      </c>
      <c r="BE6" s="886">
        <v>75.782174130000001</v>
      </c>
      <c r="BF6" s="886">
        <v>74.033339788000006</v>
      </c>
      <c r="BG6" s="388">
        <v>73.797020102999994</v>
      </c>
      <c r="BH6" s="388">
        <v>74.470808645999995</v>
      </c>
      <c r="BI6" s="388">
        <v>75.772588400999993</v>
      </c>
      <c r="BJ6" s="388">
        <v>77.087508127000007</v>
      </c>
      <c r="BK6" s="388">
        <v>78.345689823000001</v>
      </c>
      <c r="BL6" s="388">
        <v>79.521882227000006</v>
      </c>
      <c r="BM6" s="388">
        <v>80.503382833000003</v>
      </c>
      <c r="BN6" s="388">
        <v>81.484933389000005</v>
      </c>
      <c r="BO6" s="388">
        <v>81.638292718000002</v>
      </c>
      <c r="BP6" s="388">
        <v>81.426014475000002</v>
      </c>
      <c r="BQ6" s="388">
        <v>81.961239677999998</v>
      </c>
      <c r="BR6" s="388">
        <v>81.972532299999997</v>
      </c>
      <c r="BS6" s="388">
        <v>82.116399788999999</v>
      </c>
      <c r="BT6" s="388">
        <v>82.523436798999995</v>
      </c>
      <c r="BU6" s="388">
        <v>83.017747881000005</v>
      </c>
      <c r="BV6" s="388">
        <v>83.017324915000003</v>
      </c>
    </row>
    <row r="7" spans="1:74" ht="11.1" customHeight="1" x14ac:dyDescent="0.2">
      <c r="A7" s="335" t="s">
        <v>804</v>
      </c>
      <c r="B7" s="404" t="s">
        <v>847</v>
      </c>
      <c r="C7" s="289">
        <v>35.190100000000001</v>
      </c>
      <c r="D7" s="289">
        <v>35.679000000000002</v>
      </c>
      <c r="E7" s="289">
        <v>35.184899999999999</v>
      </c>
      <c r="F7" s="289">
        <v>34.6081</v>
      </c>
      <c r="G7" s="289">
        <v>34.605699999999999</v>
      </c>
      <c r="H7" s="289">
        <v>35.044600000000003</v>
      </c>
      <c r="I7" s="289">
        <v>35.582500000000003</v>
      </c>
      <c r="J7" s="289">
        <v>35.695099999999996</v>
      </c>
      <c r="K7" s="289">
        <v>35.940899999999999</v>
      </c>
      <c r="L7" s="289">
        <v>35.479199999999999</v>
      </c>
      <c r="M7" s="289">
        <v>35.567700000000002</v>
      </c>
      <c r="N7" s="289">
        <v>35.639400000000002</v>
      </c>
      <c r="O7" s="289">
        <v>34.8947</v>
      </c>
      <c r="P7" s="289">
        <v>35.296900000000001</v>
      </c>
      <c r="Q7" s="289">
        <v>35.186900000000001</v>
      </c>
      <c r="R7" s="289">
        <v>34.994900000000001</v>
      </c>
      <c r="S7" s="289">
        <v>34.288600000000002</v>
      </c>
      <c r="T7" s="289">
        <v>34.401499999999999</v>
      </c>
      <c r="U7" s="289">
        <v>33.312100000000001</v>
      </c>
      <c r="V7" s="289">
        <v>32.937899999999999</v>
      </c>
      <c r="W7" s="289">
        <v>33.756799999999998</v>
      </c>
      <c r="X7" s="289">
        <v>33.655500000000004</v>
      </c>
      <c r="Y7" s="289">
        <v>33.500100000000003</v>
      </c>
      <c r="Z7" s="289">
        <v>33.387500000000003</v>
      </c>
      <c r="AA7" s="289">
        <v>33.332999999999998</v>
      </c>
      <c r="AB7" s="289">
        <v>33.313299999999998</v>
      </c>
      <c r="AC7" s="289">
        <v>33.497700000000002</v>
      </c>
      <c r="AD7" s="289">
        <v>33.264699999999998</v>
      </c>
      <c r="AE7" s="289">
        <v>32.821599999999997</v>
      </c>
      <c r="AF7" s="289">
        <v>32.422499999999999</v>
      </c>
      <c r="AG7" s="289">
        <v>32.839300000000001</v>
      </c>
      <c r="AH7" s="289">
        <v>32.752899999999997</v>
      </c>
      <c r="AI7" s="289">
        <v>32.366300000000003</v>
      </c>
      <c r="AJ7" s="289">
        <v>32.1023</v>
      </c>
      <c r="AK7" s="289">
        <v>32.168399999999998</v>
      </c>
      <c r="AL7" s="289">
        <v>32.149000000000001</v>
      </c>
      <c r="AM7" s="289">
        <v>32.232500000000002</v>
      </c>
      <c r="AN7" s="289">
        <v>32.511099999999999</v>
      </c>
      <c r="AO7" s="289">
        <v>32.863999999999997</v>
      </c>
      <c r="AP7" s="289">
        <v>32.6173</v>
      </c>
      <c r="AQ7" s="289">
        <v>32.854500000000002</v>
      </c>
      <c r="AR7" s="289">
        <v>33.768599999999999</v>
      </c>
      <c r="AS7" s="289">
        <v>33.300800000000002</v>
      </c>
      <c r="AT7" s="289">
        <v>33.395000000000003</v>
      </c>
      <c r="AU7" s="289">
        <v>34.500799999999998</v>
      </c>
      <c r="AV7" s="289">
        <v>34.045499999999997</v>
      </c>
      <c r="AW7" s="289">
        <v>33.937600000000003</v>
      </c>
      <c r="AX7" s="289">
        <v>33.734699999999997</v>
      </c>
      <c r="AY7" s="289">
        <v>33.177900000000001</v>
      </c>
      <c r="AZ7" s="874">
        <v>34.446300000000001</v>
      </c>
      <c r="BA7" s="874">
        <v>27.0291</v>
      </c>
      <c r="BB7" s="874">
        <v>25.6386</v>
      </c>
      <c r="BC7" s="874">
        <v>25.4405</v>
      </c>
      <c r="BD7" s="874">
        <v>27.612248184999999</v>
      </c>
      <c r="BE7" s="874">
        <v>29.063286449</v>
      </c>
      <c r="BF7" s="874">
        <v>28.460196808999999</v>
      </c>
      <c r="BG7" s="355">
        <v>28.246228627000001</v>
      </c>
      <c r="BH7" s="355">
        <v>28.786232206000001</v>
      </c>
      <c r="BI7" s="355">
        <v>29.540024571</v>
      </c>
      <c r="BJ7" s="355">
        <v>30.304215804999998</v>
      </c>
      <c r="BK7" s="355">
        <v>31.058272713000001</v>
      </c>
      <c r="BL7" s="355">
        <v>31.778488534000001</v>
      </c>
      <c r="BM7" s="355">
        <v>32.624064066000003</v>
      </c>
      <c r="BN7" s="355">
        <v>33.659188309999998</v>
      </c>
      <c r="BO7" s="355">
        <v>33.702014206999998</v>
      </c>
      <c r="BP7" s="355">
        <v>33.305165635999998</v>
      </c>
      <c r="BQ7" s="355">
        <v>33.703097716000002</v>
      </c>
      <c r="BR7" s="355">
        <v>33.578211138</v>
      </c>
      <c r="BS7" s="355">
        <v>33.743388963000001</v>
      </c>
      <c r="BT7" s="355">
        <v>33.756692631999996</v>
      </c>
      <c r="BU7" s="355">
        <v>33.760621372000003</v>
      </c>
      <c r="BV7" s="355">
        <v>33.774923983999997</v>
      </c>
    </row>
    <row r="8" spans="1:74" ht="11.1" customHeight="1" x14ac:dyDescent="0.2">
      <c r="A8" s="335" t="s">
        <v>863</v>
      </c>
      <c r="B8" s="404" t="s">
        <v>194</v>
      </c>
      <c r="C8" s="289">
        <v>11.450569</v>
      </c>
      <c r="D8" s="289">
        <v>11.465123999999999</v>
      </c>
      <c r="E8" s="289">
        <v>11.888377999999999</v>
      </c>
      <c r="F8" s="289">
        <v>11.82958</v>
      </c>
      <c r="G8" s="289">
        <v>11.757607</v>
      </c>
      <c r="H8" s="289">
        <v>11.919069</v>
      </c>
      <c r="I8" s="289">
        <v>12.008948</v>
      </c>
      <c r="J8" s="289">
        <v>12.134452</v>
      </c>
      <c r="K8" s="289">
        <v>12.429211</v>
      </c>
      <c r="L8" s="289">
        <v>12.441943</v>
      </c>
      <c r="M8" s="289">
        <v>12.493145</v>
      </c>
      <c r="N8" s="289">
        <v>12.201518</v>
      </c>
      <c r="O8" s="289">
        <v>12.640105</v>
      </c>
      <c r="P8" s="289">
        <v>12.620922999999999</v>
      </c>
      <c r="Q8" s="289">
        <v>12.867153999999999</v>
      </c>
      <c r="R8" s="289">
        <v>12.734163000000001</v>
      </c>
      <c r="S8" s="289">
        <v>12.73226</v>
      </c>
      <c r="T8" s="289">
        <v>12.787032999999999</v>
      </c>
      <c r="U8" s="289">
        <v>12.912464</v>
      </c>
      <c r="V8" s="289">
        <v>12.999148999999999</v>
      </c>
      <c r="W8" s="289">
        <v>13.17794</v>
      </c>
      <c r="X8" s="289">
        <v>13.213355</v>
      </c>
      <c r="Y8" s="289">
        <v>13.315652999999999</v>
      </c>
      <c r="Z8" s="289">
        <v>13.29698</v>
      </c>
      <c r="AA8" s="289">
        <v>12.550957</v>
      </c>
      <c r="AB8" s="289">
        <v>13.165798000000001</v>
      </c>
      <c r="AC8" s="289">
        <v>13.195932000000001</v>
      </c>
      <c r="AD8" s="289">
        <v>13.317164</v>
      </c>
      <c r="AE8" s="289">
        <v>13.252791999999999</v>
      </c>
      <c r="AF8" s="289">
        <v>13.242561</v>
      </c>
      <c r="AG8" s="289">
        <v>13.229061</v>
      </c>
      <c r="AH8" s="289">
        <v>13.415734</v>
      </c>
      <c r="AI8" s="289">
        <v>13.228142</v>
      </c>
      <c r="AJ8" s="289">
        <v>13.58273</v>
      </c>
      <c r="AK8" s="289">
        <v>13.490921999999999</v>
      </c>
      <c r="AL8" s="289">
        <v>13.530359000000001</v>
      </c>
      <c r="AM8" s="289">
        <v>13.166617</v>
      </c>
      <c r="AN8" s="289">
        <v>13.269042000000001</v>
      </c>
      <c r="AO8" s="289">
        <v>13.526669</v>
      </c>
      <c r="AP8" s="289">
        <v>13.557859000000001</v>
      </c>
      <c r="AQ8" s="289">
        <v>13.535254999999999</v>
      </c>
      <c r="AR8" s="289">
        <v>13.656373</v>
      </c>
      <c r="AS8" s="289">
        <v>13.724</v>
      </c>
      <c r="AT8" s="289">
        <v>13.834921</v>
      </c>
      <c r="AU8" s="289">
        <v>13.916611</v>
      </c>
      <c r="AV8" s="289">
        <v>13.994840999999999</v>
      </c>
      <c r="AW8" s="289">
        <v>13.92661</v>
      </c>
      <c r="AX8" s="289">
        <v>13.809601000000001</v>
      </c>
      <c r="AY8" s="289">
        <v>13.304874999999999</v>
      </c>
      <c r="AZ8" s="874">
        <v>13.710508000000001</v>
      </c>
      <c r="BA8" s="874">
        <v>13.725603</v>
      </c>
      <c r="BB8" s="874">
        <v>13.981377</v>
      </c>
      <c r="BC8" s="874">
        <v>13.755334</v>
      </c>
      <c r="BD8" s="874">
        <v>13.79194</v>
      </c>
      <c r="BE8" s="874">
        <v>13.810519806</v>
      </c>
      <c r="BF8" s="874">
        <v>13.880712347999999</v>
      </c>
      <c r="BG8" s="355">
        <v>13.95828</v>
      </c>
      <c r="BH8" s="355">
        <v>13.94988</v>
      </c>
      <c r="BI8" s="355">
        <v>14.03148</v>
      </c>
      <c r="BJ8" s="355">
        <v>14.07436</v>
      </c>
      <c r="BK8" s="355">
        <v>14.03772</v>
      </c>
      <c r="BL8" s="355">
        <v>14.130570000000001</v>
      </c>
      <c r="BM8" s="355">
        <v>14.191229999999999</v>
      </c>
      <c r="BN8" s="355">
        <v>14.23278</v>
      </c>
      <c r="BO8" s="355">
        <v>14.279030000000001</v>
      </c>
      <c r="BP8" s="355">
        <v>14.3093</v>
      </c>
      <c r="BQ8" s="355">
        <v>14.29865</v>
      </c>
      <c r="BR8" s="355">
        <v>14.307119999999999</v>
      </c>
      <c r="BS8" s="355">
        <v>14.20566</v>
      </c>
      <c r="BT8" s="355">
        <v>14.295590000000001</v>
      </c>
      <c r="BU8" s="355">
        <v>14.417389999999999</v>
      </c>
      <c r="BV8" s="355">
        <v>14.46082</v>
      </c>
    </row>
    <row r="9" spans="1:74" ht="11.1" customHeight="1" x14ac:dyDescent="0.2">
      <c r="A9" s="335" t="s">
        <v>864</v>
      </c>
      <c r="B9" s="404" t="s">
        <v>965</v>
      </c>
      <c r="C9" s="289">
        <v>27.943589699</v>
      </c>
      <c r="D9" s="289">
        <v>28.684067506000002</v>
      </c>
      <c r="E9" s="289">
        <v>28.667129852999999</v>
      </c>
      <c r="F9" s="289">
        <v>28.688784362</v>
      </c>
      <c r="G9" s="289">
        <v>28.114145675</v>
      </c>
      <c r="H9" s="289">
        <v>27.808828296000002</v>
      </c>
      <c r="I9" s="289">
        <v>28.130382003000001</v>
      </c>
      <c r="J9" s="289">
        <v>28.935097502000001</v>
      </c>
      <c r="K9" s="289">
        <v>28.925790934999998</v>
      </c>
      <c r="L9" s="289">
        <v>29.328244062</v>
      </c>
      <c r="M9" s="289">
        <v>29.311090893999999</v>
      </c>
      <c r="N9" s="289">
        <v>28.950861827000001</v>
      </c>
      <c r="O9" s="289">
        <v>29.296720017999998</v>
      </c>
      <c r="P9" s="289">
        <v>29.515177389000002</v>
      </c>
      <c r="Q9" s="289">
        <v>29.384558035000001</v>
      </c>
      <c r="R9" s="289">
        <v>29.061970214999999</v>
      </c>
      <c r="S9" s="289">
        <v>29.171983024999999</v>
      </c>
      <c r="T9" s="289">
        <v>29.475849477000001</v>
      </c>
      <c r="U9" s="289">
        <v>29.818398849000001</v>
      </c>
      <c r="V9" s="289">
        <v>29.660727990000002</v>
      </c>
      <c r="W9" s="289">
        <v>29.628055763999999</v>
      </c>
      <c r="X9" s="289">
        <v>29.894583979</v>
      </c>
      <c r="Y9" s="289">
        <v>30.714668110000002</v>
      </c>
      <c r="Z9" s="289">
        <v>31.105072263</v>
      </c>
      <c r="AA9" s="289">
        <v>30.547171979000002</v>
      </c>
      <c r="AB9" s="289">
        <v>30.648577041999999</v>
      </c>
      <c r="AC9" s="289">
        <v>30.823021125</v>
      </c>
      <c r="AD9" s="289">
        <v>30.425789947999998</v>
      </c>
      <c r="AE9" s="289">
        <v>30.263294713000001</v>
      </c>
      <c r="AF9" s="289">
        <v>30.380456191</v>
      </c>
      <c r="AG9" s="289">
        <v>30.295576955000001</v>
      </c>
      <c r="AH9" s="289">
        <v>30.415120513000002</v>
      </c>
      <c r="AI9" s="289">
        <v>29.936236554000001</v>
      </c>
      <c r="AJ9" s="289">
        <v>30.816345539</v>
      </c>
      <c r="AK9" s="289">
        <v>31.059087154</v>
      </c>
      <c r="AL9" s="289">
        <v>31.426574583000001</v>
      </c>
      <c r="AM9" s="289">
        <v>31.311157281</v>
      </c>
      <c r="AN9" s="289">
        <v>31.153400000000001</v>
      </c>
      <c r="AO9" s="289">
        <v>31.673400000000001</v>
      </c>
      <c r="AP9" s="289">
        <v>31.429600000000001</v>
      </c>
      <c r="AQ9" s="289">
        <v>31.316700000000001</v>
      </c>
      <c r="AR9" s="289">
        <v>31.360800000000001</v>
      </c>
      <c r="AS9" s="289">
        <v>32.245199999999997</v>
      </c>
      <c r="AT9" s="289">
        <v>32.495899999999999</v>
      </c>
      <c r="AU9" s="289">
        <v>32.573700000000002</v>
      </c>
      <c r="AV9" s="289">
        <v>32.7438</v>
      </c>
      <c r="AW9" s="289">
        <v>32.784999999999997</v>
      </c>
      <c r="AX9" s="289">
        <v>32.993200000000002</v>
      </c>
      <c r="AY9" s="289">
        <v>32.660800000000002</v>
      </c>
      <c r="AZ9" s="874">
        <v>33.045699999999997</v>
      </c>
      <c r="BA9" s="874">
        <v>31.2606</v>
      </c>
      <c r="BB9" s="874">
        <v>31.492100000000001</v>
      </c>
      <c r="BC9" s="874">
        <v>30.360600000000002</v>
      </c>
      <c r="BD9" s="874">
        <v>32.424775021000002</v>
      </c>
      <c r="BE9" s="874">
        <v>32.908367875000003</v>
      </c>
      <c r="BF9" s="874">
        <v>31.692430631000001</v>
      </c>
      <c r="BG9" s="355">
        <v>31.592511475999999</v>
      </c>
      <c r="BH9" s="355">
        <v>31.73469644</v>
      </c>
      <c r="BI9" s="355">
        <v>32.201083830000002</v>
      </c>
      <c r="BJ9" s="355">
        <v>32.708932322000003</v>
      </c>
      <c r="BK9" s="355">
        <v>33.249697111000003</v>
      </c>
      <c r="BL9" s="355">
        <v>33.612823693000003</v>
      </c>
      <c r="BM9" s="355">
        <v>33.688088767000004</v>
      </c>
      <c r="BN9" s="355">
        <v>33.592965079000003</v>
      </c>
      <c r="BO9" s="355">
        <v>33.657248510999999</v>
      </c>
      <c r="BP9" s="355">
        <v>33.811548838999997</v>
      </c>
      <c r="BQ9" s="355">
        <v>33.959491962000001</v>
      </c>
      <c r="BR9" s="355">
        <v>34.087201161999999</v>
      </c>
      <c r="BS9" s="355">
        <v>34.167350826000003</v>
      </c>
      <c r="BT9" s="355">
        <v>34.471154167000002</v>
      </c>
      <c r="BU9" s="355">
        <v>34.839736508999998</v>
      </c>
      <c r="BV9" s="355">
        <v>34.781580931999997</v>
      </c>
    </row>
    <row r="10" spans="1:74" ht="11.1" customHeight="1" x14ac:dyDescent="0.2">
      <c r="A10" s="335"/>
      <c r="B10" s="413"/>
      <c r="AY10" s="83"/>
      <c r="AZ10" s="641"/>
      <c r="BA10" s="641"/>
      <c r="BB10" s="641"/>
      <c r="BC10" s="641"/>
      <c r="BD10" s="641"/>
      <c r="BE10" s="641"/>
      <c r="BF10" s="641"/>
      <c r="BG10" s="399"/>
      <c r="BH10" s="399"/>
      <c r="BI10" s="399"/>
      <c r="BJ10" s="399"/>
      <c r="BK10" s="399"/>
      <c r="BL10" s="399"/>
      <c r="BM10" s="399"/>
      <c r="BN10" s="399"/>
      <c r="BO10" s="399"/>
      <c r="BP10" s="399"/>
      <c r="BQ10" s="399"/>
      <c r="BR10" s="399"/>
      <c r="BS10" s="399"/>
      <c r="BT10" s="399"/>
      <c r="BU10" s="399"/>
      <c r="BV10" s="399"/>
    </row>
    <row r="11" spans="1:74" s="272" customFormat="1" ht="11.1" customHeight="1" x14ac:dyDescent="0.2">
      <c r="A11" s="418" t="s">
        <v>177</v>
      </c>
      <c r="B11" s="414" t="s">
        <v>834</v>
      </c>
      <c r="C11" s="105">
        <v>23.79</v>
      </c>
      <c r="D11" s="105">
        <v>24.45</v>
      </c>
      <c r="E11" s="105">
        <v>24.085000000000001</v>
      </c>
      <c r="F11" s="105">
        <v>24.37</v>
      </c>
      <c r="G11" s="105">
        <v>23.894600000000001</v>
      </c>
      <c r="H11" s="105">
        <v>24.02</v>
      </c>
      <c r="I11" s="105">
        <v>24.24</v>
      </c>
      <c r="J11" s="105">
        <v>25.17</v>
      </c>
      <c r="K11" s="105">
        <v>25.31</v>
      </c>
      <c r="L11" s="105">
        <v>24.905000000000001</v>
      </c>
      <c r="M11" s="105">
        <v>24.61</v>
      </c>
      <c r="N11" s="105">
        <v>24.66</v>
      </c>
      <c r="O11" s="105">
        <v>24.055</v>
      </c>
      <c r="P11" s="105">
        <v>24.34</v>
      </c>
      <c r="Q11" s="105">
        <v>24.555</v>
      </c>
      <c r="R11" s="105">
        <v>24.56</v>
      </c>
      <c r="S11" s="105">
        <v>24.085000000000001</v>
      </c>
      <c r="T11" s="105">
        <v>24.234999999999999</v>
      </c>
      <c r="U11" s="105">
        <v>23.39</v>
      </c>
      <c r="V11" s="105">
        <v>23.175000000000001</v>
      </c>
      <c r="W11" s="105">
        <v>23.824999999999999</v>
      </c>
      <c r="X11" s="105">
        <v>23.715</v>
      </c>
      <c r="Y11" s="105">
        <v>23.77</v>
      </c>
      <c r="Z11" s="105">
        <v>23.7</v>
      </c>
      <c r="AA11" s="105">
        <v>23.54</v>
      </c>
      <c r="AB11" s="105">
        <v>23.844999999999999</v>
      </c>
      <c r="AC11" s="105">
        <v>24.175000000000001</v>
      </c>
      <c r="AD11" s="105">
        <v>24.13</v>
      </c>
      <c r="AE11" s="105">
        <v>23.98</v>
      </c>
      <c r="AF11" s="105">
        <v>23.58</v>
      </c>
      <c r="AG11" s="105">
        <v>24.02</v>
      </c>
      <c r="AH11" s="105">
        <v>23.94</v>
      </c>
      <c r="AI11" s="105">
        <v>23.21</v>
      </c>
      <c r="AJ11" s="105">
        <v>23.71</v>
      </c>
      <c r="AK11" s="105">
        <v>23.725000000000001</v>
      </c>
      <c r="AL11" s="105">
        <v>23.88</v>
      </c>
      <c r="AM11" s="105">
        <v>23.87</v>
      </c>
      <c r="AN11" s="105">
        <v>24</v>
      </c>
      <c r="AO11" s="105">
        <v>24.25</v>
      </c>
      <c r="AP11" s="105">
        <v>24.055</v>
      </c>
      <c r="AQ11" s="105">
        <v>24.41</v>
      </c>
      <c r="AR11" s="105">
        <v>24.91</v>
      </c>
      <c r="AS11" s="105">
        <v>24.46</v>
      </c>
      <c r="AT11" s="105">
        <v>24.434999999999999</v>
      </c>
      <c r="AU11" s="105">
        <v>25.58</v>
      </c>
      <c r="AV11" s="105">
        <v>25.295000000000002</v>
      </c>
      <c r="AW11" s="105">
        <v>25.055</v>
      </c>
      <c r="AX11" s="105">
        <v>25.225000000000001</v>
      </c>
      <c r="AY11" s="105">
        <v>25.125</v>
      </c>
      <c r="AZ11" s="886">
        <v>25.95</v>
      </c>
      <c r="BA11" s="886">
        <v>18.47</v>
      </c>
      <c r="BB11" s="886">
        <v>16.95</v>
      </c>
      <c r="BC11" s="886">
        <v>16.38</v>
      </c>
      <c r="BD11" s="886">
        <v>18.649999999999999</v>
      </c>
      <c r="BE11" s="886">
        <v>20.61</v>
      </c>
      <c r="BF11" s="886">
        <v>19.02</v>
      </c>
      <c r="BG11" s="388">
        <v>18.66</v>
      </c>
      <c r="BH11" s="388">
        <v>18.97</v>
      </c>
      <c r="BI11" s="388">
        <v>19.850000000000001</v>
      </c>
      <c r="BJ11" s="388">
        <v>20.78</v>
      </c>
      <c r="BK11" s="388">
        <v>21.74</v>
      </c>
      <c r="BL11" s="388">
        <v>22.67</v>
      </c>
      <c r="BM11" s="388">
        <v>23.734999999999999</v>
      </c>
      <c r="BN11" s="388">
        <v>24.8</v>
      </c>
      <c r="BO11" s="388">
        <v>24.864999999999998</v>
      </c>
      <c r="BP11" s="388">
        <v>24.89</v>
      </c>
      <c r="BQ11" s="388">
        <v>24.91</v>
      </c>
      <c r="BR11" s="388">
        <v>24.945</v>
      </c>
      <c r="BS11" s="388">
        <v>24.98</v>
      </c>
      <c r="BT11" s="388">
        <v>25.015000000000001</v>
      </c>
      <c r="BU11" s="388">
        <v>25.05</v>
      </c>
      <c r="BV11" s="388">
        <v>25.085000000000001</v>
      </c>
    </row>
    <row r="12" spans="1:74" ht="11.1" customHeight="1" x14ac:dyDescent="0.2">
      <c r="A12" s="335" t="s">
        <v>547</v>
      </c>
      <c r="B12" s="404" t="s">
        <v>966</v>
      </c>
      <c r="C12" s="289">
        <v>0.97</v>
      </c>
      <c r="D12" s="289">
        <v>0.97</v>
      </c>
      <c r="E12" s="289">
        <v>0.98</v>
      </c>
      <c r="F12" s="289">
        <v>0.99</v>
      </c>
      <c r="G12" s="289">
        <v>1</v>
      </c>
      <c r="H12" s="289">
        <v>1.01</v>
      </c>
      <c r="I12" s="289">
        <v>1.01</v>
      </c>
      <c r="J12" s="289">
        <v>1.02</v>
      </c>
      <c r="K12" s="289">
        <v>1.02</v>
      </c>
      <c r="L12" s="289">
        <v>1.03</v>
      </c>
      <c r="M12" s="289">
        <v>1.01</v>
      </c>
      <c r="N12" s="289">
        <v>1.01</v>
      </c>
      <c r="O12" s="289">
        <v>1.01</v>
      </c>
      <c r="P12" s="289">
        <v>1.01</v>
      </c>
      <c r="Q12" s="289">
        <v>1</v>
      </c>
      <c r="R12" s="289">
        <v>1.01</v>
      </c>
      <c r="S12" s="289">
        <v>0.98</v>
      </c>
      <c r="T12" s="289">
        <v>0.95</v>
      </c>
      <c r="U12" s="289">
        <v>0.96</v>
      </c>
      <c r="V12" s="289">
        <v>0.94</v>
      </c>
      <c r="W12" s="289">
        <v>0.95</v>
      </c>
      <c r="X12" s="289">
        <v>0.96</v>
      </c>
      <c r="Y12" s="289">
        <v>0.96</v>
      </c>
      <c r="Z12" s="289">
        <v>0.95</v>
      </c>
      <c r="AA12" s="289">
        <v>0.92</v>
      </c>
      <c r="AB12" s="289">
        <v>0.91</v>
      </c>
      <c r="AC12" s="289">
        <v>0.91</v>
      </c>
      <c r="AD12" s="289">
        <v>0.91</v>
      </c>
      <c r="AE12" s="289">
        <v>0.9</v>
      </c>
      <c r="AF12" s="289">
        <v>0.9</v>
      </c>
      <c r="AG12" s="289">
        <v>0.91</v>
      </c>
      <c r="AH12" s="289">
        <v>0.91</v>
      </c>
      <c r="AI12" s="289">
        <v>0.91</v>
      </c>
      <c r="AJ12" s="289">
        <v>0.91</v>
      </c>
      <c r="AK12" s="289">
        <v>0.90500000000000003</v>
      </c>
      <c r="AL12" s="289">
        <v>0.92</v>
      </c>
      <c r="AM12" s="289">
        <v>0.91</v>
      </c>
      <c r="AN12" s="289">
        <v>0.92</v>
      </c>
      <c r="AO12" s="289">
        <v>0.91</v>
      </c>
      <c r="AP12" s="289">
        <v>0.91500000000000004</v>
      </c>
      <c r="AQ12" s="289">
        <v>0.92</v>
      </c>
      <c r="AR12" s="289">
        <v>0.92</v>
      </c>
      <c r="AS12" s="289">
        <v>0.93</v>
      </c>
      <c r="AT12" s="289">
        <v>0.94</v>
      </c>
      <c r="AU12" s="289">
        <v>0.95</v>
      </c>
      <c r="AV12" s="289">
        <v>0.94</v>
      </c>
      <c r="AW12" s="289">
        <v>0.97</v>
      </c>
      <c r="AX12" s="289">
        <v>0.97</v>
      </c>
      <c r="AY12" s="289">
        <v>0.96</v>
      </c>
      <c r="AZ12" s="874">
        <v>0.98</v>
      </c>
      <c r="BA12" s="874">
        <v>0.97</v>
      </c>
      <c r="BB12" s="874">
        <v>0.99</v>
      </c>
      <c r="BC12" s="874">
        <v>0.97</v>
      </c>
      <c r="BD12" s="874">
        <v>0.98</v>
      </c>
      <c r="BE12" s="874">
        <v>0.98</v>
      </c>
      <c r="BF12" s="874">
        <v>0.98</v>
      </c>
      <c r="BG12" s="355" t="s">
        <v>1612</v>
      </c>
      <c r="BH12" s="355" t="s">
        <v>1612</v>
      </c>
      <c r="BI12" s="355" t="s">
        <v>1612</v>
      </c>
      <c r="BJ12" s="355" t="s">
        <v>1612</v>
      </c>
      <c r="BK12" s="355" t="s">
        <v>1612</v>
      </c>
      <c r="BL12" s="355" t="s">
        <v>1612</v>
      </c>
      <c r="BM12" s="355" t="s">
        <v>1612</v>
      </c>
      <c r="BN12" s="355" t="s">
        <v>1612</v>
      </c>
      <c r="BO12" s="355" t="s">
        <v>1612</v>
      </c>
      <c r="BP12" s="355" t="s">
        <v>1612</v>
      </c>
      <c r="BQ12" s="355" t="s">
        <v>1612</v>
      </c>
      <c r="BR12" s="355" t="s">
        <v>1612</v>
      </c>
      <c r="BS12" s="355" t="s">
        <v>1612</v>
      </c>
      <c r="BT12" s="355" t="s">
        <v>1612</v>
      </c>
      <c r="BU12" s="355" t="s">
        <v>1612</v>
      </c>
      <c r="BV12" s="355" t="s">
        <v>1612</v>
      </c>
    </row>
    <row r="13" spans="1:74" ht="11.1" customHeight="1" x14ac:dyDescent="0.2">
      <c r="A13" s="335" t="s">
        <v>571</v>
      </c>
      <c r="B13" s="404" t="s">
        <v>967</v>
      </c>
      <c r="C13" s="289">
        <v>0.27</v>
      </c>
      <c r="D13" s="289">
        <v>0.28000000000000003</v>
      </c>
      <c r="E13" s="289">
        <v>0.26</v>
      </c>
      <c r="F13" s="289">
        <v>0.27</v>
      </c>
      <c r="G13" s="289">
        <v>0.28000000000000003</v>
      </c>
      <c r="H13" s="289">
        <v>0.28999999999999998</v>
      </c>
      <c r="I13" s="289">
        <v>0.27</v>
      </c>
      <c r="J13" s="289">
        <v>0.28000000000000003</v>
      </c>
      <c r="K13" s="289">
        <v>0.28999999999999998</v>
      </c>
      <c r="L13" s="289">
        <v>0.27</v>
      </c>
      <c r="M13" s="289">
        <v>0.25</v>
      </c>
      <c r="N13" s="289">
        <v>0.25</v>
      </c>
      <c r="O13" s="289">
        <v>0.26</v>
      </c>
      <c r="P13" s="289">
        <v>0.28000000000000003</v>
      </c>
      <c r="Q13" s="289">
        <v>0.26</v>
      </c>
      <c r="R13" s="289">
        <v>0.26</v>
      </c>
      <c r="S13" s="289">
        <v>0.25</v>
      </c>
      <c r="T13" s="289">
        <v>0.25</v>
      </c>
      <c r="U13" s="289">
        <v>0.26</v>
      </c>
      <c r="V13" s="289">
        <v>0.25</v>
      </c>
      <c r="W13" s="289">
        <v>0.26</v>
      </c>
      <c r="X13" s="289">
        <v>0.26</v>
      </c>
      <c r="Y13" s="289">
        <v>0.27</v>
      </c>
      <c r="Z13" s="289">
        <v>0.25</v>
      </c>
      <c r="AA13" s="289">
        <v>0.25</v>
      </c>
      <c r="AB13" s="289">
        <v>0.24</v>
      </c>
      <c r="AC13" s="289">
        <v>0.25</v>
      </c>
      <c r="AD13" s="289">
        <v>0.26</v>
      </c>
      <c r="AE13" s="289">
        <v>0.25</v>
      </c>
      <c r="AF13" s="289">
        <v>0.25</v>
      </c>
      <c r="AG13" s="289">
        <v>0.24</v>
      </c>
      <c r="AH13" s="289">
        <v>0.25</v>
      </c>
      <c r="AI13" s="289">
        <v>0.24</v>
      </c>
      <c r="AJ13" s="289">
        <v>0.24</v>
      </c>
      <c r="AK13" s="289">
        <v>0.22</v>
      </c>
      <c r="AL13" s="289">
        <v>0.24</v>
      </c>
      <c r="AM13" s="289">
        <v>0.24</v>
      </c>
      <c r="AN13" s="289">
        <v>0.24</v>
      </c>
      <c r="AO13" s="289">
        <v>0.23</v>
      </c>
      <c r="AP13" s="289">
        <v>0.23</v>
      </c>
      <c r="AQ13" s="289">
        <v>0.22</v>
      </c>
      <c r="AR13" s="289">
        <v>0.23</v>
      </c>
      <c r="AS13" s="289">
        <v>0.24</v>
      </c>
      <c r="AT13" s="289">
        <v>0.23</v>
      </c>
      <c r="AU13" s="289">
        <v>0.25</v>
      </c>
      <c r="AV13" s="289">
        <v>0.26</v>
      </c>
      <c r="AW13" s="289">
        <v>0.25</v>
      </c>
      <c r="AX13" s="289">
        <v>0.25</v>
      </c>
      <c r="AY13" s="289">
        <v>0.24</v>
      </c>
      <c r="AZ13" s="874">
        <v>0.25</v>
      </c>
      <c r="BA13" s="874">
        <v>0.26</v>
      </c>
      <c r="BB13" s="874">
        <v>0.26</v>
      </c>
      <c r="BC13" s="874">
        <v>0.26</v>
      </c>
      <c r="BD13" s="874">
        <v>0.26</v>
      </c>
      <c r="BE13" s="874">
        <v>0.25</v>
      </c>
      <c r="BF13" s="874">
        <v>0.25</v>
      </c>
      <c r="BG13" s="355" t="s">
        <v>1612</v>
      </c>
      <c r="BH13" s="355" t="s">
        <v>1612</v>
      </c>
      <c r="BI13" s="355" t="s">
        <v>1612</v>
      </c>
      <c r="BJ13" s="355" t="s">
        <v>1612</v>
      </c>
      <c r="BK13" s="355" t="s">
        <v>1612</v>
      </c>
      <c r="BL13" s="355" t="s">
        <v>1612</v>
      </c>
      <c r="BM13" s="355" t="s">
        <v>1612</v>
      </c>
      <c r="BN13" s="355" t="s">
        <v>1612</v>
      </c>
      <c r="BO13" s="355" t="s">
        <v>1612</v>
      </c>
      <c r="BP13" s="355" t="s">
        <v>1612</v>
      </c>
      <c r="BQ13" s="355" t="s">
        <v>1612</v>
      </c>
      <c r="BR13" s="355" t="s">
        <v>1612</v>
      </c>
      <c r="BS13" s="355" t="s">
        <v>1612</v>
      </c>
      <c r="BT13" s="355" t="s">
        <v>1612</v>
      </c>
      <c r="BU13" s="355" t="s">
        <v>1612</v>
      </c>
      <c r="BV13" s="355" t="s">
        <v>1612</v>
      </c>
    </row>
    <row r="14" spans="1:74" ht="11.1" customHeight="1" x14ac:dyDescent="0.2">
      <c r="A14" s="335" t="s">
        <v>564</v>
      </c>
      <c r="B14" s="404" t="s">
        <v>968</v>
      </c>
      <c r="C14" s="289">
        <v>0.1</v>
      </c>
      <c r="D14" s="289">
        <v>0.09</v>
      </c>
      <c r="E14" s="289">
        <v>0.09</v>
      </c>
      <c r="F14" s="289">
        <v>0.09</v>
      </c>
      <c r="G14" s="289">
        <v>0.09</v>
      </c>
      <c r="H14" s="289">
        <v>0.09</v>
      </c>
      <c r="I14" s="289">
        <v>0.1</v>
      </c>
      <c r="J14" s="289">
        <v>0.08</v>
      </c>
      <c r="K14" s="289">
        <v>0.1</v>
      </c>
      <c r="L14" s="289">
        <v>7.4999999999999997E-2</v>
      </c>
      <c r="M14" s="289">
        <v>0.06</v>
      </c>
      <c r="N14" s="289">
        <v>0.06</v>
      </c>
      <c r="O14" s="289">
        <v>5.5E-2</v>
      </c>
      <c r="P14" s="289">
        <v>0.06</v>
      </c>
      <c r="Q14" s="289">
        <v>5.5E-2</v>
      </c>
      <c r="R14" s="289">
        <v>0.06</v>
      </c>
      <c r="S14" s="289">
        <v>5.5E-2</v>
      </c>
      <c r="T14" s="289">
        <v>6.5000000000000002E-2</v>
      </c>
      <c r="U14" s="289">
        <v>0.06</v>
      </c>
      <c r="V14" s="289">
        <v>6.5000000000000002E-2</v>
      </c>
      <c r="W14" s="289">
        <v>0.05</v>
      </c>
      <c r="X14" s="289">
        <v>0.06</v>
      </c>
      <c r="Y14" s="289">
        <v>0.05</v>
      </c>
      <c r="Z14" s="289">
        <v>0.05</v>
      </c>
      <c r="AA14" s="289">
        <v>0.06</v>
      </c>
      <c r="AB14" s="289">
        <v>0.05</v>
      </c>
      <c r="AC14" s="289">
        <v>0.06</v>
      </c>
      <c r="AD14" s="289">
        <v>0.05</v>
      </c>
      <c r="AE14" s="289">
        <v>0.06</v>
      </c>
      <c r="AF14" s="289">
        <v>0.05</v>
      </c>
      <c r="AG14" s="289">
        <v>0.06</v>
      </c>
      <c r="AH14" s="289">
        <v>0.06</v>
      </c>
      <c r="AI14" s="289">
        <v>0.06</v>
      </c>
      <c r="AJ14" s="289">
        <v>0.05</v>
      </c>
      <c r="AK14" s="289">
        <v>0.06</v>
      </c>
      <c r="AL14" s="289">
        <v>7.0000000000000007E-2</v>
      </c>
      <c r="AM14" s="289">
        <v>0.05</v>
      </c>
      <c r="AN14" s="289">
        <v>0.06</v>
      </c>
      <c r="AO14" s="289">
        <v>0.06</v>
      </c>
      <c r="AP14" s="289">
        <v>0.05</v>
      </c>
      <c r="AQ14" s="289">
        <v>0.06</v>
      </c>
      <c r="AR14" s="289">
        <v>0.05</v>
      </c>
      <c r="AS14" s="289">
        <v>0.05</v>
      </c>
      <c r="AT14" s="289">
        <v>0.05</v>
      </c>
      <c r="AU14" s="289">
        <v>0.04</v>
      </c>
      <c r="AV14" s="289">
        <v>0.05</v>
      </c>
      <c r="AW14" s="289">
        <v>0.04</v>
      </c>
      <c r="AX14" s="289">
        <v>0.04</v>
      </c>
      <c r="AY14" s="289">
        <v>5.5E-2</v>
      </c>
      <c r="AZ14" s="874">
        <v>0.04</v>
      </c>
      <c r="BA14" s="874">
        <v>0.05</v>
      </c>
      <c r="BB14" s="874">
        <v>0.04</v>
      </c>
      <c r="BC14" s="874">
        <v>0.05</v>
      </c>
      <c r="BD14" s="874">
        <v>0.04</v>
      </c>
      <c r="BE14" s="874">
        <v>0.05</v>
      </c>
      <c r="BF14" s="874">
        <v>0.04</v>
      </c>
      <c r="BG14" s="355" t="s">
        <v>1612</v>
      </c>
      <c r="BH14" s="355" t="s">
        <v>1612</v>
      </c>
      <c r="BI14" s="355" t="s">
        <v>1612</v>
      </c>
      <c r="BJ14" s="355" t="s">
        <v>1612</v>
      </c>
      <c r="BK14" s="355" t="s">
        <v>1612</v>
      </c>
      <c r="BL14" s="355" t="s">
        <v>1612</v>
      </c>
      <c r="BM14" s="355" t="s">
        <v>1612</v>
      </c>
      <c r="BN14" s="355" t="s">
        <v>1612</v>
      </c>
      <c r="BO14" s="355" t="s">
        <v>1612</v>
      </c>
      <c r="BP14" s="355" t="s">
        <v>1612</v>
      </c>
      <c r="BQ14" s="355" t="s">
        <v>1612</v>
      </c>
      <c r="BR14" s="355" t="s">
        <v>1612</v>
      </c>
      <c r="BS14" s="355" t="s">
        <v>1612</v>
      </c>
      <c r="BT14" s="355" t="s">
        <v>1612</v>
      </c>
      <c r="BU14" s="355" t="s">
        <v>1612</v>
      </c>
      <c r="BV14" s="355" t="s">
        <v>1612</v>
      </c>
    </row>
    <row r="15" spans="1:74" ht="11.1" customHeight="1" x14ac:dyDescent="0.2">
      <c r="A15" s="335" t="s">
        <v>548</v>
      </c>
      <c r="B15" s="404" t="s">
        <v>969</v>
      </c>
      <c r="C15" s="289">
        <v>0.18</v>
      </c>
      <c r="D15" s="289">
        <v>0.19</v>
      </c>
      <c r="E15" s="289">
        <v>0.19</v>
      </c>
      <c r="F15" s="289">
        <v>0.2</v>
      </c>
      <c r="G15" s="289">
        <v>0.18</v>
      </c>
      <c r="H15" s="289">
        <v>0.19</v>
      </c>
      <c r="I15" s="289">
        <v>0.2</v>
      </c>
      <c r="J15" s="289">
        <v>0.19</v>
      </c>
      <c r="K15" s="289">
        <v>0.21</v>
      </c>
      <c r="L15" s="289">
        <v>0.22</v>
      </c>
      <c r="M15" s="289">
        <v>0.21</v>
      </c>
      <c r="N15" s="289">
        <v>0.19</v>
      </c>
      <c r="O15" s="289">
        <v>0.2</v>
      </c>
      <c r="P15" s="289">
        <v>0.19</v>
      </c>
      <c r="Q15" s="289">
        <v>0.2</v>
      </c>
      <c r="R15" s="289">
        <v>0.21</v>
      </c>
      <c r="S15" s="289">
        <v>0.21</v>
      </c>
      <c r="T15" s="289">
        <v>0.2</v>
      </c>
      <c r="U15" s="289">
        <v>0.21</v>
      </c>
      <c r="V15" s="289">
        <v>0.2</v>
      </c>
      <c r="W15" s="289">
        <v>0.2</v>
      </c>
      <c r="X15" s="289">
        <v>0.2</v>
      </c>
      <c r="Y15" s="289">
        <v>0.21</v>
      </c>
      <c r="Z15" s="289">
        <v>0.22</v>
      </c>
      <c r="AA15" s="289">
        <v>0.21</v>
      </c>
      <c r="AB15" s="289">
        <v>0.21</v>
      </c>
      <c r="AC15" s="289">
        <v>0.22</v>
      </c>
      <c r="AD15" s="289">
        <v>0.21</v>
      </c>
      <c r="AE15" s="289">
        <v>0.22</v>
      </c>
      <c r="AF15" s="289">
        <v>0.22</v>
      </c>
      <c r="AG15" s="289">
        <v>0.21</v>
      </c>
      <c r="AH15" s="289">
        <v>0.21</v>
      </c>
      <c r="AI15" s="289">
        <v>0.21</v>
      </c>
      <c r="AJ15" s="289">
        <v>0.22</v>
      </c>
      <c r="AK15" s="289">
        <v>0.22</v>
      </c>
      <c r="AL15" s="289">
        <v>0.22</v>
      </c>
      <c r="AM15" s="289">
        <v>0.24</v>
      </c>
      <c r="AN15" s="289">
        <v>0.22</v>
      </c>
      <c r="AO15" s="289">
        <v>0.24</v>
      </c>
      <c r="AP15" s="289">
        <v>0.23</v>
      </c>
      <c r="AQ15" s="289">
        <v>0.24</v>
      </c>
      <c r="AR15" s="289">
        <v>0.25</v>
      </c>
      <c r="AS15" s="289">
        <v>0.23</v>
      </c>
      <c r="AT15" s="289">
        <v>0.24</v>
      </c>
      <c r="AU15" s="289">
        <v>0.24</v>
      </c>
      <c r="AV15" s="289">
        <v>0.25</v>
      </c>
      <c r="AW15" s="289">
        <v>0.24</v>
      </c>
      <c r="AX15" s="289">
        <v>0.25</v>
      </c>
      <c r="AY15" s="289">
        <v>0.24</v>
      </c>
      <c r="AZ15" s="874">
        <v>0.24</v>
      </c>
      <c r="BA15" s="874">
        <v>0.22</v>
      </c>
      <c r="BB15" s="874">
        <v>0.23</v>
      </c>
      <c r="BC15" s="874">
        <v>0.23</v>
      </c>
      <c r="BD15" s="874">
        <v>0.24</v>
      </c>
      <c r="BE15" s="874">
        <v>0.23</v>
      </c>
      <c r="BF15" s="874">
        <v>0.23</v>
      </c>
      <c r="BG15" s="355" t="s">
        <v>1612</v>
      </c>
      <c r="BH15" s="355" t="s">
        <v>1612</v>
      </c>
      <c r="BI15" s="355" t="s">
        <v>1612</v>
      </c>
      <c r="BJ15" s="355" t="s">
        <v>1612</v>
      </c>
      <c r="BK15" s="355" t="s">
        <v>1612</v>
      </c>
      <c r="BL15" s="355" t="s">
        <v>1612</v>
      </c>
      <c r="BM15" s="355" t="s">
        <v>1612</v>
      </c>
      <c r="BN15" s="355" t="s">
        <v>1612</v>
      </c>
      <c r="BO15" s="355" t="s">
        <v>1612</v>
      </c>
      <c r="BP15" s="355" t="s">
        <v>1612</v>
      </c>
      <c r="BQ15" s="355" t="s">
        <v>1612</v>
      </c>
      <c r="BR15" s="355" t="s">
        <v>1612</v>
      </c>
      <c r="BS15" s="355" t="s">
        <v>1612</v>
      </c>
      <c r="BT15" s="355" t="s">
        <v>1612</v>
      </c>
      <c r="BU15" s="355" t="s">
        <v>1612</v>
      </c>
      <c r="BV15" s="355" t="s">
        <v>1612</v>
      </c>
    </row>
    <row r="16" spans="1:74" ht="11.1" customHeight="1" x14ac:dyDescent="0.2">
      <c r="A16" s="335" t="s">
        <v>865</v>
      </c>
      <c r="B16" s="404" t="s">
        <v>970</v>
      </c>
      <c r="C16" s="289">
        <v>2.5</v>
      </c>
      <c r="D16" s="289">
        <v>2.5499999999999998</v>
      </c>
      <c r="E16" s="289">
        <v>2.6</v>
      </c>
      <c r="F16" s="289">
        <v>2.6</v>
      </c>
      <c r="G16" s="289">
        <v>2.5</v>
      </c>
      <c r="H16" s="289">
        <v>2.5</v>
      </c>
      <c r="I16" s="289">
        <v>2.5</v>
      </c>
      <c r="J16" s="289">
        <v>2.5499999999999998</v>
      </c>
      <c r="K16" s="289">
        <v>2.5299999999999998</v>
      </c>
      <c r="L16" s="289">
        <v>2.5499999999999998</v>
      </c>
      <c r="M16" s="289">
        <v>2.56</v>
      </c>
      <c r="N16" s="289">
        <v>2.56</v>
      </c>
      <c r="O16" s="289">
        <v>2.5499999999999998</v>
      </c>
      <c r="P16" s="289">
        <v>2.6</v>
      </c>
      <c r="Q16" s="289">
        <v>2.65</v>
      </c>
      <c r="R16" s="289">
        <v>2.68</v>
      </c>
      <c r="S16" s="289">
        <v>2.75</v>
      </c>
      <c r="T16" s="289">
        <v>2.78</v>
      </c>
      <c r="U16" s="289">
        <v>2.85</v>
      </c>
      <c r="V16" s="289">
        <v>3</v>
      </c>
      <c r="W16" s="289">
        <v>3.05</v>
      </c>
      <c r="X16" s="289">
        <v>3.1</v>
      </c>
      <c r="Y16" s="289">
        <v>3.2</v>
      </c>
      <c r="Z16" s="289">
        <v>3.25</v>
      </c>
      <c r="AA16" s="289">
        <v>3.22</v>
      </c>
      <c r="AB16" s="289">
        <v>3.22</v>
      </c>
      <c r="AC16" s="289">
        <v>3.28</v>
      </c>
      <c r="AD16" s="289">
        <v>3.26</v>
      </c>
      <c r="AE16" s="289">
        <v>3.26</v>
      </c>
      <c r="AF16" s="289">
        <v>3.26</v>
      </c>
      <c r="AG16" s="289">
        <v>3.3</v>
      </c>
      <c r="AH16" s="289">
        <v>3.33</v>
      </c>
      <c r="AI16" s="289">
        <v>3.4</v>
      </c>
      <c r="AJ16" s="289">
        <v>3.35</v>
      </c>
      <c r="AK16" s="289">
        <v>3.42</v>
      </c>
      <c r="AL16" s="289">
        <v>3.4</v>
      </c>
      <c r="AM16" s="289">
        <v>3.4</v>
      </c>
      <c r="AN16" s="289">
        <v>3.45</v>
      </c>
      <c r="AO16" s="289">
        <v>3.35</v>
      </c>
      <c r="AP16" s="289">
        <v>3.4</v>
      </c>
      <c r="AQ16" s="289">
        <v>3.45</v>
      </c>
      <c r="AR16" s="289">
        <v>3.25</v>
      </c>
      <c r="AS16" s="289">
        <v>3.35</v>
      </c>
      <c r="AT16" s="289">
        <v>3.3</v>
      </c>
      <c r="AU16" s="289">
        <v>3.38</v>
      </c>
      <c r="AV16" s="289">
        <v>3.45</v>
      </c>
      <c r="AW16" s="289">
        <v>3.35</v>
      </c>
      <c r="AX16" s="289">
        <v>3.4</v>
      </c>
      <c r="AY16" s="289">
        <v>3.4</v>
      </c>
      <c r="AZ16" s="874">
        <v>3.39</v>
      </c>
      <c r="BA16" s="874">
        <v>3.27</v>
      </c>
      <c r="BB16" s="874">
        <v>3.2</v>
      </c>
      <c r="BC16" s="874">
        <v>2.65</v>
      </c>
      <c r="BD16" s="874">
        <v>2.7</v>
      </c>
      <c r="BE16" s="874">
        <v>2.9</v>
      </c>
      <c r="BF16" s="874">
        <v>2.1</v>
      </c>
      <c r="BG16" s="355" t="s">
        <v>1612</v>
      </c>
      <c r="BH16" s="355" t="s">
        <v>1612</v>
      </c>
      <c r="BI16" s="355" t="s">
        <v>1612</v>
      </c>
      <c r="BJ16" s="355" t="s">
        <v>1612</v>
      </c>
      <c r="BK16" s="355" t="s">
        <v>1612</v>
      </c>
      <c r="BL16" s="355" t="s">
        <v>1612</v>
      </c>
      <c r="BM16" s="355" t="s">
        <v>1612</v>
      </c>
      <c r="BN16" s="355" t="s">
        <v>1612</v>
      </c>
      <c r="BO16" s="355" t="s">
        <v>1612</v>
      </c>
      <c r="BP16" s="355" t="s">
        <v>1612</v>
      </c>
      <c r="BQ16" s="355" t="s">
        <v>1612</v>
      </c>
      <c r="BR16" s="355" t="s">
        <v>1612</v>
      </c>
      <c r="BS16" s="355" t="s">
        <v>1612</v>
      </c>
      <c r="BT16" s="355" t="s">
        <v>1612</v>
      </c>
      <c r="BU16" s="355" t="s">
        <v>1612</v>
      </c>
      <c r="BV16" s="355" t="s">
        <v>1612</v>
      </c>
    </row>
    <row r="17" spans="1:74" ht="11.1" customHeight="1" x14ac:dyDescent="0.2">
      <c r="A17" s="335" t="s">
        <v>189</v>
      </c>
      <c r="B17" s="404" t="s">
        <v>971</v>
      </c>
      <c r="C17" s="289">
        <v>4.25</v>
      </c>
      <c r="D17" s="289">
        <v>4.3499999999999996</v>
      </c>
      <c r="E17" s="289">
        <v>4.3</v>
      </c>
      <c r="F17" s="289">
        <v>4.4000000000000004</v>
      </c>
      <c r="G17" s="289">
        <v>4.4000000000000004</v>
      </c>
      <c r="H17" s="289">
        <v>4.45</v>
      </c>
      <c r="I17" s="289">
        <v>4.55</v>
      </c>
      <c r="J17" s="289">
        <v>4.55</v>
      </c>
      <c r="K17" s="289">
        <v>4.55</v>
      </c>
      <c r="L17" s="289">
        <v>4.58</v>
      </c>
      <c r="M17" s="289">
        <v>4.4800000000000004</v>
      </c>
      <c r="N17" s="289">
        <v>4.4800000000000004</v>
      </c>
      <c r="O17" s="289">
        <v>4.43</v>
      </c>
      <c r="P17" s="289">
        <v>4.43</v>
      </c>
      <c r="Q17" s="289">
        <v>4.38</v>
      </c>
      <c r="R17" s="289">
        <v>4.17</v>
      </c>
      <c r="S17" s="289">
        <v>4.2</v>
      </c>
      <c r="T17" s="289">
        <v>4.21</v>
      </c>
      <c r="U17" s="289">
        <v>4.28</v>
      </c>
      <c r="V17" s="289">
        <v>4.3600000000000003</v>
      </c>
      <c r="W17" s="289">
        <v>4.3499999999999996</v>
      </c>
      <c r="X17" s="289">
        <v>4.37</v>
      </c>
      <c r="Y17" s="289">
        <v>4.34</v>
      </c>
      <c r="Z17" s="289">
        <v>4.42</v>
      </c>
      <c r="AA17" s="289">
        <v>4.4000000000000004</v>
      </c>
      <c r="AB17" s="289">
        <v>4.41</v>
      </c>
      <c r="AC17" s="289">
        <v>4.49</v>
      </c>
      <c r="AD17" s="289">
        <v>4.4800000000000004</v>
      </c>
      <c r="AE17" s="289">
        <v>4.47</v>
      </c>
      <c r="AF17" s="289">
        <v>4.4400000000000004</v>
      </c>
      <c r="AG17" s="289">
        <v>4.55</v>
      </c>
      <c r="AH17" s="289">
        <v>4.47</v>
      </c>
      <c r="AI17" s="289">
        <v>4.32</v>
      </c>
      <c r="AJ17" s="289">
        <v>4.2699999999999996</v>
      </c>
      <c r="AK17" s="289">
        <v>4.25</v>
      </c>
      <c r="AL17" s="289">
        <v>4.22</v>
      </c>
      <c r="AM17" s="289">
        <v>4.3</v>
      </c>
      <c r="AN17" s="289">
        <v>4.2699999999999996</v>
      </c>
      <c r="AO17" s="289">
        <v>4.3499999999999996</v>
      </c>
      <c r="AP17" s="289">
        <v>4.28</v>
      </c>
      <c r="AQ17" s="289">
        <v>4.3099999999999996</v>
      </c>
      <c r="AR17" s="289">
        <v>4.32</v>
      </c>
      <c r="AS17" s="289">
        <v>4.3</v>
      </c>
      <c r="AT17" s="289">
        <v>4.4000000000000004</v>
      </c>
      <c r="AU17" s="289">
        <v>4.4000000000000004</v>
      </c>
      <c r="AV17" s="289">
        <v>4.4000000000000004</v>
      </c>
      <c r="AW17" s="289">
        <v>4.33</v>
      </c>
      <c r="AX17" s="289">
        <v>4.26</v>
      </c>
      <c r="AY17" s="289">
        <v>4.33</v>
      </c>
      <c r="AZ17" s="874">
        <v>4.4000000000000004</v>
      </c>
      <c r="BA17" s="874">
        <v>1.6</v>
      </c>
      <c r="BB17" s="874">
        <v>1.4</v>
      </c>
      <c r="BC17" s="874">
        <v>1.3</v>
      </c>
      <c r="BD17" s="874">
        <v>1.92</v>
      </c>
      <c r="BE17" s="874">
        <v>2.74</v>
      </c>
      <c r="BF17" s="874">
        <v>3.3</v>
      </c>
      <c r="BG17" s="355" t="s">
        <v>1612</v>
      </c>
      <c r="BH17" s="355" t="s">
        <v>1612</v>
      </c>
      <c r="BI17" s="355" t="s">
        <v>1612</v>
      </c>
      <c r="BJ17" s="355" t="s">
        <v>1612</v>
      </c>
      <c r="BK17" s="355" t="s">
        <v>1612</v>
      </c>
      <c r="BL17" s="355" t="s">
        <v>1612</v>
      </c>
      <c r="BM17" s="355" t="s">
        <v>1612</v>
      </c>
      <c r="BN17" s="355" t="s">
        <v>1612</v>
      </c>
      <c r="BO17" s="355" t="s">
        <v>1612</v>
      </c>
      <c r="BP17" s="355" t="s">
        <v>1612</v>
      </c>
      <c r="BQ17" s="355" t="s">
        <v>1612</v>
      </c>
      <c r="BR17" s="355" t="s">
        <v>1612</v>
      </c>
      <c r="BS17" s="355" t="s">
        <v>1612</v>
      </c>
      <c r="BT17" s="355" t="s">
        <v>1612</v>
      </c>
      <c r="BU17" s="355" t="s">
        <v>1612</v>
      </c>
      <c r="BV17" s="355" t="s">
        <v>1612</v>
      </c>
    </row>
    <row r="18" spans="1:74" ht="11.1" customHeight="1" x14ac:dyDescent="0.2">
      <c r="A18" s="335" t="s">
        <v>184</v>
      </c>
      <c r="B18" s="404" t="s">
        <v>972</v>
      </c>
      <c r="C18" s="289">
        <v>2.58</v>
      </c>
      <c r="D18" s="289">
        <v>2.61</v>
      </c>
      <c r="E18" s="289">
        <v>2.64</v>
      </c>
      <c r="F18" s="289">
        <v>2.66</v>
      </c>
      <c r="G18" s="289">
        <v>2.6945999999999999</v>
      </c>
      <c r="H18" s="289">
        <v>2.72</v>
      </c>
      <c r="I18" s="289">
        <v>2.77</v>
      </c>
      <c r="J18" s="289">
        <v>2.81</v>
      </c>
      <c r="K18" s="289">
        <v>2.82</v>
      </c>
      <c r="L18" s="289">
        <v>2.8</v>
      </c>
      <c r="M18" s="289">
        <v>2.7</v>
      </c>
      <c r="N18" s="289">
        <v>2.65</v>
      </c>
      <c r="O18" s="289">
        <v>2.7</v>
      </c>
      <c r="P18" s="289">
        <v>2.68</v>
      </c>
      <c r="Q18" s="289">
        <v>2.67</v>
      </c>
      <c r="R18" s="289">
        <v>2.63</v>
      </c>
      <c r="S18" s="289">
        <v>2.57</v>
      </c>
      <c r="T18" s="289">
        <v>2.57</v>
      </c>
      <c r="U18" s="289">
        <v>2.5499999999999998</v>
      </c>
      <c r="V18" s="289">
        <v>2.54</v>
      </c>
      <c r="W18" s="289">
        <v>2.58</v>
      </c>
      <c r="X18" s="289">
        <v>2.52</v>
      </c>
      <c r="Y18" s="289">
        <v>2.5499999999999998</v>
      </c>
      <c r="Z18" s="289">
        <v>2.52</v>
      </c>
      <c r="AA18" s="289">
        <v>2.4500000000000002</v>
      </c>
      <c r="AB18" s="289">
        <v>2.4500000000000002</v>
      </c>
      <c r="AC18" s="289">
        <v>2.48</v>
      </c>
      <c r="AD18" s="289">
        <v>2.5</v>
      </c>
      <c r="AE18" s="289">
        <v>2.5</v>
      </c>
      <c r="AF18" s="289">
        <v>2.48</v>
      </c>
      <c r="AG18" s="289">
        <v>2.44</v>
      </c>
      <c r="AH18" s="289">
        <v>2.44</v>
      </c>
      <c r="AI18" s="289">
        <v>2.4500000000000002</v>
      </c>
      <c r="AJ18" s="289">
        <v>2.4500000000000002</v>
      </c>
      <c r="AK18" s="289">
        <v>2.42</v>
      </c>
      <c r="AL18" s="289">
        <v>2.4500000000000002</v>
      </c>
      <c r="AM18" s="289">
        <v>2.42</v>
      </c>
      <c r="AN18" s="289">
        <v>2.4300000000000002</v>
      </c>
      <c r="AO18" s="289">
        <v>2.4500000000000002</v>
      </c>
      <c r="AP18" s="289">
        <v>2.46</v>
      </c>
      <c r="AQ18" s="289">
        <v>2.4900000000000002</v>
      </c>
      <c r="AR18" s="289">
        <v>2.5</v>
      </c>
      <c r="AS18" s="289">
        <v>2.48</v>
      </c>
      <c r="AT18" s="289">
        <v>2.4500000000000002</v>
      </c>
      <c r="AU18" s="289">
        <v>2.5499999999999998</v>
      </c>
      <c r="AV18" s="289">
        <v>2.5</v>
      </c>
      <c r="AW18" s="289">
        <v>2.54</v>
      </c>
      <c r="AX18" s="289">
        <v>2.59</v>
      </c>
      <c r="AY18" s="289">
        <v>2.56</v>
      </c>
      <c r="AZ18" s="874">
        <v>2.56</v>
      </c>
      <c r="BA18" s="874">
        <v>1.1499999999999999</v>
      </c>
      <c r="BB18" s="874">
        <v>0.55000000000000004</v>
      </c>
      <c r="BC18" s="874">
        <v>0.52</v>
      </c>
      <c r="BD18" s="874">
        <v>1.32</v>
      </c>
      <c r="BE18" s="874">
        <v>1.7</v>
      </c>
      <c r="BF18" s="874">
        <v>1.87</v>
      </c>
      <c r="BG18" s="355" t="s">
        <v>1612</v>
      </c>
      <c r="BH18" s="355" t="s">
        <v>1612</v>
      </c>
      <c r="BI18" s="355" t="s">
        <v>1612</v>
      </c>
      <c r="BJ18" s="355" t="s">
        <v>1612</v>
      </c>
      <c r="BK18" s="355" t="s">
        <v>1612</v>
      </c>
      <c r="BL18" s="355" t="s">
        <v>1612</v>
      </c>
      <c r="BM18" s="355" t="s">
        <v>1612</v>
      </c>
      <c r="BN18" s="355" t="s">
        <v>1612</v>
      </c>
      <c r="BO18" s="355" t="s">
        <v>1612</v>
      </c>
      <c r="BP18" s="355" t="s">
        <v>1612</v>
      </c>
      <c r="BQ18" s="355" t="s">
        <v>1612</v>
      </c>
      <c r="BR18" s="355" t="s">
        <v>1612</v>
      </c>
      <c r="BS18" s="355" t="s">
        <v>1612</v>
      </c>
      <c r="BT18" s="355" t="s">
        <v>1612</v>
      </c>
      <c r="BU18" s="355" t="s">
        <v>1612</v>
      </c>
      <c r="BV18" s="355" t="s">
        <v>1612</v>
      </c>
    </row>
    <row r="19" spans="1:74" ht="11.1" customHeight="1" x14ac:dyDescent="0.2">
      <c r="A19" s="335" t="s">
        <v>185</v>
      </c>
      <c r="B19" s="404" t="s">
        <v>973</v>
      </c>
      <c r="C19" s="289">
        <v>0.98</v>
      </c>
      <c r="D19" s="289">
        <v>1.1299999999999999</v>
      </c>
      <c r="E19" s="289">
        <v>1.08</v>
      </c>
      <c r="F19" s="289">
        <v>0.91</v>
      </c>
      <c r="G19" s="289">
        <v>0.73</v>
      </c>
      <c r="H19" s="289">
        <v>0.65</v>
      </c>
      <c r="I19" s="289">
        <v>0.6</v>
      </c>
      <c r="J19" s="289">
        <v>1.1200000000000001</v>
      </c>
      <c r="K19" s="289">
        <v>1.1499999999999999</v>
      </c>
      <c r="L19" s="289">
        <v>1.1599999999999999</v>
      </c>
      <c r="M19" s="289">
        <v>1.1100000000000001</v>
      </c>
      <c r="N19" s="289">
        <v>1.1499999999999999</v>
      </c>
      <c r="O19" s="289">
        <v>1.1299999999999999</v>
      </c>
      <c r="P19" s="289">
        <v>1.1599999999999999</v>
      </c>
      <c r="Q19" s="289">
        <v>1.1399999999999999</v>
      </c>
      <c r="R19" s="289">
        <v>1.1399999999999999</v>
      </c>
      <c r="S19" s="289">
        <v>1.1499999999999999</v>
      </c>
      <c r="T19" s="289">
        <v>1.1499999999999999</v>
      </c>
      <c r="U19" s="289">
        <v>1.1299999999999999</v>
      </c>
      <c r="V19" s="289">
        <v>1.1599999999999999</v>
      </c>
      <c r="W19" s="289">
        <v>1.1599999999999999</v>
      </c>
      <c r="X19" s="289">
        <v>1.1499999999999999</v>
      </c>
      <c r="Y19" s="289">
        <v>1.19</v>
      </c>
      <c r="Z19" s="289">
        <v>1.17</v>
      </c>
      <c r="AA19" s="289">
        <v>1.02</v>
      </c>
      <c r="AB19" s="289">
        <v>1.1399999999999999</v>
      </c>
      <c r="AC19" s="289">
        <v>1.1399999999999999</v>
      </c>
      <c r="AD19" s="289">
        <v>1.18</v>
      </c>
      <c r="AE19" s="289">
        <v>1.18</v>
      </c>
      <c r="AF19" s="289">
        <v>1.2</v>
      </c>
      <c r="AG19" s="289">
        <v>1.17</v>
      </c>
      <c r="AH19" s="289">
        <v>0.92</v>
      </c>
      <c r="AI19" s="289">
        <v>0.56999999999999995</v>
      </c>
      <c r="AJ19" s="289">
        <v>1.07</v>
      </c>
      <c r="AK19" s="289">
        <v>1.18</v>
      </c>
      <c r="AL19" s="289">
        <v>1.25</v>
      </c>
      <c r="AM19" s="289">
        <v>1.23</v>
      </c>
      <c r="AN19" s="289">
        <v>1.27</v>
      </c>
      <c r="AO19" s="289">
        <v>1.24</v>
      </c>
      <c r="AP19" s="289">
        <v>1.28</v>
      </c>
      <c r="AQ19" s="289">
        <v>1.31</v>
      </c>
      <c r="AR19" s="289">
        <v>1.29</v>
      </c>
      <c r="AS19" s="289">
        <v>1.31</v>
      </c>
      <c r="AT19" s="289">
        <v>1.26</v>
      </c>
      <c r="AU19" s="289">
        <v>1.32</v>
      </c>
      <c r="AV19" s="289">
        <v>1.28</v>
      </c>
      <c r="AW19" s="289">
        <v>1.28</v>
      </c>
      <c r="AX19" s="289">
        <v>1.35</v>
      </c>
      <c r="AY19" s="289">
        <v>1.32</v>
      </c>
      <c r="AZ19" s="874">
        <v>1.29</v>
      </c>
      <c r="BA19" s="874">
        <v>1.27</v>
      </c>
      <c r="BB19" s="874">
        <v>1.3</v>
      </c>
      <c r="BC19" s="874">
        <v>1.29</v>
      </c>
      <c r="BD19" s="874">
        <v>1.29</v>
      </c>
      <c r="BE19" s="874">
        <v>1.34</v>
      </c>
      <c r="BF19" s="874">
        <v>1.29</v>
      </c>
      <c r="BG19" s="355" t="s">
        <v>1612</v>
      </c>
      <c r="BH19" s="355" t="s">
        <v>1612</v>
      </c>
      <c r="BI19" s="355" t="s">
        <v>1612</v>
      </c>
      <c r="BJ19" s="355" t="s">
        <v>1612</v>
      </c>
      <c r="BK19" s="355" t="s">
        <v>1612</v>
      </c>
      <c r="BL19" s="355" t="s">
        <v>1612</v>
      </c>
      <c r="BM19" s="355" t="s">
        <v>1612</v>
      </c>
      <c r="BN19" s="355" t="s">
        <v>1612</v>
      </c>
      <c r="BO19" s="355" t="s">
        <v>1612</v>
      </c>
      <c r="BP19" s="355" t="s">
        <v>1612</v>
      </c>
      <c r="BQ19" s="355" t="s">
        <v>1612</v>
      </c>
      <c r="BR19" s="355" t="s">
        <v>1612</v>
      </c>
      <c r="BS19" s="355" t="s">
        <v>1612</v>
      </c>
      <c r="BT19" s="355" t="s">
        <v>1612</v>
      </c>
      <c r="BU19" s="355" t="s">
        <v>1612</v>
      </c>
      <c r="BV19" s="355" t="s">
        <v>1612</v>
      </c>
    </row>
    <row r="20" spans="1:74" ht="11.1" customHeight="1" x14ac:dyDescent="0.2">
      <c r="A20" s="335" t="s">
        <v>186</v>
      </c>
      <c r="B20" s="404" t="s">
        <v>974</v>
      </c>
      <c r="C20" s="289">
        <v>1.28</v>
      </c>
      <c r="D20" s="289">
        <v>1.33</v>
      </c>
      <c r="E20" s="289">
        <v>1.22</v>
      </c>
      <c r="F20" s="289">
        <v>1.2</v>
      </c>
      <c r="G20" s="289">
        <v>1.05</v>
      </c>
      <c r="H20" s="289">
        <v>1.07</v>
      </c>
      <c r="I20" s="289">
        <v>1.02</v>
      </c>
      <c r="J20" s="289">
        <v>0.92</v>
      </c>
      <c r="K20" s="289">
        <v>0.97</v>
      </c>
      <c r="L20" s="289">
        <v>1</v>
      </c>
      <c r="M20" s="289">
        <v>1.06</v>
      </c>
      <c r="N20" s="289">
        <v>1.1399999999999999</v>
      </c>
      <c r="O20" s="289">
        <v>1.2</v>
      </c>
      <c r="P20" s="289">
        <v>1.26</v>
      </c>
      <c r="Q20" s="289">
        <v>1.25</v>
      </c>
      <c r="R20" s="289">
        <v>1.06</v>
      </c>
      <c r="S20" s="289">
        <v>1.26</v>
      </c>
      <c r="T20" s="289">
        <v>1.25</v>
      </c>
      <c r="U20" s="289">
        <v>1.1299999999999999</v>
      </c>
      <c r="V20" s="289">
        <v>1.2</v>
      </c>
      <c r="W20" s="289">
        <v>1.29</v>
      </c>
      <c r="X20" s="289">
        <v>1.31</v>
      </c>
      <c r="Y20" s="289">
        <v>1.25</v>
      </c>
      <c r="Z20" s="289">
        <v>1.36</v>
      </c>
      <c r="AA20" s="289">
        <v>1.29</v>
      </c>
      <c r="AB20" s="289">
        <v>1.26</v>
      </c>
      <c r="AC20" s="289">
        <v>1.29</v>
      </c>
      <c r="AD20" s="289">
        <v>1.21</v>
      </c>
      <c r="AE20" s="289">
        <v>1.25</v>
      </c>
      <c r="AF20" s="289">
        <v>1.25</v>
      </c>
      <c r="AG20" s="289">
        <v>1.3</v>
      </c>
      <c r="AH20" s="289">
        <v>1.36</v>
      </c>
      <c r="AI20" s="289">
        <v>1.26</v>
      </c>
      <c r="AJ20" s="289">
        <v>1.27</v>
      </c>
      <c r="AK20" s="289">
        <v>1.27</v>
      </c>
      <c r="AL20" s="289">
        <v>1.35</v>
      </c>
      <c r="AM20" s="289">
        <v>1.33</v>
      </c>
      <c r="AN20" s="289">
        <v>1.38</v>
      </c>
      <c r="AO20" s="289">
        <v>1.4</v>
      </c>
      <c r="AP20" s="289">
        <v>1.38</v>
      </c>
      <c r="AQ20" s="289">
        <v>1.42</v>
      </c>
      <c r="AR20" s="289">
        <v>1.45</v>
      </c>
      <c r="AS20" s="289">
        <v>1.42</v>
      </c>
      <c r="AT20" s="289">
        <v>1.5</v>
      </c>
      <c r="AU20" s="289">
        <v>1.48</v>
      </c>
      <c r="AV20" s="289">
        <v>1.44</v>
      </c>
      <c r="AW20" s="289">
        <v>1.38</v>
      </c>
      <c r="AX20" s="289">
        <v>1.39</v>
      </c>
      <c r="AY20" s="289">
        <v>1.37</v>
      </c>
      <c r="AZ20" s="874">
        <v>1.35</v>
      </c>
      <c r="BA20" s="874">
        <v>1.35</v>
      </c>
      <c r="BB20" s="874">
        <v>1.45</v>
      </c>
      <c r="BC20" s="874">
        <v>1.48</v>
      </c>
      <c r="BD20" s="874">
        <v>1.52</v>
      </c>
      <c r="BE20" s="874">
        <v>1.42</v>
      </c>
      <c r="BF20" s="874">
        <v>1.53</v>
      </c>
      <c r="BG20" s="355" t="s">
        <v>1612</v>
      </c>
      <c r="BH20" s="355" t="s">
        <v>1612</v>
      </c>
      <c r="BI20" s="355" t="s">
        <v>1612</v>
      </c>
      <c r="BJ20" s="355" t="s">
        <v>1612</v>
      </c>
      <c r="BK20" s="355" t="s">
        <v>1612</v>
      </c>
      <c r="BL20" s="355" t="s">
        <v>1612</v>
      </c>
      <c r="BM20" s="355" t="s">
        <v>1612</v>
      </c>
      <c r="BN20" s="355" t="s">
        <v>1612</v>
      </c>
      <c r="BO20" s="355" t="s">
        <v>1612</v>
      </c>
      <c r="BP20" s="355" t="s">
        <v>1612</v>
      </c>
      <c r="BQ20" s="355" t="s">
        <v>1612</v>
      </c>
      <c r="BR20" s="355" t="s">
        <v>1612</v>
      </c>
      <c r="BS20" s="355" t="s">
        <v>1612</v>
      </c>
      <c r="BT20" s="355" t="s">
        <v>1612</v>
      </c>
      <c r="BU20" s="355" t="s">
        <v>1612</v>
      </c>
      <c r="BV20" s="355" t="s">
        <v>1612</v>
      </c>
    </row>
    <row r="21" spans="1:74" ht="11.1" customHeight="1" x14ac:dyDescent="0.2">
      <c r="A21" s="335" t="s">
        <v>187</v>
      </c>
      <c r="B21" s="404" t="s">
        <v>975</v>
      </c>
      <c r="C21" s="289">
        <v>10</v>
      </c>
      <c r="D21" s="289">
        <v>10.25</v>
      </c>
      <c r="E21" s="289">
        <v>10</v>
      </c>
      <c r="F21" s="289">
        <v>10.3</v>
      </c>
      <c r="G21" s="289">
        <v>10.25</v>
      </c>
      <c r="H21" s="289">
        <v>10.35</v>
      </c>
      <c r="I21" s="289">
        <v>10.6</v>
      </c>
      <c r="J21" s="289">
        <v>10.95</v>
      </c>
      <c r="K21" s="289">
        <v>11</v>
      </c>
      <c r="L21" s="289">
        <v>10.5</v>
      </c>
      <c r="M21" s="289">
        <v>10.5</v>
      </c>
      <c r="N21" s="289">
        <v>10.5</v>
      </c>
      <c r="O21" s="289">
        <v>9.8000000000000007</v>
      </c>
      <c r="P21" s="289">
        <v>10</v>
      </c>
      <c r="Q21" s="289">
        <v>10.25</v>
      </c>
      <c r="R21" s="289">
        <v>10.6</v>
      </c>
      <c r="S21" s="289">
        <v>9.9</v>
      </c>
      <c r="T21" s="289">
        <v>10.050000000000001</v>
      </c>
      <c r="U21" s="289">
        <v>9.17</v>
      </c>
      <c r="V21" s="289">
        <v>8.6999999999999993</v>
      </c>
      <c r="W21" s="289">
        <v>9.1999999999999993</v>
      </c>
      <c r="X21" s="289">
        <v>9.0500000000000007</v>
      </c>
      <c r="Y21" s="289">
        <v>9</v>
      </c>
      <c r="Z21" s="289">
        <v>8.75</v>
      </c>
      <c r="AA21" s="289">
        <v>8.9499999999999993</v>
      </c>
      <c r="AB21" s="289">
        <v>9.15</v>
      </c>
      <c r="AC21" s="289">
        <v>9.25</v>
      </c>
      <c r="AD21" s="289">
        <v>9.25</v>
      </c>
      <c r="AE21" s="289">
        <v>9.0500000000000007</v>
      </c>
      <c r="AF21" s="289">
        <v>8.6999999999999993</v>
      </c>
      <c r="AG21" s="289">
        <v>9</v>
      </c>
      <c r="AH21" s="289">
        <v>9.1300000000000008</v>
      </c>
      <c r="AI21" s="289">
        <v>8.92</v>
      </c>
      <c r="AJ21" s="289">
        <v>9</v>
      </c>
      <c r="AK21" s="289">
        <v>8.9600000000000009</v>
      </c>
      <c r="AL21" s="289">
        <v>8.9</v>
      </c>
      <c r="AM21" s="289">
        <v>8.85</v>
      </c>
      <c r="AN21" s="289">
        <v>8.85</v>
      </c>
      <c r="AO21" s="289">
        <v>9.1</v>
      </c>
      <c r="AP21" s="289">
        <v>8.9</v>
      </c>
      <c r="AQ21" s="289">
        <v>9.0500000000000007</v>
      </c>
      <c r="AR21" s="289">
        <v>9.6999999999999993</v>
      </c>
      <c r="AS21" s="289">
        <v>9.1999999999999993</v>
      </c>
      <c r="AT21" s="289">
        <v>9.1</v>
      </c>
      <c r="AU21" s="289">
        <v>10</v>
      </c>
      <c r="AV21" s="289">
        <v>9.75</v>
      </c>
      <c r="AW21" s="289">
        <v>9.6999999999999993</v>
      </c>
      <c r="AX21" s="289">
        <v>9.8000000000000007</v>
      </c>
      <c r="AY21" s="289">
        <v>9.85</v>
      </c>
      <c r="AZ21" s="874">
        <v>10.5</v>
      </c>
      <c r="BA21" s="874">
        <v>7.3</v>
      </c>
      <c r="BB21" s="874">
        <v>6.46</v>
      </c>
      <c r="BC21" s="874">
        <v>6.5</v>
      </c>
      <c r="BD21" s="874">
        <v>7.25</v>
      </c>
      <c r="BE21" s="874">
        <v>7.85</v>
      </c>
      <c r="BF21" s="874">
        <v>6.25</v>
      </c>
      <c r="BG21" s="355" t="s">
        <v>1612</v>
      </c>
      <c r="BH21" s="355" t="s">
        <v>1612</v>
      </c>
      <c r="BI21" s="355" t="s">
        <v>1612</v>
      </c>
      <c r="BJ21" s="355" t="s">
        <v>1612</v>
      </c>
      <c r="BK21" s="355" t="s">
        <v>1612</v>
      </c>
      <c r="BL21" s="355" t="s">
        <v>1612</v>
      </c>
      <c r="BM21" s="355" t="s">
        <v>1612</v>
      </c>
      <c r="BN21" s="355" t="s">
        <v>1612</v>
      </c>
      <c r="BO21" s="355" t="s">
        <v>1612</v>
      </c>
      <c r="BP21" s="355" t="s">
        <v>1612</v>
      </c>
      <c r="BQ21" s="355" t="s">
        <v>1612</v>
      </c>
      <c r="BR21" s="355" t="s">
        <v>1612</v>
      </c>
      <c r="BS21" s="355" t="s">
        <v>1612</v>
      </c>
      <c r="BT21" s="355" t="s">
        <v>1612</v>
      </c>
      <c r="BU21" s="355" t="s">
        <v>1612</v>
      </c>
      <c r="BV21" s="355" t="s">
        <v>1612</v>
      </c>
    </row>
    <row r="22" spans="1:74" ht="11.1" customHeight="1" x14ac:dyDescent="0.2">
      <c r="A22" s="335" t="s">
        <v>188</v>
      </c>
      <c r="B22" s="404" t="s">
        <v>977</v>
      </c>
      <c r="C22" s="289">
        <v>0.68</v>
      </c>
      <c r="D22" s="289">
        <v>0.7</v>
      </c>
      <c r="E22" s="289">
        <v>0.72499999999999998</v>
      </c>
      <c r="F22" s="289">
        <v>0.75</v>
      </c>
      <c r="G22" s="289">
        <v>0.72</v>
      </c>
      <c r="H22" s="289">
        <v>0.7</v>
      </c>
      <c r="I22" s="289">
        <v>0.62</v>
      </c>
      <c r="J22" s="289">
        <v>0.7</v>
      </c>
      <c r="K22" s="289">
        <v>0.67</v>
      </c>
      <c r="L22" s="289">
        <v>0.72</v>
      </c>
      <c r="M22" s="289">
        <v>0.67</v>
      </c>
      <c r="N22" s="289">
        <v>0.67</v>
      </c>
      <c r="O22" s="289">
        <v>0.72</v>
      </c>
      <c r="P22" s="289">
        <v>0.67</v>
      </c>
      <c r="Q22" s="289">
        <v>0.7</v>
      </c>
      <c r="R22" s="289">
        <v>0.74</v>
      </c>
      <c r="S22" s="289">
        <v>0.76</v>
      </c>
      <c r="T22" s="289">
        <v>0.76</v>
      </c>
      <c r="U22" s="289">
        <v>0.79</v>
      </c>
      <c r="V22" s="289">
        <v>0.76</v>
      </c>
      <c r="W22" s="289">
        <v>0.73499999999999999</v>
      </c>
      <c r="X22" s="289">
        <v>0.73499999999999999</v>
      </c>
      <c r="Y22" s="289">
        <v>0.75</v>
      </c>
      <c r="Z22" s="289">
        <v>0.76</v>
      </c>
      <c r="AA22" s="289">
        <v>0.77</v>
      </c>
      <c r="AB22" s="289">
        <v>0.80500000000000005</v>
      </c>
      <c r="AC22" s="289">
        <v>0.80500000000000005</v>
      </c>
      <c r="AD22" s="289">
        <v>0.82</v>
      </c>
      <c r="AE22" s="289">
        <v>0.84</v>
      </c>
      <c r="AF22" s="289">
        <v>0.83</v>
      </c>
      <c r="AG22" s="289">
        <v>0.84</v>
      </c>
      <c r="AH22" s="289">
        <v>0.86</v>
      </c>
      <c r="AI22" s="289">
        <v>0.87</v>
      </c>
      <c r="AJ22" s="289">
        <v>0.88</v>
      </c>
      <c r="AK22" s="289">
        <v>0.82</v>
      </c>
      <c r="AL22" s="289">
        <v>0.86</v>
      </c>
      <c r="AM22" s="289">
        <v>0.9</v>
      </c>
      <c r="AN22" s="289">
        <v>0.91</v>
      </c>
      <c r="AO22" s="289">
        <v>0.92</v>
      </c>
      <c r="AP22" s="289">
        <v>0.93</v>
      </c>
      <c r="AQ22" s="289">
        <v>0.94</v>
      </c>
      <c r="AR22" s="289">
        <v>0.95</v>
      </c>
      <c r="AS22" s="289">
        <v>0.95</v>
      </c>
      <c r="AT22" s="289">
        <v>0.96499999999999997</v>
      </c>
      <c r="AU22" s="289">
        <v>0.97</v>
      </c>
      <c r="AV22" s="289">
        <v>0.97499999999999998</v>
      </c>
      <c r="AW22" s="289">
        <v>0.97499999999999998</v>
      </c>
      <c r="AX22" s="289">
        <v>0.92500000000000004</v>
      </c>
      <c r="AY22" s="289">
        <v>0.8</v>
      </c>
      <c r="AZ22" s="874">
        <v>0.95</v>
      </c>
      <c r="BA22" s="874">
        <v>1.03</v>
      </c>
      <c r="BB22" s="874">
        <v>1.07</v>
      </c>
      <c r="BC22" s="874">
        <v>1.1299999999999999</v>
      </c>
      <c r="BD22" s="874">
        <v>1.1299999999999999</v>
      </c>
      <c r="BE22" s="874">
        <v>1.1499999999999999</v>
      </c>
      <c r="BF22" s="874">
        <v>1.18</v>
      </c>
      <c r="BG22" s="355" t="s">
        <v>1612</v>
      </c>
      <c r="BH22" s="355" t="s">
        <v>1612</v>
      </c>
      <c r="BI22" s="355" t="s">
        <v>1612</v>
      </c>
      <c r="BJ22" s="355" t="s">
        <v>1612</v>
      </c>
      <c r="BK22" s="355" t="s">
        <v>1612</v>
      </c>
      <c r="BL22" s="355" t="s">
        <v>1612</v>
      </c>
      <c r="BM22" s="355" t="s">
        <v>1612</v>
      </c>
      <c r="BN22" s="355" t="s">
        <v>1612</v>
      </c>
      <c r="BO22" s="355" t="s">
        <v>1612</v>
      </c>
      <c r="BP22" s="355" t="s">
        <v>1612</v>
      </c>
      <c r="BQ22" s="355" t="s">
        <v>1612</v>
      </c>
      <c r="BR22" s="355" t="s">
        <v>1612</v>
      </c>
      <c r="BS22" s="355" t="s">
        <v>1612</v>
      </c>
      <c r="BT22" s="355" t="s">
        <v>1612</v>
      </c>
      <c r="BU22" s="355" t="s">
        <v>1612</v>
      </c>
      <c r="BV22" s="355" t="s">
        <v>1612</v>
      </c>
    </row>
    <row r="23" spans="1:74" ht="11.1" customHeight="1" x14ac:dyDescent="0.2">
      <c r="A23" s="335"/>
      <c r="B23" s="330"/>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874"/>
      <c r="BF23" s="874"/>
      <c r="BG23" s="355"/>
      <c r="BH23" s="355"/>
      <c r="BI23" s="355"/>
      <c r="BJ23" s="355"/>
      <c r="BK23" s="355"/>
      <c r="BL23" s="355"/>
      <c r="BM23" s="355"/>
      <c r="BN23" s="355"/>
      <c r="BO23" s="355"/>
      <c r="BP23" s="355"/>
      <c r="BQ23" s="355"/>
      <c r="BR23" s="355"/>
      <c r="BS23" s="355"/>
      <c r="BT23" s="355"/>
      <c r="BU23" s="355"/>
      <c r="BV23" s="355"/>
    </row>
    <row r="24" spans="1:74" s="272" customFormat="1" ht="11.1" customHeight="1" x14ac:dyDescent="0.2">
      <c r="A24" s="418" t="s">
        <v>804</v>
      </c>
      <c r="B24" s="412" t="s">
        <v>847</v>
      </c>
      <c r="C24" s="105">
        <v>35.190100000000001</v>
      </c>
      <c r="D24" s="105">
        <v>35.679000000000002</v>
      </c>
      <c r="E24" s="105">
        <v>35.184899999999999</v>
      </c>
      <c r="F24" s="105">
        <v>34.6081</v>
      </c>
      <c r="G24" s="105">
        <v>34.605699999999999</v>
      </c>
      <c r="H24" s="105">
        <v>35.044600000000003</v>
      </c>
      <c r="I24" s="105">
        <v>35.582500000000003</v>
      </c>
      <c r="J24" s="105">
        <v>35.695099999999996</v>
      </c>
      <c r="K24" s="105">
        <v>35.940899999999999</v>
      </c>
      <c r="L24" s="105">
        <v>35.479199999999999</v>
      </c>
      <c r="M24" s="105">
        <v>35.567700000000002</v>
      </c>
      <c r="N24" s="105">
        <v>35.639400000000002</v>
      </c>
      <c r="O24" s="105">
        <v>34.8947</v>
      </c>
      <c r="P24" s="105">
        <v>35.296900000000001</v>
      </c>
      <c r="Q24" s="105">
        <v>35.186900000000001</v>
      </c>
      <c r="R24" s="105">
        <v>34.994900000000001</v>
      </c>
      <c r="S24" s="105">
        <v>34.288600000000002</v>
      </c>
      <c r="T24" s="105">
        <v>34.401499999999999</v>
      </c>
      <c r="U24" s="105">
        <v>33.312100000000001</v>
      </c>
      <c r="V24" s="105">
        <v>32.937899999999999</v>
      </c>
      <c r="W24" s="105">
        <v>33.756799999999998</v>
      </c>
      <c r="X24" s="105">
        <v>33.655500000000004</v>
      </c>
      <c r="Y24" s="105">
        <v>33.500100000000003</v>
      </c>
      <c r="Z24" s="105">
        <v>33.387500000000003</v>
      </c>
      <c r="AA24" s="105">
        <v>33.332999999999998</v>
      </c>
      <c r="AB24" s="105">
        <v>33.313299999999998</v>
      </c>
      <c r="AC24" s="105">
        <v>33.497700000000002</v>
      </c>
      <c r="AD24" s="105">
        <v>33.264699999999998</v>
      </c>
      <c r="AE24" s="105">
        <v>32.821599999999997</v>
      </c>
      <c r="AF24" s="105">
        <v>32.422499999999999</v>
      </c>
      <c r="AG24" s="105">
        <v>32.839300000000001</v>
      </c>
      <c r="AH24" s="105">
        <v>32.752899999999997</v>
      </c>
      <c r="AI24" s="105">
        <v>32.366300000000003</v>
      </c>
      <c r="AJ24" s="105">
        <v>32.1023</v>
      </c>
      <c r="AK24" s="105">
        <v>32.168399999999998</v>
      </c>
      <c r="AL24" s="105">
        <v>32.149000000000001</v>
      </c>
      <c r="AM24" s="105">
        <v>32.232500000000002</v>
      </c>
      <c r="AN24" s="105">
        <v>32.511099999999999</v>
      </c>
      <c r="AO24" s="105">
        <v>32.863999999999997</v>
      </c>
      <c r="AP24" s="105">
        <v>32.6173</v>
      </c>
      <c r="AQ24" s="105">
        <v>32.854500000000002</v>
      </c>
      <c r="AR24" s="105">
        <v>33.768599999999999</v>
      </c>
      <c r="AS24" s="105">
        <v>33.300800000000002</v>
      </c>
      <c r="AT24" s="105">
        <v>33.395000000000003</v>
      </c>
      <c r="AU24" s="105">
        <v>34.500799999999998</v>
      </c>
      <c r="AV24" s="105">
        <v>34.045499999999997</v>
      </c>
      <c r="AW24" s="105">
        <v>33.937600000000003</v>
      </c>
      <c r="AX24" s="105">
        <v>33.734699999999997</v>
      </c>
      <c r="AY24" s="105">
        <v>33.177900000000001</v>
      </c>
      <c r="AZ24" s="886">
        <v>34.446300000000001</v>
      </c>
      <c r="BA24" s="886">
        <v>27.0291</v>
      </c>
      <c r="BB24" s="886">
        <v>25.6386</v>
      </c>
      <c r="BC24" s="886">
        <v>25.4405</v>
      </c>
      <c r="BD24" s="886">
        <v>27.612248184999999</v>
      </c>
      <c r="BE24" s="886">
        <v>29.063286449</v>
      </c>
      <c r="BF24" s="886">
        <v>28.460196808999999</v>
      </c>
      <c r="BG24" s="388">
        <v>28.246228627000001</v>
      </c>
      <c r="BH24" s="388">
        <v>28.786232206000001</v>
      </c>
      <c r="BI24" s="388">
        <v>29.540024571</v>
      </c>
      <c r="BJ24" s="388">
        <v>30.304215804999998</v>
      </c>
      <c r="BK24" s="388">
        <v>31.058272713000001</v>
      </c>
      <c r="BL24" s="388">
        <v>31.778488534000001</v>
      </c>
      <c r="BM24" s="388">
        <v>32.624064066000003</v>
      </c>
      <c r="BN24" s="388">
        <v>33.659188309999998</v>
      </c>
      <c r="BO24" s="388">
        <v>33.702014206999998</v>
      </c>
      <c r="BP24" s="388">
        <v>33.305165635999998</v>
      </c>
      <c r="BQ24" s="388">
        <v>33.703097716000002</v>
      </c>
      <c r="BR24" s="388">
        <v>33.578211138</v>
      </c>
      <c r="BS24" s="388">
        <v>33.743388963000001</v>
      </c>
      <c r="BT24" s="388">
        <v>33.756692631999996</v>
      </c>
      <c r="BU24" s="388">
        <v>33.760621372000003</v>
      </c>
      <c r="BV24" s="388">
        <v>33.774923983999997</v>
      </c>
    </row>
    <row r="25" spans="1:74" s="272" customFormat="1" ht="11.1" customHeight="1" x14ac:dyDescent="0.2">
      <c r="A25" s="418" t="s">
        <v>866</v>
      </c>
      <c r="B25" s="419" t="s">
        <v>963</v>
      </c>
      <c r="C25" s="105">
        <v>19.63</v>
      </c>
      <c r="D25" s="105">
        <v>20.07</v>
      </c>
      <c r="E25" s="105">
        <v>19.68</v>
      </c>
      <c r="F25" s="105">
        <v>20.11</v>
      </c>
      <c r="G25" s="105">
        <v>19.944600000000001</v>
      </c>
      <c r="H25" s="105">
        <v>20.170000000000002</v>
      </c>
      <c r="I25" s="105">
        <v>20.52</v>
      </c>
      <c r="J25" s="105">
        <v>20.8</v>
      </c>
      <c r="K25" s="105">
        <v>20.96</v>
      </c>
      <c r="L25" s="105">
        <v>20.475000000000001</v>
      </c>
      <c r="M25" s="105">
        <v>20.27</v>
      </c>
      <c r="N25" s="105">
        <v>20.28</v>
      </c>
      <c r="O25" s="105">
        <v>19.655000000000001</v>
      </c>
      <c r="P25" s="105">
        <v>19.91</v>
      </c>
      <c r="Q25" s="105">
        <v>20.065000000000001</v>
      </c>
      <c r="R25" s="105">
        <v>20</v>
      </c>
      <c r="S25" s="105">
        <v>19.425000000000001</v>
      </c>
      <c r="T25" s="105">
        <v>19.545000000000002</v>
      </c>
      <c r="U25" s="105">
        <v>18.62</v>
      </c>
      <c r="V25" s="105">
        <v>18.254999999999999</v>
      </c>
      <c r="W25" s="105">
        <v>18.88</v>
      </c>
      <c r="X25" s="105">
        <v>18.73</v>
      </c>
      <c r="Y25" s="105">
        <v>18.63</v>
      </c>
      <c r="Z25" s="105">
        <v>18.52</v>
      </c>
      <c r="AA25" s="105">
        <v>18.53</v>
      </c>
      <c r="AB25" s="105">
        <v>18.68</v>
      </c>
      <c r="AC25" s="105">
        <v>18.95</v>
      </c>
      <c r="AD25" s="105">
        <v>18.87</v>
      </c>
      <c r="AE25" s="105">
        <v>18.7</v>
      </c>
      <c r="AF25" s="105">
        <v>18.29</v>
      </c>
      <c r="AG25" s="105">
        <v>18.71</v>
      </c>
      <c r="AH25" s="105">
        <v>18.829999999999998</v>
      </c>
      <c r="AI25" s="105">
        <v>18.37</v>
      </c>
      <c r="AJ25" s="105">
        <v>18.41</v>
      </c>
      <c r="AK25" s="105">
        <v>18.305</v>
      </c>
      <c r="AL25" s="105">
        <v>18.37</v>
      </c>
      <c r="AM25" s="105">
        <v>18.34</v>
      </c>
      <c r="AN25" s="105">
        <v>18.37</v>
      </c>
      <c r="AO25" s="105">
        <v>18.739999999999998</v>
      </c>
      <c r="AP25" s="105">
        <v>18.445</v>
      </c>
      <c r="AQ25" s="105">
        <v>18.71</v>
      </c>
      <c r="AR25" s="105">
        <v>19.420000000000002</v>
      </c>
      <c r="AS25" s="105">
        <v>18.850000000000001</v>
      </c>
      <c r="AT25" s="105">
        <v>18.91</v>
      </c>
      <c r="AU25" s="105">
        <v>19.91</v>
      </c>
      <c r="AV25" s="105">
        <v>19.59</v>
      </c>
      <c r="AW25" s="105">
        <v>19.45</v>
      </c>
      <c r="AX25" s="105">
        <v>19.55</v>
      </c>
      <c r="AY25" s="105">
        <v>19.605</v>
      </c>
      <c r="AZ25" s="886">
        <v>20.32</v>
      </c>
      <c r="BA25" s="886">
        <v>12.9</v>
      </c>
      <c r="BB25" s="886">
        <v>11.38</v>
      </c>
      <c r="BC25" s="886">
        <v>11.31</v>
      </c>
      <c r="BD25" s="886">
        <v>13.53</v>
      </c>
      <c r="BE25" s="886">
        <v>15.22</v>
      </c>
      <c r="BF25" s="886">
        <v>14.45</v>
      </c>
      <c r="BG25" s="388">
        <v>14.09</v>
      </c>
      <c r="BH25" s="388">
        <v>14.42</v>
      </c>
      <c r="BI25" s="388">
        <v>15.17</v>
      </c>
      <c r="BJ25" s="388">
        <v>15.87</v>
      </c>
      <c r="BK25" s="388">
        <v>16.600000000000001</v>
      </c>
      <c r="BL25" s="388">
        <v>17.3</v>
      </c>
      <c r="BM25" s="388">
        <v>18.149999999999999</v>
      </c>
      <c r="BN25" s="388">
        <v>19.2</v>
      </c>
      <c r="BO25" s="388">
        <v>19.25</v>
      </c>
      <c r="BP25" s="388">
        <v>19.260000000000002</v>
      </c>
      <c r="BQ25" s="388">
        <v>19.265000000000001</v>
      </c>
      <c r="BR25" s="388">
        <v>19.285</v>
      </c>
      <c r="BS25" s="388">
        <v>19.305</v>
      </c>
      <c r="BT25" s="388">
        <v>19.324999999999999</v>
      </c>
      <c r="BU25" s="388">
        <v>19.344999999999999</v>
      </c>
      <c r="BV25" s="388">
        <v>19.364999999999998</v>
      </c>
    </row>
    <row r="26" spans="1:74" s="272" customFormat="1" ht="11.1" customHeight="1" x14ac:dyDescent="0.2">
      <c r="A26" s="418" t="s">
        <v>867</v>
      </c>
      <c r="B26" s="420" t="s">
        <v>964</v>
      </c>
      <c r="C26" s="105">
        <v>15.5601</v>
      </c>
      <c r="D26" s="105">
        <v>15.609</v>
      </c>
      <c r="E26" s="105">
        <v>15.504899999999999</v>
      </c>
      <c r="F26" s="105">
        <v>14.498100000000001</v>
      </c>
      <c r="G26" s="105">
        <v>14.661099999999999</v>
      </c>
      <c r="H26" s="105">
        <v>14.874599999999999</v>
      </c>
      <c r="I26" s="105">
        <v>15.0625</v>
      </c>
      <c r="J26" s="105">
        <v>14.895099999999999</v>
      </c>
      <c r="K26" s="105">
        <v>14.9809</v>
      </c>
      <c r="L26" s="105">
        <v>15.004200000000001</v>
      </c>
      <c r="M26" s="105">
        <v>15.297700000000001</v>
      </c>
      <c r="N26" s="105">
        <v>15.359400000000001</v>
      </c>
      <c r="O26" s="105">
        <v>15.239699999999999</v>
      </c>
      <c r="P26" s="105">
        <v>15.386900000000001</v>
      </c>
      <c r="Q26" s="105">
        <v>15.1219</v>
      </c>
      <c r="R26" s="105">
        <v>14.994899999999999</v>
      </c>
      <c r="S26" s="105">
        <v>14.8636</v>
      </c>
      <c r="T26" s="105">
        <v>14.8565</v>
      </c>
      <c r="U26" s="105">
        <v>14.6921</v>
      </c>
      <c r="V26" s="105">
        <v>14.6829</v>
      </c>
      <c r="W26" s="105">
        <v>14.876799999999999</v>
      </c>
      <c r="X26" s="105">
        <v>14.9255</v>
      </c>
      <c r="Y26" s="105">
        <v>14.870100000000001</v>
      </c>
      <c r="Z26" s="105">
        <v>14.8675</v>
      </c>
      <c r="AA26" s="105">
        <v>14.803000000000001</v>
      </c>
      <c r="AB26" s="105">
        <v>14.6333</v>
      </c>
      <c r="AC26" s="105">
        <v>14.547700000000001</v>
      </c>
      <c r="AD26" s="105">
        <v>14.3947</v>
      </c>
      <c r="AE26" s="105">
        <v>14.121600000000001</v>
      </c>
      <c r="AF26" s="105">
        <v>14.1325</v>
      </c>
      <c r="AG26" s="105">
        <v>14.129300000000001</v>
      </c>
      <c r="AH26" s="105">
        <v>13.9229</v>
      </c>
      <c r="AI26" s="105">
        <v>13.9963</v>
      </c>
      <c r="AJ26" s="105">
        <v>13.692299999999999</v>
      </c>
      <c r="AK26" s="105">
        <v>13.8634</v>
      </c>
      <c r="AL26" s="105">
        <v>13.779</v>
      </c>
      <c r="AM26" s="105">
        <v>13.8925</v>
      </c>
      <c r="AN26" s="105">
        <v>14.1411</v>
      </c>
      <c r="AO26" s="105">
        <v>14.124000000000001</v>
      </c>
      <c r="AP26" s="105">
        <v>14.1723</v>
      </c>
      <c r="AQ26" s="105">
        <v>14.144500000000001</v>
      </c>
      <c r="AR26" s="105">
        <v>14.348599999999999</v>
      </c>
      <c r="AS26" s="105">
        <v>14.450799999999999</v>
      </c>
      <c r="AT26" s="105">
        <v>14.484999999999999</v>
      </c>
      <c r="AU26" s="105">
        <v>14.5908</v>
      </c>
      <c r="AV26" s="105">
        <v>14.455500000000001</v>
      </c>
      <c r="AW26" s="105">
        <v>14.4876</v>
      </c>
      <c r="AX26" s="105">
        <v>14.184699999999999</v>
      </c>
      <c r="AY26" s="105">
        <v>13.572900000000001</v>
      </c>
      <c r="AZ26" s="886">
        <v>14.126300000000001</v>
      </c>
      <c r="BA26" s="886">
        <v>14.129099999999999</v>
      </c>
      <c r="BB26" s="886">
        <v>14.258599999999999</v>
      </c>
      <c r="BC26" s="886">
        <v>14.1305</v>
      </c>
      <c r="BD26" s="886">
        <v>14.082248184999999</v>
      </c>
      <c r="BE26" s="886">
        <v>13.843286449000001</v>
      </c>
      <c r="BF26" s="886">
        <v>14.010196809</v>
      </c>
      <c r="BG26" s="388">
        <v>14.156228627000001</v>
      </c>
      <c r="BH26" s="388">
        <v>14.366232205999999</v>
      </c>
      <c r="BI26" s="388">
        <v>14.370024571</v>
      </c>
      <c r="BJ26" s="388">
        <v>14.434215804999999</v>
      </c>
      <c r="BK26" s="388">
        <v>14.458272712999999</v>
      </c>
      <c r="BL26" s="388">
        <v>14.478488534</v>
      </c>
      <c r="BM26" s="388">
        <v>14.474064066</v>
      </c>
      <c r="BN26" s="388">
        <v>14.45918831</v>
      </c>
      <c r="BO26" s="388">
        <v>14.452014207</v>
      </c>
      <c r="BP26" s="388">
        <v>14.045165636</v>
      </c>
      <c r="BQ26" s="388">
        <v>14.438097716</v>
      </c>
      <c r="BR26" s="388">
        <v>14.293211138</v>
      </c>
      <c r="BS26" s="388">
        <v>14.438388963</v>
      </c>
      <c r="BT26" s="388">
        <v>14.431692632000001</v>
      </c>
      <c r="BU26" s="388">
        <v>14.415621372</v>
      </c>
      <c r="BV26" s="388">
        <v>14.409923984000001</v>
      </c>
    </row>
    <row r="27" spans="1:74" ht="11.1" customHeight="1" x14ac:dyDescent="0.2">
      <c r="A27" s="335" t="s">
        <v>868</v>
      </c>
      <c r="B27" s="406" t="s">
        <v>201</v>
      </c>
      <c r="C27" s="289">
        <v>0.57879999999999998</v>
      </c>
      <c r="D27" s="289">
        <v>0.56420000000000003</v>
      </c>
      <c r="E27" s="289">
        <v>0.57730000000000004</v>
      </c>
      <c r="F27" s="289">
        <v>0.57699999999999996</v>
      </c>
      <c r="G27" s="289">
        <v>0.56920000000000004</v>
      </c>
      <c r="H27" s="289">
        <v>0.52139999999999997</v>
      </c>
      <c r="I27" s="289">
        <v>0.54779999999999995</v>
      </c>
      <c r="J27" s="289">
        <v>0.55189999999999995</v>
      </c>
      <c r="K27" s="289">
        <v>0.54090000000000005</v>
      </c>
      <c r="L27" s="289">
        <v>0.54510000000000003</v>
      </c>
      <c r="M27" s="289">
        <v>0.54790000000000005</v>
      </c>
      <c r="N27" s="289">
        <v>0.54590000000000005</v>
      </c>
      <c r="O27" s="289">
        <v>0.53090000000000004</v>
      </c>
      <c r="P27" s="289">
        <v>0.52890000000000004</v>
      </c>
      <c r="Q27" s="289">
        <v>0.51290000000000002</v>
      </c>
      <c r="R27" s="289">
        <v>0.50990000000000002</v>
      </c>
      <c r="S27" s="289">
        <v>0.49790000000000001</v>
      </c>
      <c r="T27" s="289">
        <v>0.49790000000000001</v>
      </c>
      <c r="U27" s="289">
        <v>0.49690000000000001</v>
      </c>
      <c r="V27" s="289">
        <v>0.49590000000000001</v>
      </c>
      <c r="W27" s="289">
        <v>0.4889</v>
      </c>
      <c r="X27" s="289">
        <v>0.4869</v>
      </c>
      <c r="Y27" s="289">
        <v>0.4899</v>
      </c>
      <c r="Z27" s="289">
        <v>0.47989999999999999</v>
      </c>
      <c r="AA27" s="289">
        <v>0.4718</v>
      </c>
      <c r="AB27" s="289">
        <v>0.4738</v>
      </c>
      <c r="AC27" s="289">
        <v>0.4788</v>
      </c>
      <c r="AD27" s="289">
        <v>0.4798</v>
      </c>
      <c r="AE27" s="289">
        <v>0.4587</v>
      </c>
      <c r="AF27" s="289">
        <v>0.48449999999999999</v>
      </c>
      <c r="AG27" s="289">
        <v>0.48509999999999998</v>
      </c>
      <c r="AH27" s="289">
        <v>0.47970000000000002</v>
      </c>
      <c r="AI27" s="289">
        <v>0.48010000000000003</v>
      </c>
      <c r="AJ27" s="289">
        <v>0.48349999999999999</v>
      </c>
      <c r="AK27" s="289">
        <v>0.48659999999999998</v>
      </c>
      <c r="AL27" s="289">
        <v>0.48480000000000001</v>
      </c>
      <c r="AM27" s="289">
        <v>0.48180000000000001</v>
      </c>
      <c r="AN27" s="289">
        <v>0.46279999999999999</v>
      </c>
      <c r="AO27" s="289">
        <v>0.45979999999999999</v>
      </c>
      <c r="AP27" s="289">
        <v>0.45279999999999998</v>
      </c>
      <c r="AQ27" s="289">
        <v>0.45440000000000003</v>
      </c>
      <c r="AR27" s="289">
        <v>0.4511</v>
      </c>
      <c r="AS27" s="289">
        <v>0.44769999999999999</v>
      </c>
      <c r="AT27" s="289">
        <v>0.44450000000000001</v>
      </c>
      <c r="AU27" s="289">
        <v>0.44119999999999998</v>
      </c>
      <c r="AV27" s="289">
        <v>0.438</v>
      </c>
      <c r="AW27" s="289">
        <v>0.43480000000000002</v>
      </c>
      <c r="AX27" s="289">
        <v>0.43159999999999998</v>
      </c>
      <c r="AY27" s="289">
        <v>0.44779999999999998</v>
      </c>
      <c r="AZ27" s="874">
        <v>0.44750000000000001</v>
      </c>
      <c r="BA27" s="874">
        <v>0.44719999999999999</v>
      </c>
      <c r="BB27" s="874">
        <v>0.4446</v>
      </c>
      <c r="BC27" s="874">
        <v>0.442</v>
      </c>
      <c r="BD27" s="874">
        <v>0.43955309581000002</v>
      </c>
      <c r="BE27" s="874">
        <v>0.43705039357999997</v>
      </c>
      <c r="BF27" s="874">
        <v>0.43457355955999999</v>
      </c>
      <c r="BG27" s="355" t="s">
        <v>1612</v>
      </c>
      <c r="BH27" s="355" t="s">
        <v>1612</v>
      </c>
      <c r="BI27" s="355" t="s">
        <v>1612</v>
      </c>
      <c r="BJ27" s="355" t="s">
        <v>1612</v>
      </c>
      <c r="BK27" s="355" t="s">
        <v>1612</v>
      </c>
      <c r="BL27" s="355" t="s">
        <v>1612</v>
      </c>
      <c r="BM27" s="355" t="s">
        <v>1612</v>
      </c>
      <c r="BN27" s="355" t="s">
        <v>1612</v>
      </c>
      <c r="BO27" s="355" t="s">
        <v>1612</v>
      </c>
      <c r="BP27" s="355" t="s">
        <v>1612</v>
      </c>
      <c r="BQ27" s="355" t="s">
        <v>1612</v>
      </c>
      <c r="BR27" s="355" t="s">
        <v>1612</v>
      </c>
      <c r="BS27" s="355" t="s">
        <v>1612</v>
      </c>
      <c r="BT27" s="355" t="s">
        <v>1612</v>
      </c>
      <c r="BU27" s="355" t="s">
        <v>1612</v>
      </c>
      <c r="BV27" s="355" t="s">
        <v>1612</v>
      </c>
    </row>
    <row r="28" spans="1:74" ht="11.1" customHeight="1" x14ac:dyDescent="0.2">
      <c r="A28" s="335" t="s">
        <v>869</v>
      </c>
      <c r="B28" s="406" t="s">
        <v>852</v>
      </c>
      <c r="C28" s="289">
        <v>0.161</v>
      </c>
      <c r="D28" s="289">
        <v>0.18099999999999999</v>
      </c>
      <c r="E28" s="289">
        <v>0.19800000000000001</v>
      </c>
      <c r="F28" s="289">
        <v>0.19</v>
      </c>
      <c r="G28" s="289">
        <v>0.16700000000000001</v>
      </c>
      <c r="H28" s="289">
        <v>0.20200000000000001</v>
      </c>
      <c r="I28" s="289">
        <v>0.20200000000000001</v>
      </c>
      <c r="J28" s="289">
        <v>0.2</v>
      </c>
      <c r="K28" s="289">
        <v>0.20399999999999999</v>
      </c>
      <c r="L28" s="289">
        <v>0.20100000000000001</v>
      </c>
      <c r="M28" s="289">
        <v>0.154</v>
      </c>
      <c r="N28" s="289">
        <v>0.2</v>
      </c>
      <c r="O28" s="289">
        <v>0.13700000000000001</v>
      </c>
      <c r="P28" s="289">
        <v>0.16700000000000001</v>
      </c>
      <c r="Q28" s="289">
        <v>0.19600000000000001</v>
      </c>
      <c r="R28" s="289">
        <v>0.188</v>
      </c>
      <c r="S28" s="289">
        <v>0.19600000000000001</v>
      </c>
      <c r="T28" s="289">
        <v>0.20200000000000001</v>
      </c>
      <c r="U28" s="289">
        <v>0.11799999999999999</v>
      </c>
      <c r="V28" s="289">
        <v>0.19</v>
      </c>
      <c r="W28" s="289">
        <v>0.19900000000000001</v>
      </c>
      <c r="X28" s="289">
        <v>0.20200000000000001</v>
      </c>
      <c r="Y28" s="289">
        <v>0.2</v>
      </c>
      <c r="Z28" s="289">
        <v>0.16500000000000001</v>
      </c>
      <c r="AA28" s="289">
        <v>0.19700000000000001</v>
      </c>
      <c r="AB28" s="289">
        <v>0.14799999999999999</v>
      </c>
      <c r="AC28" s="289">
        <v>0.158</v>
      </c>
      <c r="AD28" s="289">
        <v>0.188</v>
      </c>
      <c r="AE28" s="289">
        <v>0.185</v>
      </c>
      <c r="AF28" s="289">
        <v>0.17799999999999999</v>
      </c>
      <c r="AG28" s="289">
        <v>0.17699999999999999</v>
      </c>
      <c r="AH28" s="289">
        <v>0.153</v>
      </c>
      <c r="AI28" s="289">
        <v>0.156</v>
      </c>
      <c r="AJ28" s="289">
        <v>0.17599999999999999</v>
      </c>
      <c r="AK28" s="289">
        <v>0.184</v>
      </c>
      <c r="AL28" s="289">
        <v>0.186</v>
      </c>
      <c r="AM28" s="289">
        <v>0.191</v>
      </c>
      <c r="AN28" s="289">
        <v>0.182</v>
      </c>
      <c r="AO28" s="289">
        <v>0.182</v>
      </c>
      <c r="AP28" s="289">
        <v>0.185</v>
      </c>
      <c r="AQ28" s="289">
        <v>0.17299999999999999</v>
      </c>
      <c r="AR28" s="289">
        <v>0.186</v>
      </c>
      <c r="AS28" s="289">
        <v>0.187</v>
      </c>
      <c r="AT28" s="289">
        <v>0.18</v>
      </c>
      <c r="AU28" s="289">
        <v>0.18</v>
      </c>
      <c r="AV28" s="289">
        <v>0.184</v>
      </c>
      <c r="AW28" s="289">
        <v>0.184</v>
      </c>
      <c r="AX28" s="289">
        <v>9.7000000000000003E-2</v>
      </c>
      <c r="AY28" s="289">
        <v>6.6000000000000003E-2</v>
      </c>
      <c r="AZ28" s="874">
        <v>0.193</v>
      </c>
      <c r="BA28" s="874">
        <v>6.2E-2</v>
      </c>
      <c r="BB28" s="874">
        <v>3.2000000000000001E-2</v>
      </c>
      <c r="BC28" s="874">
        <v>3.2000000000000001E-2</v>
      </c>
      <c r="BD28" s="874">
        <v>0.03</v>
      </c>
      <c r="BE28" s="874">
        <v>7.3999999999999996E-2</v>
      </c>
      <c r="BF28" s="874">
        <v>0.05</v>
      </c>
      <c r="BG28" s="355" t="s">
        <v>1612</v>
      </c>
      <c r="BH28" s="355" t="s">
        <v>1612</v>
      </c>
      <c r="BI28" s="355" t="s">
        <v>1612</v>
      </c>
      <c r="BJ28" s="355" t="s">
        <v>1612</v>
      </c>
      <c r="BK28" s="355" t="s">
        <v>1612</v>
      </c>
      <c r="BL28" s="355" t="s">
        <v>1612</v>
      </c>
      <c r="BM28" s="355" t="s">
        <v>1612</v>
      </c>
      <c r="BN28" s="355" t="s">
        <v>1612</v>
      </c>
      <c r="BO28" s="355" t="s">
        <v>1612</v>
      </c>
      <c r="BP28" s="355" t="s">
        <v>1612</v>
      </c>
      <c r="BQ28" s="355" t="s">
        <v>1612</v>
      </c>
      <c r="BR28" s="355" t="s">
        <v>1612</v>
      </c>
      <c r="BS28" s="355" t="s">
        <v>1612</v>
      </c>
      <c r="BT28" s="355" t="s">
        <v>1612</v>
      </c>
      <c r="BU28" s="355" t="s">
        <v>1612</v>
      </c>
      <c r="BV28" s="355" t="s">
        <v>1612</v>
      </c>
    </row>
    <row r="29" spans="1:74" ht="11.1" customHeight="1" x14ac:dyDescent="0.2">
      <c r="A29" s="335" t="s">
        <v>870</v>
      </c>
      <c r="B29" s="406" t="s">
        <v>854</v>
      </c>
      <c r="C29" s="289">
        <v>7.9600000000000004E-2</v>
      </c>
      <c r="D29" s="289">
        <v>8.2100000000000006E-2</v>
      </c>
      <c r="E29" s="289">
        <v>8.0699999999999994E-2</v>
      </c>
      <c r="F29" s="289">
        <v>8.2500000000000004E-2</v>
      </c>
      <c r="G29" s="289">
        <v>7.1999999999999995E-2</v>
      </c>
      <c r="H29" s="289">
        <v>6.9699999999999998E-2</v>
      </c>
      <c r="I29" s="289">
        <v>6.9800000000000001E-2</v>
      </c>
      <c r="J29" s="289">
        <v>7.6899999999999996E-2</v>
      </c>
      <c r="K29" s="289">
        <v>5.5500000000000001E-2</v>
      </c>
      <c r="L29" s="289">
        <v>5.0099999999999999E-2</v>
      </c>
      <c r="M29" s="289">
        <v>7.5700000000000003E-2</v>
      </c>
      <c r="N29" s="289">
        <v>7.46E-2</v>
      </c>
      <c r="O29" s="289">
        <v>7.3599999999999999E-2</v>
      </c>
      <c r="P29" s="289">
        <v>7.2900000000000006E-2</v>
      </c>
      <c r="Q29" s="289">
        <v>9.8900000000000002E-2</v>
      </c>
      <c r="R29" s="289">
        <v>7.51E-2</v>
      </c>
      <c r="S29" s="289">
        <v>4.4499999999999998E-2</v>
      </c>
      <c r="T29" s="289">
        <v>6.6000000000000003E-2</v>
      </c>
      <c r="U29" s="289">
        <v>7.6100000000000001E-2</v>
      </c>
      <c r="V29" s="289">
        <v>6.7799999999999999E-2</v>
      </c>
      <c r="W29" s="289">
        <v>6.2E-2</v>
      </c>
      <c r="X29" s="289">
        <v>7.0499999999999993E-2</v>
      </c>
      <c r="Y29" s="289">
        <v>8.0199999999999994E-2</v>
      </c>
      <c r="Z29" s="289">
        <v>8.1500000000000003E-2</v>
      </c>
      <c r="AA29" s="289">
        <v>8.1000000000000003E-2</v>
      </c>
      <c r="AB29" s="289">
        <v>7.6499999999999999E-2</v>
      </c>
      <c r="AC29" s="289">
        <v>7.6899999999999996E-2</v>
      </c>
      <c r="AD29" s="289">
        <v>7.1999999999999995E-2</v>
      </c>
      <c r="AE29" s="289">
        <v>5.2999999999999999E-2</v>
      </c>
      <c r="AF29" s="289">
        <v>6.8699999999999997E-2</v>
      </c>
      <c r="AG29" s="289">
        <v>8.9700000000000002E-2</v>
      </c>
      <c r="AH29" s="289">
        <v>8.9700000000000002E-2</v>
      </c>
      <c r="AI29" s="289">
        <v>9.1200000000000003E-2</v>
      </c>
      <c r="AJ29" s="289">
        <v>0.08</v>
      </c>
      <c r="AK29" s="289">
        <v>8.3099999999999993E-2</v>
      </c>
      <c r="AL29" s="289">
        <v>8.8200000000000001E-2</v>
      </c>
      <c r="AM29" s="289">
        <v>8.8999999999999996E-2</v>
      </c>
      <c r="AN29" s="289">
        <v>9.0700000000000003E-2</v>
      </c>
      <c r="AO29" s="289">
        <v>8.5900000000000004E-2</v>
      </c>
      <c r="AP29" s="289">
        <v>8.7499999999999994E-2</v>
      </c>
      <c r="AQ29" s="289">
        <v>6.7000000000000004E-2</v>
      </c>
      <c r="AR29" s="289">
        <v>8.0600000000000005E-2</v>
      </c>
      <c r="AS29" s="289">
        <v>8.9300000000000004E-2</v>
      </c>
      <c r="AT29" s="289">
        <v>8.2600000000000007E-2</v>
      </c>
      <c r="AU29" s="289">
        <v>8.1900000000000001E-2</v>
      </c>
      <c r="AV29" s="289">
        <v>9.1399999999999995E-2</v>
      </c>
      <c r="AW29" s="289">
        <v>9.0399999999999994E-2</v>
      </c>
      <c r="AX29" s="289">
        <v>9.2700000000000005E-2</v>
      </c>
      <c r="AY29" s="289">
        <v>9.1899999999999996E-2</v>
      </c>
      <c r="AZ29" s="874">
        <v>8.9499999999999996E-2</v>
      </c>
      <c r="BA29" s="874">
        <v>9.4700000000000006E-2</v>
      </c>
      <c r="BB29" s="874">
        <v>8.9599999999999999E-2</v>
      </c>
      <c r="BC29" s="874">
        <v>5.21E-2</v>
      </c>
      <c r="BD29" s="874">
        <v>8.5558333333000003E-2</v>
      </c>
      <c r="BE29" s="874">
        <v>8.5971527778000004E-2</v>
      </c>
      <c r="BF29" s="874">
        <v>8.5694155093000005E-2</v>
      </c>
      <c r="BG29" s="355" t="s">
        <v>1612</v>
      </c>
      <c r="BH29" s="355" t="s">
        <v>1612</v>
      </c>
      <c r="BI29" s="355" t="s">
        <v>1612</v>
      </c>
      <c r="BJ29" s="355" t="s">
        <v>1612</v>
      </c>
      <c r="BK29" s="355" t="s">
        <v>1612</v>
      </c>
      <c r="BL29" s="355" t="s">
        <v>1612</v>
      </c>
      <c r="BM29" s="355" t="s">
        <v>1612</v>
      </c>
      <c r="BN29" s="355" t="s">
        <v>1612</v>
      </c>
      <c r="BO29" s="355" t="s">
        <v>1612</v>
      </c>
      <c r="BP29" s="355" t="s">
        <v>1612</v>
      </c>
      <c r="BQ29" s="355" t="s">
        <v>1612</v>
      </c>
      <c r="BR29" s="355" t="s">
        <v>1612</v>
      </c>
      <c r="BS29" s="355" t="s">
        <v>1612</v>
      </c>
      <c r="BT29" s="355" t="s">
        <v>1612</v>
      </c>
      <c r="BU29" s="355" t="s">
        <v>1612</v>
      </c>
      <c r="BV29" s="355" t="s">
        <v>1612</v>
      </c>
    </row>
    <row r="30" spans="1:74" ht="11.1" customHeight="1" x14ac:dyDescent="0.2">
      <c r="A30" s="335" t="s">
        <v>871</v>
      </c>
      <c r="B30" s="406" t="s">
        <v>202</v>
      </c>
      <c r="C30" s="289">
        <v>1.5929</v>
      </c>
      <c r="D30" s="289">
        <v>1.6163000000000001</v>
      </c>
      <c r="E30" s="289">
        <v>1.5646</v>
      </c>
      <c r="F30" s="289">
        <v>1.4292</v>
      </c>
      <c r="G30" s="289">
        <v>1.5421</v>
      </c>
      <c r="H30" s="289">
        <v>1.1783999999999999</v>
      </c>
      <c r="I30" s="289">
        <v>1.3712</v>
      </c>
      <c r="J30" s="289">
        <v>1.1811</v>
      </c>
      <c r="K30" s="289">
        <v>1.3063</v>
      </c>
      <c r="L30" s="289">
        <v>1.397</v>
      </c>
      <c r="M30" s="289">
        <v>1.6285000000000001</v>
      </c>
      <c r="N30" s="289">
        <v>1.6351</v>
      </c>
      <c r="O30" s="289">
        <v>1.6382000000000001</v>
      </c>
      <c r="P30" s="289">
        <v>1.5941000000000001</v>
      </c>
      <c r="Q30" s="289">
        <v>1.5963000000000001</v>
      </c>
      <c r="R30" s="289">
        <v>1.6129</v>
      </c>
      <c r="S30" s="289">
        <v>1.556</v>
      </c>
      <c r="T30" s="289">
        <v>1.5570999999999999</v>
      </c>
      <c r="U30" s="289">
        <v>1.4770000000000001</v>
      </c>
      <c r="V30" s="289">
        <v>1.4236</v>
      </c>
      <c r="W30" s="289">
        <v>1.5754999999999999</v>
      </c>
      <c r="X30" s="289">
        <v>1.5955999999999999</v>
      </c>
      <c r="Y30" s="289">
        <v>1.5334000000000001</v>
      </c>
      <c r="Z30" s="289">
        <v>1.5802</v>
      </c>
      <c r="AA30" s="289">
        <v>1.5837000000000001</v>
      </c>
      <c r="AB30" s="289">
        <v>1.5744</v>
      </c>
      <c r="AC30" s="289">
        <v>1.5789</v>
      </c>
      <c r="AD30" s="289">
        <v>1.5490999999999999</v>
      </c>
      <c r="AE30" s="289">
        <v>1.4539</v>
      </c>
      <c r="AF30" s="289">
        <v>1.5458000000000001</v>
      </c>
      <c r="AG30" s="289">
        <v>1.5507</v>
      </c>
      <c r="AH30" s="289">
        <v>1.4476</v>
      </c>
      <c r="AI30" s="289">
        <v>1.605</v>
      </c>
      <c r="AJ30" s="289">
        <v>1.2908999999999999</v>
      </c>
      <c r="AK30" s="289">
        <v>1.4479</v>
      </c>
      <c r="AL30" s="289">
        <v>1.427</v>
      </c>
      <c r="AM30" s="289">
        <v>1.5578000000000001</v>
      </c>
      <c r="AN30" s="289">
        <v>1.7979000000000001</v>
      </c>
      <c r="AO30" s="289">
        <v>1.8401000000000001</v>
      </c>
      <c r="AP30" s="289">
        <v>1.7807999999999999</v>
      </c>
      <c r="AQ30" s="289">
        <v>1.7107000000000001</v>
      </c>
      <c r="AR30" s="289">
        <v>1.8386</v>
      </c>
      <c r="AS30" s="289">
        <v>1.7981</v>
      </c>
      <c r="AT30" s="289">
        <v>1.8432999999999999</v>
      </c>
      <c r="AU30" s="289">
        <v>1.8461000000000001</v>
      </c>
      <c r="AV30" s="289">
        <v>1.6664000000000001</v>
      </c>
      <c r="AW30" s="289">
        <v>1.7264999999999999</v>
      </c>
      <c r="AX30" s="289">
        <v>1.6048</v>
      </c>
      <c r="AY30" s="289">
        <v>1.0590999999999999</v>
      </c>
      <c r="AZ30" s="874">
        <v>1.5111000000000001</v>
      </c>
      <c r="BA30" s="874">
        <v>1.5978000000000001</v>
      </c>
      <c r="BB30" s="874">
        <v>1.8655999999999999</v>
      </c>
      <c r="BC30" s="874">
        <v>1.8332999999999999</v>
      </c>
      <c r="BD30" s="874">
        <v>1.8582350889000001</v>
      </c>
      <c r="BE30" s="874">
        <v>1.6062078609999999</v>
      </c>
      <c r="BF30" s="874">
        <v>1.791119428</v>
      </c>
      <c r="BG30" s="355" t="s">
        <v>1612</v>
      </c>
      <c r="BH30" s="355" t="s">
        <v>1612</v>
      </c>
      <c r="BI30" s="355" t="s">
        <v>1612</v>
      </c>
      <c r="BJ30" s="355" t="s">
        <v>1612</v>
      </c>
      <c r="BK30" s="355" t="s">
        <v>1612</v>
      </c>
      <c r="BL30" s="355" t="s">
        <v>1612</v>
      </c>
      <c r="BM30" s="355" t="s">
        <v>1612</v>
      </c>
      <c r="BN30" s="355" t="s">
        <v>1612</v>
      </c>
      <c r="BO30" s="355" t="s">
        <v>1612</v>
      </c>
      <c r="BP30" s="355" t="s">
        <v>1612</v>
      </c>
      <c r="BQ30" s="355" t="s">
        <v>1612</v>
      </c>
      <c r="BR30" s="355" t="s">
        <v>1612</v>
      </c>
      <c r="BS30" s="355" t="s">
        <v>1612</v>
      </c>
      <c r="BT30" s="355" t="s">
        <v>1612</v>
      </c>
      <c r="BU30" s="355" t="s">
        <v>1612</v>
      </c>
      <c r="BV30" s="355" t="s">
        <v>1612</v>
      </c>
    </row>
    <row r="31" spans="1:74" ht="11.1" customHeight="1" x14ac:dyDescent="0.2">
      <c r="A31" s="335" t="s">
        <v>872</v>
      </c>
      <c r="B31" s="406" t="s">
        <v>192</v>
      </c>
      <c r="C31" s="289">
        <v>0.40200000000000002</v>
      </c>
      <c r="D31" s="289">
        <v>0.441</v>
      </c>
      <c r="E31" s="289">
        <v>0.40300000000000002</v>
      </c>
      <c r="F31" s="289">
        <v>0.39900000000000002</v>
      </c>
      <c r="G31" s="289">
        <v>0.379</v>
      </c>
      <c r="H31" s="289">
        <v>0.40600000000000003</v>
      </c>
      <c r="I31" s="289">
        <v>0.34499999999999997</v>
      </c>
      <c r="J31" s="289">
        <v>0.39100000000000001</v>
      </c>
      <c r="K31" s="289">
        <v>0.39700000000000002</v>
      </c>
      <c r="L31" s="289">
        <v>0.39300000000000002</v>
      </c>
      <c r="M31" s="289">
        <v>0.41</v>
      </c>
      <c r="N31" s="289">
        <v>0.40300000000000002</v>
      </c>
      <c r="O31" s="289">
        <v>0.38500000000000001</v>
      </c>
      <c r="P31" s="289">
        <v>0.39900000000000002</v>
      </c>
      <c r="Q31" s="289">
        <v>0.39200000000000002</v>
      </c>
      <c r="R31" s="289">
        <v>0.375</v>
      </c>
      <c r="S31" s="289">
        <v>0.34499999999999997</v>
      </c>
      <c r="T31" s="289">
        <v>0.371</v>
      </c>
      <c r="U31" s="289">
        <v>0.378</v>
      </c>
      <c r="V31" s="289">
        <v>0.33600000000000002</v>
      </c>
      <c r="W31" s="289">
        <v>0.36499999999999999</v>
      </c>
      <c r="X31" s="289">
        <v>0.375</v>
      </c>
      <c r="Y31" s="289">
        <v>0.378</v>
      </c>
      <c r="Z31" s="289">
        <v>0.376</v>
      </c>
      <c r="AA31" s="289">
        <v>0.36299999999999999</v>
      </c>
      <c r="AB31" s="289">
        <v>0.36399999999999999</v>
      </c>
      <c r="AC31" s="289">
        <v>0.36799999999999999</v>
      </c>
      <c r="AD31" s="289">
        <v>0.375</v>
      </c>
      <c r="AE31" s="289">
        <v>0.35499999999999998</v>
      </c>
      <c r="AF31" s="289">
        <v>0.36199999999999999</v>
      </c>
      <c r="AG31" s="289">
        <v>0.33900000000000002</v>
      </c>
      <c r="AH31" s="289">
        <v>0.31</v>
      </c>
      <c r="AI31" s="289">
        <v>0.27600000000000002</v>
      </c>
      <c r="AJ31" s="289">
        <v>0.33300000000000002</v>
      </c>
      <c r="AK31" s="289">
        <v>0.35699999999999998</v>
      </c>
      <c r="AL31" s="289">
        <v>0.33100000000000002</v>
      </c>
      <c r="AM31" s="289">
        <v>0.33079999999999998</v>
      </c>
      <c r="AN31" s="289">
        <v>0.35210000000000002</v>
      </c>
      <c r="AO31" s="289">
        <v>0.34300000000000003</v>
      </c>
      <c r="AP31" s="289">
        <v>0.34300000000000003</v>
      </c>
      <c r="AQ31" s="289">
        <v>0.37940000000000002</v>
      </c>
      <c r="AR31" s="289">
        <v>0.37080000000000002</v>
      </c>
      <c r="AS31" s="289">
        <v>0.38519999999999999</v>
      </c>
      <c r="AT31" s="289">
        <v>0.38950000000000001</v>
      </c>
      <c r="AU31" s="289">
        <v>0.39240000000000003</v>
      </c>
      <c r="AV31" s="289">
        <v>0.38159999999999999</v>
      </c>
      <c r="AW31" s="289">
        <v>0.374</v>
      </c>
      <c r="AX31" s="289">
        <v>0.374</v>
      </c>
      <c r="AY31" s="289">
        <v>0.34399999999999997</v>
      </c>
      <c r="AZ31" s="874">
        <v>0.34399999999999997</v>
      </c>
      <c r="BA31" s="874">
        <v>0.34399999999999997</v>
      </c>
      <c r="BB31" s="874">
        <v>0.34599999999999997</v>
      </c>
      <c r="BC31" s="874">
        <v>0.35</v>
      </c>
      <c r="BD31" s="874">
        <v>0.35</v>
      </c>
      <c r="BE31" s="874">
        <v>0.34799999999999998</v>
      </c>
      <c r="BF31" s="874">
        <v>0.34599999999999997</v>
      </c>
      <c r="BG31" s="355" t="s">
        <v>1612</v>
      </c>
      <c r="BH31" s="355" t="s">
        <v>1612</v>
      </c>
      <c r="BI31" s="355" t="s">
        <v>1612</v>
      </c>
      <c r="BJ31" s="355" t="s">
        <v>1612</v>
      </c>
      <c r="BK31" s="355" t="s">
        <v>1612</v>
      </c>
      <c r="BL31" s="355" t="s">
        <v>1612</v>
      </c>
      <c r="BM31" s="355" t="s">
        <v>1612</v>
      </c>
      <c r="BN31" s="355" t="s">
        <v>1612</v>
      </c>
      <c r="BO31" s="355" t="s">
        <v>1612</v>
      </c>
      <c r="BP31" s="355" t="s">
        <v>1612</v>
      </c>
      <c r="BQ31" s="355" t="s">
        <v>1612</v>
      </c>
      <c r="BR31" s="355" t="s">
        <v>1612</v>
      </c>
      <c r="BS31" s="355" t="s">
        <v>1612</v>
      </c>
      <c r="BT31" s="355" t="s">
        <v>1612</v>
      </c>
      <c r="BU31" s="355" t="s">
        <v>1612</v>
      </c>
      <c r="BV31" s="355" t="s">
        <v>1612</v>
      </c>
    </row>
    <row r="32" spans="1:74" ht="11.1" customHeight="1" x14ac:dyDescent="0.2">
      <c r="A32" s="335" t="s">
        <v>873</v>
      </c>
      <c r="B32" s="406" t="s">
        <v>193</v>
      </c>
      <c r="C32" s="289">
        <v>1.6519999999999999</v>
      </c>
      <c r="D32" s="289">
        <v>1.6337999999999999</v>
      </c>
      <c r="E32" s="289">
        <v>1.625</v>
      </c>
      <c r="F32" s="289">
        <v>1.607</v>
      </c>
      <c r="G32" s="289">
        <v>1.6161000000000001</v>
      </c>
      <c r="H32" s="289">
        <v>1.6242000000000001</v>
      </c>
      <c r="I32" s="289">
        <v>1.6220000000000001</v>
      </c>
      <c r="J32" s="289">
        <v>1.6258999999999999</v>
      </c>
      <c r="K32" s="289">
        <v>1.6183000000000001</v>
      </c>
      <c r="L32" s="289">
        <v>1.6213</v>
      </c>
      <c r="M32" s="289">
        <v>1.6068</v>
      </c>
      <c r="N32" s="289">
        <v>1.6168</v>
      </c>
      <c r="O32" s="289">
        <v>1.6476999999999999</v>
      </c>
      <c r="P32" s="289">
        <v>1.6425000000000001</v>
      </c>
      <c r="Q32" s="289">
        <v>1.6545000000000001</v>
      </c>
      <c r="R32" s="289">
        <v>1.6666000000000001</v>
      </c>
      <c r="S32" s="289">
        <v>1.6752</v>
      </c>
      <c r="T32" s="289">
        <v>1.6711</v>
      </c>
      <c r="U32" s="289">
        <v>1.6365000000000001</v>
      </c>
      <c r="V32" s="289">
        <v>1.6664000000000001</v>
      </c>
      <c r="W32" s="289">
        <v>1.6557999999999999</v>
      </c>
      <c r="X32" s="289">
        <v>1.6389</v>
      </c>
      <c r="Y32" s="289">
        <v>1.6294999999999999</v>
      </c>
      <c r="Z32" s="289">
        <v>1.625</v>
      </c>
      <c r="AA32" s="289">
        <v>1.6017999999999999</v>
      </c>
      <c r="AB32" s="289">
        <v>1.597</v>
      </c>
      <c r="AC32" s="289">
        <v>1.5949</v>
      </c>
      <c r="AD32" s="289">
        <v>1.5593999999999999</v>
      </c>
      <c r="AE32" s="289">
        <v>1.5642</v>
      </c>
      <c r="AF32" s="289">
        <v>1.5709</v>
      </c>
      <c r="AG32" s="289">
        <v>1.5652999999999999</v>
      </c>
      <c r="AH32" s="289">
        <v>1.5701000000000001</v>
      </c>
      <c r="AI32" s="289">
        <v>1.5608</v>
      </c>
      <c r="AJ32" s="289">
        <v>1.5270999999999999</v>
      </c>
      <c r="AK32" s="289">
        <v>1.4882</v>
      </c>
      <c r="AL32" s="289">
        <v>1.4426000000000001</v>
      </c>
      <c r="AM32" s="289">
        <v>1.4226000000000001</v>
      </c>
      <c r="AN32" s="289">
        <v>1.4266000000000001</v>
      </c>
      <c r="AO32" s="289">
        <v>1.4044000000000001</v>
      </c>
      <c r="AP32" s="289">
        <v>1.4295</v>
      </c>
      <c r="AQ32" s="289">
        <v>1.4326000000000001</v>
      </c>
      <c r="AR32" s="289">
        <v>1.4258999999999999</v>
      </c>
      <c r="AS32" s="289">
        <v>1.4397</v>
      </c>
      <c r="AT32" s="289">
        <v>1.4336</v>
      </c>
      <c r="AU32" s="289">
        <v>1.4315</v>
      </c>
      <c r="AV32" s="289">
        <v>1.4216</v>
      </c>
      <c r="AW32" s="289">
        <v>1.4158999999999999</v>
      </c>
      <c r="AX32" s="289">
        <v>1.4318</v>
      </c>
      <c r="AY32" s="289">
        <v>1.4325000000000001</v>
      </c>
      <c r="AZ32" s="874">
        <v>1.4275</v>
      </c>
      <c r="BA32" s="874">
        <v>1.4242999999999999</v>
      </c>
      <c r="BB32" s="874">
        <v>1.4277</v>
      </c>
      <c r="BC32" s="874">
        <v>1.423</v>
      </c>
      <c r="BD32" s="874">
        <v>1.4307350000000001</v>
      </c>
      <c r="BE32" s="874">
        <v>1.4238900000000001</v>
      </c>
      <c r="BF32" s="874">
        <v>1.4246430000000001</v>
      </c>
      <c r="BG32" s="355" t="s">
        <v>1612</v>
      </c>
      <c r="BH32" s="355" t="s">
        <v>1612</v>
      </c>
      <c r="BI32" s="355" t="s">
        <v>1612</v>
      </c>
      <c r="BJ32" s="355" t="s">
        <v>1612</v>
      </c>
      <c r="BK32" s="355" t="s">
        <v>1612</v>
      </c>
      <c r="BL32" s="355" t="s">
        <v>1612</v>
      </c>
      <c r="BM32" s="355" t="s">
        <v>1612</v>
      </c>
      <c r="BN32" s="355" t="s">
        <v>1612</v>
      </c>
      <c r="BO32" s="355" t="s">
        <v>1612</v>
      </c>
      <c r="BP32" s="355" t="s">
        <v>1612</v>
      </c>
      <c r="BQ32" s="355" t="s">
        <v>1612</v>
      </c>
      <c r="BR32" s="355" t="s">
        <v>1612</v>
      </c>
      <c r="BS32" s="355" t="s">
        <v>1612</v>
      </c>
      <c r="BT32" s="355" t="s">
        <v>1612</v>
      </c>
      <c r="BU32" s="355" t="s">
        <v>1612</v>
      </c>
      <c r="BV32" s="355" t="s">
        <v>1612</v>
      </c>
    </row>
    <row r="33" spans="1:74" ht="11.1" customHeight="1" x14ac:dyDescent="0.2">
      <c r="A33" s="335" t="s">
        <v>874</v>
      </c>
      <c r="B33" s="406" t="s">
        <v>205</v>
      </c>
      <c r="C33" s="289">
        <v>0.81</v>
      </c>
      <c r="D33" s="289">
        <v>0.81799999999999995</v>
      </c>
      <c r="E33" s="289">
        <v>0.82899999999999996</v>
      </c>
      <c r="F33" s="289">
        <v>0.83799999999999997</v>
      </c>
      <c r="G33" s="289">
        <v>0.83899999999999997</v>
      </c>
      <c r="H33" s="289">
        <v>0.85199999999999998</v>
      </c>
      <c r="I33" s="289">
        <v>0.86499999999999999</v>
      </c>
      <c r="J33" s="289">
        <v>0.88</v>
      </c>
      <c r="K33" s="289">
        <v>0.88200000000000001</v>
      </c>
      <c r="L33" s="289">
        <v>0.879</v>
      </c>
      <c r="M33" s="289">
        <v>0.84099999999999997</v>
      </c>
      <c r="N33" s="289">
        <v>0.84</v>
      </c>
      <c r="O33" s="289">
        <v>0.83799999999999997</v>
      </c>
      <c r="P33" s="289">
        <v>0.83599999999999997</v>
      </c>
      <c r="Q33" s="289">
        <v>0.83699999999999997</v>
      </c>
      <c r="R33" s="289">
        <v>0.83899999999999997</v>
      </c>
      <c r="S33" s="289">
        <v>0.81299999999999994</v>
      </c>
      <c r="T33" s="289">
        <v>0.80179999999999996</v>
      </c>
      <c r="U33" s="289">
        <v>0.80089999999999995</v>
      </c>
      <c r="V33" s="289">
        <v>0.80179999999999996</v>
      </c>
      <c r="W33" s="289">
        <v>0.80189999999999995</v>
      </c>
      <c r="X33" s="289">
        <v>0.8014</v>
      </c>
      <c r="Y33" s="289">
        <v>0.80179999999999996</v>
      </c>
      <c r="Z33" s="289">
        <v>0.80110000000000003</v>
      </c>
      <c r="AA33" s="289">
        <v>0.77190000000000003</v>
      </c>
      <c r="AB33" s="289">
        <v>0.76180000000000003</v>
      </c>
      <c r="AC33" s="289">
        <v>0.75949999999999995</v>
      </c>
      <c r="AD33" s="289">
        <v>0.75860000000000005</v>
      </c>
      <c r="AE33" s="289">
        <v>0.75900000000000001</v>
      </c>
      <c r="AF33" s="289">
        <v>0.75980000000000003</v>
      </c>
      <c r="AG33" s="289">
        <v>0.75980000000000003</v>
      </c>
      <c r="AH33" s="289">
        <v>0.75990000000000002</v>
      </c>
      <c r="AI33" s="289">
        <v>0.75929999999999997</v>
      </c>
      <c r="AJ33" s="289">
        <v>0.75890000000000002</v>
      </c>
      <c r="AK33" s="289">
        <v>0.75170000000000003</v>
      </c>
      <c r="AL33" s="289">
        <v>0.75449999999999995</v>
      </c>
      <c r="AM33" s="289">
        <v>0.75460000000000005</v>
      </c>
      <c r="AN33" s="289">
        <v>0.754</v>
      </c>
      <c r="AO33" s="289">
        <v>0.75380000000000003</v>
      </c>
      <c r="AP33" s="289">
        <v>0.75560000000000005</v>
      </c>
      <c r="AQ33" s="289">
        <v>0.75929999999999997</v>
      </c>
      <c r="AR33" s="289">
        <v>0.76749999999999996</v>
      </c>
      <c r="AS33" s="289">
        <v>0.77580000000000005</v>
      </c>
      <c r="AT33" s="289">
        <v>0.78349999999999997</v>
      </c>
      <c r="AU33" s="289">
        <v>0.78959999999999997</v>
      </c>
      <c r="AV33" s="289">
        <v>0.7944</v>
      </c>
      <c r="AW33" s="289">
        <v>0.80389999999999995</v>
      </c>
      <c r="AX33" s="289">
        <v>0.80469999999999997</v>
      </c>
      <c r="AY33" s="289">
        <v>0.80349999999999999</v>
      </c>
      <c r="AZ33" s="874">
        <v>0.80569999999999997</v>
      </c>
      <c r="BA33" s="874">
        <v>0.83109999999999995</v>
      </c>
      <c r="BB33" s="874">
        <v>0.85</v>
      </c>
      <c r="BC33" s="874">
        <v>0.87</v>
      </c>
      <c r="BD33" s="874">
        <v>0.86</v>
      </c>
      <c r="BE33" s="874">
        <v>0.84</v>
      </c>
      <c r="BF33" s="874">
        <v>0.85</v>
      </c>
      <c r="BG33" s="355" t="s">
        <v>1612</v>
      </c>
      <c r="BH33" s="355" t="s">
        <v>1612</v>
      </c>
      <c r="BI33" s="355" t="s">
        <v>1612</v>
      </c>
      <c r="BJ33" s="355" t="s">
        <v>1612</v>
      </c>
      <c r="BK33" s="355" t="s">
        <v>1612</v>
      </c>
      <c r="BL33" s="355" t="s">
        <v>1612</v>
      </c>
      <c r="BM33" s="355" t="s">
        <v>1612</v>
      </c>
      <c r="BN33" s="355" t="s">
        <v>1612</v>
      </c>
      <c r="BO33" s="355" t="s">
        <v>1612</v>
      </c>
      <c r="BP33" s="355" t="s">
        <v>1612</v>
      </c>
      <c r="BQ33" s="355" t="s">
        <v>1612</v>
      </c>
      <c r="BR33" s="355" t="s">
        <v>1612</v>
      </c>
      <c r="BS33" s="355" t="s">
        <v>1612</v>
      </c>
      <c r="BT33" s="355" t="s">
        <v>1612</v>
      </c>
      <c r="BU33" s="355" t="s">
        <v>1612</v>
      </c>
      <c r="BV33" s="355" t="s">
        <v>1612</v>
      </c>
    </row>
    <row r="34" spans="1:74" ht="11.1" customHeight="1" x14ac:dyDescent="0.2">
      <c r="A34" s="335" t="s">
        <v>875</v>
      </c>
      <c r="B34" s="406" t="s">
        <v>203</v>
      </c>
      <c r="C34" s="289">
        <v>10.066000000000001</v>
      </c>
      <c r="D34" s="289">
        <v>10.047000000000001</v>
      </c>
      <c r="E34" s="289">
        <v>10.01</v>
      </c>
      <c r="F34" s="289">
        <v>9.1548999999999996</v>
      </c>
      <c r="G34" s="289">
        <v>9.2578999999999994</v>
      </c>
      <c r="H34" s="289">
        <v>9.8019999999999996</v>
      </c>
      <c r="I34" s="289">
        <v>9.82</v>
      </c>
      <c r="J34" s="289">
        <v>9.7680000000000007</v>
      </c>
      <c r="K34" s="289">
        <v>9.7508999999999997</v>
      </c>
      <c r="L34" s="289">
        <v>9.6929999999999996</v>
      </c>
      <c r="M34" s="289">
        <v>9.8160000000000007</v>
      </c>
      <c r="N34" s="289">
        <v>9.8320000000000007</v>
      </c>
      <c r="O34" s="289">
        <v>9.7827999999999999</v>
      </c>
      <c r="P34" s="289">
        <v>9.9428000000000001</v>
      </c>
      <c r="Q34" s="289">
        <v>9.6417999999999999</v>
      </c>
      <c r="R34" s="289">
        <v>9.5418000000000003</v>
      </c>
      <c r="S34" s="289">
        <v>9.5337999999999994</v>
      </c>
      <c r="T34" s="289">
        <v>9.4738000000000007</v>
      </c>
      <c r="U34" s="289">
        <v>9.4847999999999999</v>
      </c>
      <c r="V34" s="289">
        <v>9.4778000000000002</v>
      </c>
      <c r="W34" s="289">
        <v>9.5028000000000006</v>
      </c>
      <c r="X34" s="289">
        <v>9.5277999999999992</v>
      </c>
      <c r="Y34" s="289">
        <v>9.5277999999999992</v>
      </c>
      <c r="Z34" s="289">
        <v>9.5277999999999992</v>
      </c>
      <c r="AA34" s="289">
        <v>9.5028000000000006</v>
      </c>
      <c r="AB34" s="289">
        <v>9.4277999999999995</v>
      </c>
      <c r="AC34" s="289">
        <v>9.4026999999999994</v>
      </c>
      <c r="AD34" s="289">
        <v>9.3027999999999995</v>
      </c>
      <c r="AE34" s="289">
        <v>9.2027999999999999</v>
      </c>
      <c r="AF34" s="289">
        <v>9.0728000000000009</v>
      </c>
      <c r="AG34" s="289">
        <v>9.0726999999999993</v>
      </c>
      <c r="AH34" s="289">
        <v>9.0228999999999999</v>
      </c>
      <c r="AI34" s="289">
        <v>8.9779</v>
      </c>
      <c r="AJ34" s="289">
        <v>8.9528999999999996</v>
      </c>
      <c r="AK34" s="289">
        <v>8.9748999999999999</v>
      </c>
      <c r="AL34" s="289">
        <v>8.9748999999999999</v>
      </c>
      <c r="AM34" s="289">
        <v>8.9748999999999999</v>
      </c>
      <c r="AN34" s="289">
        <v>8.9649999999999999</v>
      </c>
      <c r="AO34" s="289">
        <v>8.9649999999999999</v>
      </c>
      <c r="AP34" s="289">
        <v>9.0480999999999998</v>
      </c>
      <c r="AQ34" s="289">
        <v>9.0480999999999998</v>
      </c>
      <c r="AR34" s="289">
        <v>9.0480999999999998</v>
      </c>
      <c r="AS34" s="289">
        <v>9.1479999999999997</v>
      </c>
      <c r="AT34" s="289">
        <v>9.1479999999999997</v>
      </c>
      <c r="AU34" s="289">
        <v>9.2481000000000009</v>
      </c>
      <c r="AV34" s="289">
        <v>9.2980999999999998</v>
      </c>
      <c r="AW34" s="289">
        <v>9.2980999999999998</v>
      </c>
      <c r="AX34" s="289">
        <v>9.1981000000000002</v>
      </c>
      <c r="AY34" s="289">
        <v>9.1981000000000002</v>
      </c>
      <c r="AZ34" s="874">
        <v>9.1479999999999997</v>
      </c>
      <c r="BA34" s="874">
        <v>9.1479999999999997</v>
      </c>
      <c r="BB34" s="874">
        <v>9.0230999999999995</v>
      </c>
      <c r="BC34" s="874">
        <v>8.9481000000000002</v>
      </c>
      <c r="BD34" s="874">
        <v>8.8481666666999992</v>
      </c>
      <c r="BE34" s="874">
        <v>8.8481666666999992</v>
      </c>
      <c r="BF34" s="874">
        <v>8.8481666666999992</v>
      </c>
      <c r="BG34" s="355" t="s">
        <v>1612</v>
      </c>
      <c r="BH34" s="355" t="s">
        <v>1612</v>
      </c>
      <c r="BI34" s="355" t="s">
        <v>1612</v>
      </c>
      <c r="BJ34" s="355" t="s">
        <v>1612</v>
      </c>
      <c r="BK34" s="355" t="s">
        <v>1612</v>
      </c>
      <c r="BL34" s="355" t="s">
        <v>1612</v>
      </c>
      <c r="BM34" s="355" t="s">
        <v>1612</v>
      </c>
      <c r="BN34" s="355" t="s">
        <v>1612</v>
      </c>
      <c r="BO34" s="355" t="s">
        <v>1612</v>
      </c>
      <c r="BP34" s="355" t="s">
        <v>1612</v>
      </c>
      <c r="BQ34" s="355" t="s">
        <v>1612</v>
      </c>
      <c r="BR34" s="355" t="s">
        <v>1612</v>
      </c>
      <c r="BS34" s="355" t="s">
        <v>1612</v>
      </c>
      <c r="BT34" s="355" t="s">
        <v>1612</v>
      </c>
      <c r="BU34" s="355" t="s">
        <v>1612</v>
      </c>
      <c r="BV34" s="355" t="s">
        <v>1612</v>
      </c>
    </row>
    <row r="35" spans="1:74" ht="11.1" customHeight="1" x14ac:dyDescent="0.2">
      <c r="A35" s="335" t="s">
        <v>876</v>
      </c>
      <c r="B35" s="406" t="s">
        <v>554</v>
      </c>
      <c r="C35" s="289">
        <v>0.15390000000000001</v>
      </c>
      <c r="D35" s="289">
        <v>0.1598</v>
      </c>
      <c r="E35" s="289">
        <v>0.15079999999999999</v>
      </c>
      <c r="F35" s="289">
        <v>0.155</v>
      </c>
      <c r="G35" s="289">
        <v>0.15329999999999999</v>
      </c>
      <c r="H35" s="289">
        <v>0.1552</v>
      </c>
      <c r="I35" s="289">
        <v>0.15679999999999999</v>
      </c>
      <c r="J35" s="289">
        <v>0.15809999999999999</v>
      </c>
      <c r="K35" s="289">
        <v>0.16259999999999999</v>
      </c>
      <c r="L35" s="289">
        <v>0.15939999999999999</v>
      </c>
      <c r="M35" s="289">
        <v>0.15140000000000001</v>
      </c>
      <c r="N35" s="289">
        <v>0.14499999999999999</v>
      </c>
      <c r="O35" s="289">
        <v>0.13950000000000001</v>
      </c>
      <c r="P35" s="289">
        <v>0.13600000000000001</v>
      </c>
      <c r="Q35" s="289">
        <v>0.1245</v>
      </c>
      <c r="R35" s="289">
        <v>0.1176</v>
      </c>
      <c r="S35" s="289">
        <v>0.13400000000000001</v>
      </c>
      <c r="T35" s="289">
        <v>0.14729999999999999</v>
      </c>
      <c r="U35" s="289">
        <v>0.157</v>
      </c>
      <c r="V35" s="289">
        <v>0.15720000000000001</v>
      </c>
      <c r="W35" s="289">
        <v>0.16</v>
      </c>
      <c r="X35" s="289">
        <v>0.16</v>
      </c>
      <c r="Y35" s="289">
        <v>0.16</v>
      </c>
      <c r="Z35" s="289">
        <v>0.16</v>
      </c>
      <c r="AA35" s="289">
        <v>0.16</v>
      </c>
      <c r="AB35" s="289">
        <v>0.16</v>
      </c>
      <c r="AC35" s="289">
        <v>0.08</v>
      </c>
      <c r="AD35" s="289">
        <v>7.0000000000000007E-2</v>
      </c>
      <c r="AE35" s="289">
        <v>0.06</v>
      </c>
      <c r="AF35" s="289">
        <v>0.06</v>
      </c>
      <c r="AG35" s="289">
        <v>0.06</v>
      </c>
      <c r="AH35" s="289">
        <v>0.06</v>
      </c>
      <c r="AI35" s="289">
        <v>0.06</v>
      </c>
      <c r="AJ35" s="289">
        <v>0.06</v>
      </c>
      <c r="AK35" s="289">
        <v>0.06</v>
      </c>
      <c r="AL35" s="289">
        <v>0.06</v>
      </c>
      <c r="AM35" s="289">
        <v>0.06</v>
      </c>
      <c r="AN35" s="289">
        <v>0.08</v>
      </c>
      <c r="AO35" s="289">
        <v>0.06</v>
      </c>
      <c r="AP35" s="289">
        <v>0.06</v>
      </c>
      <c r="AQ35" s="289">
        <v>0.09</v>
      </c>
      <c r="AR35" s="289">
        <v>0.15</v>
      </c>
      <c r="AS35" s="289">
        <v>0.15</v>
      </c>
      <c r="AT35" s="289">
        <v>0.15</v>
      </c>
      <c r="AU35" s="289">
        <v>0.15</v>
      </c>
      <c r="AV35" s="289">
        <v>0.15</v>
      </c>
      <c r="AW35" s="289">
        <v>0.13</v>
      </c>
      <c r="AX35" s="289">
        <v>0.12</v>
      </c>
      <c r="AY35" s="289">
        <v>0.1</v>
      </c>
      <c r="AZ35" s="874">
        <v>0.13</v>
      </c>
      <c r="BA35" s="874">
        <v>0.15</v>
      </c>
      <c r="BB35" s="874">
        <v>0.15</v>
      </c>
      <c r="BC35" s="874">
        <v>0.15</v>
      </c>
      <c r="BD35" s="874">
        <v>0.15</v>
      </c>
      <c r="BE35" s="874">
        <v>0.15</v>
      </c>
      <c r="BF35" s="874">
        <v>0.15</v>
      </c>
      <c r="BG35" s="355" t="s">
        <v>1612</v>
      </c>
      <c r="BH35" s="355" t="s">
        <v>1612</v>
      </c>
      <c r="BI35" s="355" t="s">
        <v>1612</v>
      </c>
      <c r="BJ35" s="355" t="s">
        <v>1612</v>
      </c>
      <c r="BK35" s="355" t="s">
        <v>1612</v>
      </c>
      <c r="BL35" s="355" t="s">
        <v>1612</v>
      </c>
      <c r="BM35" s="355" t="s">
        <v>1612</v>
      </c>
      <c r="BN35" s="355" t="s">
        <v>1612</v>
      </c>
      <c r="BO35" s="355" t="s">
        <v>1612</v>
      </c>
      <c r="BP35" s="355" t="s">
        <v>1612</v>
      </c>
      <c r="BQ35" s="355" t="s">
        <v>1612</v>
      </c>
      <c r="BR35" s="355" t="s">
        <v>1612</v>
      </c>
      <c r="BS35" s="355" t="s">
        <v>1612</v>
      </c>
      <c r="BT35" s="355" t="s">
        <v>1612</v>
      </c>
      <c r="BU35" s="355" t="s">
        <v>1612</v>
      </c>
      <c r="BV35" s="355" t="s">
        <v>1612</v>
      </c>
    </row>
    <row r="36" spans="1:74" ht="11.1" customHeight="1" x14ac:dyDescent="0.2">
      <c r="A36" s="335" t="s">
        <v>877</v>
      </c>
      <c r="B36" s="406" t="s">
        <v>861</v>
      </c>
      <c r="C36" s="289">
        <v>6.3899999999999998E-2</v>
      </c>
      <c r="D36" s="289">
        <v>6.5799999999999997E-2</v>
      </c>
      <c r="E36" s="289">
        <v>6.6500000000000004E-2</v>
      </c>
      <c r="F36" s="289">
        <v>6.5500000000000003E-2</v>
      </c>
      <c r="G36" s="289">
        <v>6.5500000000000003E-2</v>
      </c>
      <c r="H36" s="289">
        <v>6.3700000000000007E-2</v>
      </c>
      <c r="I36" s="289">
        <v>6.2899999999999998E-2</v>
      </c>
      <c r="J36" s="289">
        <v>6.2199999999999998E-2</v>
      </c>
      <c r="K36" s="289">
        <v>6.3399999999999998E-2</v>
      </c>
      <c r="L36" s="289">
        <v>6.5299999999999997E-2</v>
      </c>
      <c r="M36" s="289">
        <v>6.6400000000000001E-2</v>
      </c>
      <c r="N36" s="289">
        <v>6.7000000000000004E-2</v>
      </c>
      <c r="O36" s="289">
        <v>6.7000000000000004E-2</v>
      </c>
      <c r="P36" s="289">
        <v>6.7699999999999996E-2</v>
      </c>
      <c r="Q36" s="289">
        <v>6.8000000000000005E-2</v>
      </c>
      <c r="R36" s="289">
        <v>6.9000000000000006E-2</v>
      </c>
      <c r="S36" s="289">
        <v>6.8199999999999997E-2</v>
      </c>
      <c r="T36" s="289">
        <v>6.8500000000000005E-2</v>
      </c>
      <c r="U36" s="289">
        <v>6.6900000000000001E-2</v>
      </c>
      <c r="V36" s="289">
        <v>6.6400000000000001E-2</v>
      </c>
      <c r="W36" s="289">
        <v>6.59E-2</v>
      </c>
      <c r="X36" s="289">
        <v>6.7400000000000002E-2</v>
      </c>
      <c r="Y36" s="289">
        <v>6.9500000000000006E-2</v>
      </c>
      <c r="Z36" s="289">
        <v>7.0999999999999994E-2</v>
      </c>
      <c r="AA36" s="289">
        <v>7.0000000000000007E-2</v>
      </c>
      <c r="AB36" s="289">
        <v>0.05</v>
      </c>
      <c r="AC36" s="289">
        <v>0.05</v>
      </c>
      <c r="AD36" s="289">
        <v>0.04</v>
      </c>
      <c r="AE36" s="289">
        <v>0.03</v>
      </c>
      <c r="AF36" s="289">
        <v>0.03</v>
      </c>
      <c r="AG36" s="289">
        <v>0.03</v>
      </c>
      <c r="AH36" s="289">
        <v>0.03</v>
      </c>
      <c r="AI36" s="289">
        <v>0.03</v>
      </c>
      <c r="AJ36" s="289">
        <v>0.03</v>
      </c>
      <c r="AK36" s="289">
        <v>0.03</v>
      </c>
      <c r="AL36" s="289">
        <v>0.03</v>
      </c>
      <c r="AM36" s="289">
        <v>0.03</v>
      </c>
      <c r="AN36" s="289">
        <v>0.03</v>
      </c>
      <c r="AO36" s="289">
        <v>0.03</v>
      </c>
      <c r="AP36" s="289">
        <v>0.03</v>
      </c>
      <c r="AQ36" s="289">
        <v>0.03</v>
      </c>
      <c r="AR36" s="289">
        <v>0.03</v>
      </c>
      <c r="AS36" s="289">
        <v>0.03</v>
      </c>
      <c r="AT36" s="289">
        <v>0.03</v>
      </c>
      <c r="AU36" s="289">
        <v>0.03</v>
      </c>
      <c r="AV36" s="289">
        <v>0.03</v>
      </c>
      <c r="AW36" s="289">
        <v>0.03</v>
      </c>
      <c r="AX36" s="289">
        <v>0.03</v>
      </c>
      <c r="AY36" s="289">
        <v>0.03</v>
      </c>
      <c r="AZ36" s="874">
        <v>0.03</v>
      </c>
      <c r="BA36" s="874">
        <v>0.03</v>
      </c>
      <c r="BB36" s="874">
        <v>0.03</v>
      </c>
      <c r="BC36" s="874">
        <v>0.03</v>
      </c>
      <c r="BD36" s="874">
        <v>0.03</v>
      </c>
      <c r="BE36" s="874">
        <v>0.03</v>
      </c>
      <c r="BF36" s="874">
        <v>0.03</v>
      </c>
      <c r="BG36" s="355" t="s">
        <v>1612</v>
      </c>
      <c r="BH36" s="355" t="s">
        <v>1612</v>
      </c>
      <c r="BI36" s="355" t="s">
        <v>1612</v>
      </c>
      <c r="BJ36" s="355" t="s">
        <v>1612</v>
      </c>
      <c r="BK36" s="355" t="s">
        <v>1612</v>
      </c>
      <c r="BL36" s="355" t="s">
        <v>1612</v>
      </c>
      <c r="BM36" s="355" t="s">
        <v>1612</v>
      </c>
      <c r="BN36" s="355" t="s">
        <v>1612</v>
      </c>
      <c r="BO36" s="355" t="s">
        <v>1612</v>
      </c>
      <c r="BP36" s="355" t="s">
        <v>1612</v>
      </c>
      <c r="BQ36" s="355" t="s">
        <v>1612</v>
      </c>
      <c r="BR36" s="355" t="s">
        <v>1612</v>
      </c>
      <c r="BS36" s="355" t="s">
        <v>1612</v>
      </c>
      <c r="BT36" s="355" t="s">
        <v>1612</v>
      </c>
      <c r="BU36" s="355" t="s">
        <v>1612</v>
      </c>
      <c r="BV36" s="355" t="s">
        <v>1612</v>
      </c>
    </row>
    <row r="37" spans="1:74" ht="11.1" customHeight="1" x14ac:dyDescent="0.2">
      <c r="A37" s="335"/>
      <c r="B37" s="404"/>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289"/>
      <c r="AL37" s="289"/>
      <c r="AM37" s="289"/>
      <c r="AN37" s="289"/>
      <c r="AO37" s="289"/>
      <c r="AP37" s="289"/>
      <c r="AQ37" s="289"/>
      <c r="AR37" s="289"/>
      <c r="AS37" s="289"/>
      <c r="AT37" s="289"/>
      <c r="AU37" s="289"/>
      <c r="AV37" s="289"/>
      <c r="AW37" s="289"/>
      <c r="AX37" s="289"/>
      <c r="AY37" s="289"/>
      <c r="AZ37" s="874"/>
      <c r="BA37" s="874"/>
      <c r="BB37" s="874"/>
      <c r="BC37" s="874"/>
      <c r="BD37" s="874"/>
      <c r="BE37" s="874"/>
      <c r="BF37" s="874"/>
      <c r="BG37" s="355"/>
      <c r="BH37" s="355"/>
      <c r="BI37" s="355"/>
      <c r="BJ37" s="355"/>
      <c r="BK37" s="355"/>
      <c r="BL37" s="355"/>
      <c r="BM37" s="355"/>
      <c r="BN37" s="355"/>
      <c r="BO37" s="355"/>
      <c r="BP37" s="355"/>
      <c r="BQ37" s="355"/>
      <c r="BR37" s="355"/>
      <c r="BS37" s="355"/>
      <c r="BT37" s="355"/>
      <c r="BU37" s="355"/>
      <c r="BV37" s="355"/>
    </row>
    <row r="38" spans="1:74" ht="11.1" customHeight="1" x14ac:dyDescent="0.2">
      <c r="A38" s="335"/>
      <c r="B38" s="421" t="s">
        <v>878</v>
      </c>
      <c r="C38" s="289"/>
      <c r="D38" s="289"/>
      <c r="E38" s="289"/>
      <c r="F38" s="289"/>
      <c r="G38" s="289"/>
      <c r="H38" s="289"/>
      <c r="I38" s="289"/>
      <c r="J38" s="289"/>
      <c r="K38" s="289"/>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874"/>
      <c r="BA38" s="874"/>
      <c r="BB38" s="874"/>
      <c r="BC38" s="874"/>
      <c r="BD38" s="874"/>
      <c r="BE38" s="874"/>
      <c r="BF38" s="874"/>
      <c r="BG38" s="355"/>
      <c r="BH38" s="355"/>
      <c r="BI38" s="355"/>
      <c r="BJ38" s="355"/>
      <c r="BK38" s="355"/>
      <c r="BL38" s="355"/>
      <c r="BM38" s="355"/>
      <c r="BN38" s="355"/>
      <c r="BO38" s="355"/>
      <c r="BP38" s="355"/>
      <c r="BQ38" s="355"/>
      <c r="BR38" s="355"/>
      <c r="BS38" s="355"/>
      <c r="BT38" s="355"/>
      <c r="BU38" s="355"/>
      <c r="BV38" s="355"/>
    </row>
    <row r="39" spans="1:74" s="272" customFormat="1" ht="11.1" customHeight="1" x14ac:dyDescent="0.2">
      <c r="A39" s="418" t="s">
        <v>283</v>
      </c>
      <c r="B39" s="412" t="s">
        <v>879</v>
      </c>
      <c r="C39" s="105">
        <v>26.1</v>
      </c>
      <c r="D39" s="105">
        <v>26.33</v>
      </c>
      <c r="E39" s="105">
        <v>26.16</v>
      </c>
      <c r="F39" s="105">
        <v>26.03</v>
      </c>
      <c r="G39" s="105">
        <v>25.65</v>
      </c>
      <c r="H39" s="105">
        <v>25.58</v>
      </c>
      <c r="I39" s="105">
        <v>25.34</v>
      </c>
      <c r="J39" s="105">
        <v>25.87</v>
      </c>
      <c r="K39" s="105">
        <v>25.95</v>
      </c>
      <c r="L39" s="105">
        <v>26.105</v>
      </c>
      <c r="M39" s="105">
        <v>26.03</v>
      </c>
      <c r="N39" s="105">
        <v>26.13</v>
      </c>
      <c r="O39" s="105">
        <v>26.295000000000002</v>
      </c>
      <c r="P39" s="105">
        <v>26.4</v>
      </c>
      <c r="Q39" s="105">
        <v>26.407599999999999</v>
      </c>
      <c r="R39" s="105">
        <v>25.925000000000001</v>
      </c>
      <c r="S39" s="105">
        <v>26.216000000000001</v>
      </c>
      <c r="T39" s="105">
        <v>26.216999999999999</v>
      </c>
      <c r="U39" s="105">
        <v>26.24</v>
      </c>
      <c r="V39" s="105">
        <v>26.497</v>
      </c>
      <c r="W39" s="105">
        <v>26.675000000000001</v>
      </c>
      <c r="X39" s="105">
        <v>26.794</v>
      </c>
      <c r="Y39" s="105">
        <v>26.978999999999999</v>
      </c>
      <c r="Z39" s="105">
        <v>27.167999999999999</v>
      </c>
      <c r="AA39" s="105">
        <v>26.977</v>
      </c>
      <c r="AB39" s="105">
        <v>27.135000000000002</v>
      </c>
      <c r="AC39" s="105">
        <v>27.306000000000001</v>
      </c>
      <c r="AD39" s="105">
        <v>27.279</v>
      </c>
      <c r="AE39" s="105">
        <v>27.419</v>
      </c>
      <c r="AF39" s="105">
        <v>27.437999999999999</v>
      </c>
      <c r="AG39" s="105">
        <v>27.539000000000001</v>
      </c>
      <c r="AH39" s="105">
        <v>27.419</v>
      </c>
      <c r="AI39" s="105">
        <v>27.056999999999999</v>
      </c>
      <c r="AJ39" s="105">
        <v>27.489000000000001</v>
      </c>
      <c r="AK39" s="105">
        <v>27.6</v>
      </c>
      <c r="AL39" s="105">
        <v>27.835999999999999</v>
      </c>
      <c r="AM39" s="105">
        <v>27.888000000000002</v>
      </c>
      <c r="AN39" s="105">
        <v>28.026</v>
      </c>
      <c r="AO39" s="105">
        <v>27.940999999999999</v>
      </c>
      <c r="AP39" s="105">
        <v>27.997</v>
      </c>
      <c r="AQ39" s="105">
        <v>28.161000000000001</v>
      </c>
      <c r="AR39" s="105">
        <v>27.957000000000001</v>
      </c>
      <c r="AS39" s="105">
        <v>27.943999999999999</v>
      </c>
      <c r="AT39" s="105">
        <v>27.99</v>
      </c>
      <c r="AU39" s="105">
        <v>28.148</v>
      </c>
      <c r="AV39" s="105">
        <v>28.29</v>
      </c>
      <c r="AW39" s="105">
        <v>28.13</v>
      </c>
      <c r="AX39" s="105">
        <v>28.22</v>
      </c>
      <c r="AY39" s="105">
        <v>28.08</v>
      </c>
      <c r="AZ39" s="886">
        <v>28.164999999999999</v>
      </c>
      <c r="BA39" s="886">
        <v>18.48</v>
      </c>
      <c r="BB39" s="886">
        <v>16.91</v>
      </c>
      <c r="BC39" s="886">
        <v>16.43</v>
      </c>
      <c r="BD39" s="886">
        <v>18.670000000000002</v>
      </c>
      <c r="BE39" s="886">
        <v>20.63</v>
      </c>
      <c r="BF39" s="886">
        <v>19.04</v>
      </c>
      <c r="BG39" s="388">
        <v>18.68</v>
      </c>
      <c r="BH39" s="388">
        <v>18.989999999999998</v>
      </c>
      <c r="BI39" s="388">
        <v>19.87</v>
      </c>
      <c r="BJ39" s="388">
        <v>20.8</v>
      </c>
      <c r="BK39" s="388">
        <v>21.77</v>
      </c>
      <c r="BL39" s="388">
        <v>22.7</v>
      </c>
      <c r="BM39" s="388">
        <v>23.765000000000001</v>
      </c>
      <c r="BN39" s="388">
        <v>27.18</v>
      </c>
      <c r="BO39" s="388">
        <v>27.245000000000001</v>
      </c>
      <c r="BP39" s="388">
        <v>27.27</v>
      </c>
      <c r="BQ39" s="388">
        <v>27.29</v>
      </c>
      <c r="BR39" s="388">
        <v>27.324999999999999</v>
      </c>
      <c r="BS39" s="388">
        <v>27.36</v>
      </c>
      <c r="BT39" s="388">
        <v>27.395</v>
      </c>
      <c r="BU39" s="388">
        <v>27.43</v>
      </c>
      <c r="BV39" s="388">
        <v>27.465</v>
      </c>
    </row>
    <row r="40" spans="1:74" ht="11.1" customHeight="1" x14ac:dyDescent="0.2">
      <c r="A40" s="335" t="s">
        <v>272</v>
      </c>
      <c r="B40" s="404" t="s">
        <v>978</v>
      </c>
      <c r="C40" s="289">
        <v>21.45</v>
      </c>
      <c r="D40" s="289">
        <v>21.5</v>
      </c>
      <c r="E40" s="289">
        <v>21.55</v>
      </c>
      <c r="F40" s="289">
        <v>21.55</v>
      </c>
      <c r="G40" s="289">
        <v>21.45</v>
      </c>
      <c r="H40" s="289">
        <v>21.45</v>
      </c>
      <c r="I40" s="289">
        <v>21.5</v>
      </c>
      <c r="J40" s="289">
        <v>21.55</v>
      </c>
      <c r="K40" s="289">
        <v>21.53</v>
      </c>
      <c r="L40" s="289">
        <v>21.63</v>
      </c>
      <c r="M40" s="289">
        <v>21.64</v>
      </c>
      <c r="N40" s="289">
        <v>21.64</v>
      </c>
      <c r="O40" s="289">
        <v>21.71</v>
      </c>
      <c r="P40" s="289">
        <v>21.76</v>
      </c>
      <c r="Q40" s="289">
        <v>21.782599999999999</v>
      </c>
      <c r="R40" s="289">
        <v>21.434999999999999</v>
      </c>
      <c r="S40" s="289">
        <v>21.510999999999999</v>
      </c>
      <c r="T40" s="289">
        <v>21.521999999999998</v>
      </c>
      <c r="U40" s="289">
        <v>21.64</v>
      </c>
      <c r="V40" s="289">
        <v>21.841999999999999</v>
      </c>
      <c r="W40" s="289">
        <v>21.96</v>
      </c>
      <c r="X40" s="289">
        <v>22.059000000000001</v>
      </c>
      <c r="Y40" s="289">
        <v>22.239000000000001</v>
      </c>
      <c r="Z40" s="289">
        <v>22.338000000000001</v>
      </c>
      <c r="AA40" s="289">
        <v>22.367000000000001</v>
      </c>
      <c r="AB40" s="289">
        <v>22.42</v>
      </c>
      <c r="AC40" s="289">
        <v>22.530999999999999</v>
      </c>
      <c r="AD40" s="289">
        <v>22.539000000000001</v>
      </c>
      <c r="AE40" s="289">
        <v>22.609000000000002</v>
      </c>
      <c r="AF40" s="289">
        <v>22.628</v>
      </c>
      <c r="AG40" s="289">
        <v>22.709</v>
      </c>
      <c r="AH40" s="289">
        <v>22.748999999999999</v>
      </c>
      <c r="AI40" s="289">
        <v>22.837</v>
      </c>
      <c r="AJ40" s="289">
        <v>22.748999999999999</v>
      </c>
      <c r="AK40" s="289">
        <v>22.82</v>
      </c>
      <c r="AL40" s="289">
        <v>22.835999999999999</v>
      </c>
      <c r="AM40" s="289">
        <v>22.898</v>
      </c>
      <c r="AN40" s="289">
        <v>22.946000000000002</v>
      </c>
      <c r="AO40" s="289">
        <v>22.850999999999999</v>
      </c>
      <c r="AP40" s="289">
        <v>22.896999999999998</v>
      </c>
      <c r="AQ40" s="289">
        <v>22.971</v>
      </c>
      <c r="AR40" s="289">
        <v>22.736999999999998</v>
      </c>
      <c r="AS40" s="289">
        <v>22.744</v>
      </c>
      <c r="AT40" s="289">
        <v>22.745000000000001</v>
      </c>
      <c r="AU40" s="289">
        <v>22.847999999999999</v>
      </c>
      <c r="AV40" s="289">
        <v>23.035</v>
      </c>
      <c r="AW40" s="289">
        <v>22.965</v>
      </c>
      <c r="AX40" s="289">
        <v>23.015000000000001</v>
      </c>
      <c r="AY40" s="289">
        <v>23.055</v>
      </c>
      <c r="AZ40" s="874">
        <v>23.045000000000002</v>
      </c>
      <c r="BA40" s="874">
        <v>13.3</v>
      </c>
      <c r="BB40" s="874">
        <v>11.56</v>
      </c>
      <c r="BC40" s="874">
        <v>10.99</v>
      </c>
      <c r="BD40" s="874">
        <v>13.19</v>
      </c>
      <c r="BE40" s="874">
        <v>15.19</v>
      </c>
      <c r="BF40" s="874">
        <v>13.52</v>
      </c>
      <c r="BG40" s="355">
        <v>13.22</v>
      </c>
      <c r="BH40" s="355">
        <v>13.55</v>
      </c>
      <c r="BI40" s="355">
        <v>14.5</v>
      </c>
      <c r="BJ40" s="355">
        <v>15.4</v>
      </c>
      <c r="BK40" s="355">
        <v>16.3</v>
      </c>
      <c r="BL40" s="355">
        <v>17.2</v>
      </c>
      <c r="BM40" s="355">
        <v>18.25</v>
      </c>
      <c r="BN40" s="355">
        <v>21.6</v>
      </c>
      <c r="BO40" s="355">
        <v>21.65</v>
      </c>
      <c r="BP40" s="355">
        <v>21.66</v>
      </c>
      <c r="BQ40" s="355">
        <v>21.67</v>
      </c>
      <c r="BR40" s="355">
        <v>21.69</v>
      </c>
      <c r="BS40" s="355">
        <v>21.71</v>
      </c>
      <c r="BT40" s="355">
        <v>21.73</v>
      </c>
      <c r="BU40" s="355">
        <v>21.75</v>
      </c>
      <c r="BV40" s="355">
        <v>21.77</v>
      </c>
    </row>
    <row r="41" spans="1:74" ht="11.1" customHeight="1" x14ac:dyDescent="0.2">
      <c r="A41" s="335" t="s">
        <v>549</v>
      </c>
      <c r="B41" s="404" t="s">
        <v>979</v>
      </c>
      <c r="C41" s="289">
        <v>4.6500000000000004</v>
      </c>
      <c r="D41" s="289">
        <v>4.83</v>
      </c>
      <c r="E41" s="289">
        <v>4.6100000000000003</v>
      </c>
      <c r="F41" s="289">
        <v>4.4800000000000004</v>
      </c>
      <c r="G41" s="289">
        <v>4.2</v>
      </c>
      <c r="H41" s="289">
        <v>4.13</v>
      </c>
      <c r="I41" s="289">
        <v>3.84</v>
      </c>
      <c r="J41" s="289">
        <v>4.32</v>
      </c>
      <c r="K41" s="289">
        <v>4.42</v>
      </c>
      <c r="L41" s="289">
        <v>4.4749999999999996</v>
      </c>
      <c r="M41" s="289">
        <v>4.3899999999999997</v>
      </c>
      <c r="N41" s="289">
        <v>4.49</v>
      </c>
      <c r="O41" s="289">
        <v>4.585</v>
      </c>
      <c r="P41" s="289">
        <v>4.6399999999999997</v>
      </c>
      <c r="Q41" s="289">
        <v>4.625</v>
      </c>
      <c r="R41" s="289">
        <v>4.49</v>
      </c>
      <c r="S41" s="289">
        <v>4.7050000000000001</v>
      </c>
      <c r="T41" s="289">
        <v>4.6950000000000003</v>
      </c>
      <c r="U41" s="289">
        <v>4.5999999999999996</v>
      </c>
      <c r="V41" s="289">
        <v>4.6550000000000002</v>
      </c>
      <c r="W41" s="289">
        <v>4.7149999999999999</v>
      </c>
      <c r="X41" s="289">
        <v>4.7350000000000003</v>
      </c>
      <c r="Y41" s="289">
        <v>4.74</v>
      </c>
      <c r="Z41" s="289">
        <v>4.83</v>
      </c>
      <c r="AA41" s="289">
        <v>4.6100000000000003</v>
      </c>
      <c r="AB41" s="289">
        <v>4.7149999999999999</v>
      </c>
      <c r="AC41" s="289">
        <v>4.7750000000000004</v>
      </c>
      <c r="AD41" s="289">
        <v>4.74</v>
      </c>
      <c r="AE41" s="289">
        <v>4.8099999999999996</v>
      </c>
      <c r="AF41" s="289">
        <v>4.8099999999999996</v>
      </c>
      <c r="AG41" s="289">
        <v>4.83</v>
      </c>
      <c r="AH41" s="289">
        <v>4.67</v>
      </c>
      <c r="AI41" s="289">
        <v>4.22</v>
      </c>
      <c r="AJ41" s="289">
        <v>4.74</v>
      </c>
      <c r="AK41" s="289">
        <v>4.78</v>
      </c>
      <c r="AL41" s="289">
        <v>5</v>
      </c>
      <c r="AM41" s="289">
        <v>4.99</v>
      </c>
      <c r="AN41" s="289">
        <v>5.08</v>
      </c>
      <c r="AO41" s="289">
        <v>5.09</v>
      </c>
      <c r="AP41" s="289">
        <v>5.0999999999999996</v>
      </c>
      <c r="AQ41" s="289">
        <v>5.19</v>
      </c>
      <c r="AR41" s="289">
        <v>5.22</v>
      </c>
      <c r="AS41" s="289">
        <v>5.2</v>
      </c>
      <c r="AT41" s="289">
        <v>5.2450000000000001</v>
      </c>
      <c r="AU41" s="289">
        <v>5.3</v>
      </c>
      <c r="AV41" s="289">
        <v>5.2549999999999999</v>
      </c>
      <c r="AW41" s="289">
        <v>5.165</v>
      </c>
      <c r="AX41" s="289">
        <v>5.2050000000000001</v>
      </c>
      <c r="AY41" s="289">
        <v>5.0250000000000004</v>
      </c>
      <c r="AZ41" s="874">
        <v>5.12</v>
      </c>
      <c r="BA41" s="874">
        <v>5.18</v>
      </c>
      <c r="BB41" s="874">
        <v>5.35</v>
      </c>
      <c r="BC41" s="874">
        <v>5.44</v>
      </c>
      <c r="BD41" s="874">
        <v>5.48</v>
      </c>
      <c r="BE41" s="874">
        <v>5.44</v>
      </c>
      <c r="BF41" s="874">
        <v>5.52</v>
      </c>
      <c r="BG41" s="355">
        <v>5.46</v>
      </c>
      <c r="BH41" s="355">
        <v>5.44</v>
      </c>
      <c r="BI41" s="355">
        <v>5.37</v>
      </c>
      <c r="BJ41" s="355">
        <v>5.4</v>
      </c>
      <c r="BK41" s="355">
        <v>5.47</v>
      </c>
      <c r="BL41" s="355">
        <v>5.5</v>
      </c>
      <c r="BM41" s="355">
        <v>5.5149999999999997</v>
      </c>
      <c r="BN41" s="355">
        <v>5.58</v>
      </c>
      <c r="BO41" s="355">
        <v>5.5949999999999998</v>
      </c>
      <c r="BP41" s="355">
        <v>5.61</v>
      </c>
      <c r="BQ41" s="355">
        <v>5.62</v>
      </c>
      <c r="BR41" s="355">
        <v>5.6349999999999998</v>
      </c>
      <c r="BS41" s="355">
        <v>5.65</v>
      </c>
      <c r="BT41" s="355">
        <v>5.665</v>
      </c>
      <c r="BU41" s="355">
        <v>5.68</v>
      </c>
      <c r="BV41" s="355">
        <v>5.6950000000000003</v>
      </c>
    </row>
    <row r="42" spans="1:74" ht="11.1" customHeight="1" x14ac:dyDescent="0.2">
      <c r="A42" s="335"/>
      <c r="B42" s="412"/>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874"/>
      <c r="BA42" s="874"/>
      <c r="BB42" s="874"/>
      <c r="BC42" s="874"/>
      <c r="BD42" s="874"/>
      <c r="BE42" s="874"/>
      <c r="BF42" s="874"/>
      <c r="BG42" s="355"/>
      <c r="BH42" s="355"/>
      <c r="BI42" s="355"/>
      <c r="BJ42" s="355"/>
      <c r="BK42" s="355"/>
      <c r="BL42" s="355"/>
      <c r="BM42" s="355"/>
      <c r="BN42" s="355"/>
      <c r="BO42" s="355"/>
      <c r="BP42" s="355"/>
      <c r="BQ42" s="355"/>
      <c r="BR42" s="355"/>
      <c r="BS42" s="355"/>
      <c r="BT42" s="355"/>
      <c r="BU42" s="355"/>
      <c r="BV42" s="355"/>
    </row>
    <row r="43" spans="1:74" ht="11.1" customHeight="1" x14ac:dyDescent="0.2">
      <c r="A43" s="335"/>
      <c r="B43" s="421" t="s">
        <v>880</v>
      </c>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874"/>
      <c r="BA43" s="874"/>
      <c r="BB43" s="874"/>
      <c r="BC43" s="874"/>
      <c r="BD43" s="874"/>
      <c r="BE43" s="874"/>
      <c r="BF43" s="874"/>
      <c r="BG43" s="355"/>
      <c r="BH43" s="355"/>
      <c r="BI43" s="355"/>
      <c r="BJ43" s="355"/>
      <c r="BK43" s="355"/>
      <c r="BL43" s="355"/>
      <c r="BM43" s="355"/>
      <c r="BN43" s="355"/>
      <c r="BO43" s="355"/>
      <c r="BP43" s="355"/>
      <c r="BQ43" s="355"/>
      <c r="BR43" s="355"/>
      <c r="BS43" s="355"/>
      <c r="BT43" s="355"/>
      <c r="BU43" s="355"/>
      <c r="BV43" s="355"/>
    </row>
    <row r="44" spans="1:74" s="272" customFormat="1" ht="11.1" customHeight="1" x14ac:dyDescent="0.2">
      <c r="A44" s="418" t="s">
        <v>480</v>
      </c>
      <c r="B44" s="412" t="s">
        <v>879</v>
      </c>
      <c r="C44" s="105">
        <v>2.31</v>
      </c>
      <c r="D44" s="105">
        <v>1.88</v>
      </c>
      <c r="E44" s="105">
        <v>2.0750000000000002</v>
      </c>
      <c r="F44" s="105">
        <v>1.66</v>
      </c>
      <c r="G44" s="105">
        <v>1.7554000000000001</v>
      </c>
      <c r="H44" s="105">
        <v>1.56</v>
      </c>
      <c r="I44" s="105">
        <v>1.1000000000000001</v>
      </c>
      <c r="J44" s="105">
        <v>0.7</v>
      </c>
      <c r="K44" s="105">
        <v>0.64</v>
      </c>
      <c r="L44" s="105">
        <v>1.2</v>
      </c>
      <c r="M44" s="105">
        <v>1.42</v>
      </c>
      <c r="N44" s="105">
        <v>1.47</v>
      </c>
      <c r="O44" s="105">
        <v>2.2400000000000002</v>
      </c>
      <c r="P44" s="105">
        <v>2.06</v>
      </c>
      <c r="Q44" s="105">
        <v>1.8526</v>
      </c>
      <c r="R44" s="105">
        <v>1.365</v>
      </c>
      <c r="S44" s="105">
        <v>2.1309999999999998</v>
      </c>
      <c r="T44" s="105">
        <v>1.982</v>
      </c>
      <c r="U44" s="105">
        <v>2.85</v>
      </c>
      <c r="V44" s="105">
        <v>3.3220000000000001</v>
      </c>
      <c r="W44" s="105">
        <v>2.85</v>
      </c>
      <c r="X44" s="105">
        <v>3.0790000000000002</v>
      </c>
      <c r="Y44" s="105">
        <v>3.2090000000000001</v>
      </c>
      <c r="Z44" s="105">
        <v>3.468</v>
      </c>
      <c r="AA44" s="105">
        <v>3.4369999999999998</v>
      </c>
      <c r="AB44" s="105">
        <v>3.29</v>
      </c>
      <c r="AC44" s="105">
        <v>3.1309999999999998</v>
      </c>
      <c r="AD44" s="105">
        <v>3.149</v>
      </c>
      <c r="AE44" s="105">
        <v>3.4390000000000001</v>
      </c>
      <c r="AF44" s="105">
        <v>3.8580000000000001</v>
      </c>
      <c r="AG44" s="105">
        <v>3.5190000000000001</v>
      </c>
      <c r="AH44" s="105">
        <v>3.4790000000000001</v>
      </c>
      <c r="AI44" s="105">
        <v>3.847</v>
      </c>
      <c r="AJ44" s="105">
        <v>3.7789999999999999</v>
      </c>
      <c r="AK44" s="105">
        <v>3.875</v>
      </c>
      <c r="AL44" s="105">
        <v>3.956</v>
      </c>
      <c r="AM44" s="105">
        <v>4.0179999999999998</v>
      </c>
      <c r="AN44" s="105">
        <v>4.0259999999999998</v>
      </c>
      <c r="AO44" s="105">
        <v>3.6909999999999998</v>
      </c>
      <c r="AP44" s="105">
        <v>3.9420000000000002</v>
      </c>
      <c r="AQ44" s="105">
        <v>3.7509999999999999</v>
      </c>
      <c r="AR44" s="105">
        <v>3.0470000000000002</v>
      </c>
      <c r="AS44" s="105">
        <v>3.484</v>
      </c>
      <c r="AT44" s="105">
        <v>3.5550000000000002</v>
      </c>
      <c r="AU44" s="105">
        <v>2.5680000000000001</v>
      </c>
      <c r="AV44" s="105">
        <v>2.9950000000000001</v>
      </c>
      <c r="AW44" s="105">
        <v>3.0750000000000002</v>
      </c>
      <c r="AX44" s="105">
        <v>2.9950000000000001</v>
      </c>
      <c r="AY44" s="105">
        <v>2.9550000000000001</v>
      </c>
      <c r="AZ44" s="886">
        <v>2.2149999999999999</v>
      </c>
      <c r="BA44" s="886">
        <v>0.01</v>
      </c>
      <c r="BB44" s="886">
        <v>-0.04</v>
      </c>
      <c r="BC44" s="886">
        <v>0.05</v>
      </c>
      <c r="BD44" s="886">
        <v>0.02</v>
      </c>
      <c r="BE44" s="886">
        <v>0.02</v>
      </c>
      <c r="BF44" s="886">
        <v>0.02</v>
      </c>
      <c r="BG44" s="388">
        <v>0.02</v>
      </c>
      <c r="BH44" s="388">
        <v>0.02</v>
      </c>
      <c r="BI44" s="388">
        <v>0.02</v>
      </c>
      <c r="BJ44" s="388">
        <v>0.02</v>
      </c>
      <c r="BK44" s="388">
        <v>0.03</v>
      </c>
      <c r="BL44" s="388">
        <v>0.03</v>
      </c>
      <c r="BM44" s="388">
        <v>0.03</v>
      </c>
      <c r="BN44" s="388">
        <v>2.38</v>
      </c>
      <c r="BO44" s="388">
        <v>2.38</v>
      </c>
      <c r="BP44" s="388">
        <v>2.38</v>
      </c>
      <c r="BQ44" s="388">
        <v>2.38</v>
      </c>
      <c r="BR44" s="388">
        <v>2.38</v>
      </c>
      <c r="BS44" s="388">
        <v>2.38</v>
      </c>
      <c r="BT44" s="388">
        <v>2.38</v>
      </c>
      <c r="BU44" s="388">
        <v>2.38</v>
      </c>
      <c r="BV44" s="388">
        <v>2.38</v>
      </c>
    </row>
    <row r="45" spans="1:74" ht="11.1" customHeight="1" x14ac:dyDescent="0.2">
      <c r="A45" s="335" t="s">
        <v>273</v>
      </c>
      <c r="B45" s="404" t="s">
        <v>978</v>
      </c>
      <c r="C45" s="289">
        <v>2.12</v>
      </c>
      <c r="D45" s="289">
        <v>1.74</v>
      </c>
      <c r="E45" s="289">
        <v>2.0099999999999998</v>
      </c>
      <c r="F45" s="289">
        <v>1.59</v>
      </c>
      <c r="G45" s="289">
        <v>1.6053999999999999</v>
      </c>
      <c r="H45" s="289">
        <v>1.43</v>
      </c>
      <c r="I45" s="289">
        <v>1.08</v>
      </c>
      <c r="J45" s="289">
        <v>0.69</v>
      </c>
      <c r="K45" s="289">
        <v>0.63</v>
      </c>
      <c r="L45" s="289">
        <v>1.2</v>
      </c>
      <c r="M45" s="289">
        <v>1.4</v>
      </c>
      <c r="N45" s="289">
        <v>1.45</v>
      </c>
      <c r="O45" s="289">
        <v>2.23</v>
      </c>
      <c r="P45" s="289">
        <v>2.0499999999999998</v>
      </c>
      <c r="Q45" s="289">
        <v>1.8326</v>
      </c>
      <c r="R45" s="289">
        <v>1.355</v>
      </c>
      <c r="S45" s="289">
        <v>2.0910000000000002</v>
      </c>
      <c r="T45" s="289">
        <v>1.9119999999999999</v>
      </c>
      <c r="U45" s="289">
        <v>2.79</v>
      </c>
      <c r="V45" s="289">
        <v>3.242</v>
      </c>
      <c r="W45" s="289">
        <v>2.78</v>
      </c>
      <c r="X45" s="289">
        <v>3.0190000000000001</v>
      </c>
      <c r="Y45" s="289">
        <v>3.149</v>
      </c>
      <c r="Z45" s="289">
        <v>3.3980000000000001</v>
      </c>
      <c r="AA45" s="289">
        <v>3.347</v>
      </c>
      <c r="AB45" s="289">
        <v>3.19</v>
      </c>
      <c r="AC45" s="289">
        <v>3.0310000000000001</v>
      </c>
      <c r="AD45" s="289">
        <v>3.0489999999999999</v>
      </c>
      <c r="AE45" s="289">
        <v>3.3290000000000002</v>
      </c>
      <c r="AF45" s="289">
        <v>3.7480000000000002</v>
      </c>
      <c r="AG45" s="289">
        <v>3.419</v>
      </c>
      <c r="AH45" s="289">
        <v>3.379</v>
      </c>
      <c r="AI45" s="289">
        <v>3.7469999999999999</v>
      </c>
      <c r="AJ45" s="289">
        <v>3.6789999999999998</v>
      </c>
      <c r="AK45" s="289">
        <v>3.77</v>
      </c>
      <c r="AL45" s="289">
        <v>3.8660000000000001</v>
      </c>
      <c r="AM45" s="289">
        <v>3.9279999999999999</v>
      </c>
      <c r="AN45" s="289">
        <v>3.9460000000000002</v>
      </c>
      <c r="AO45" s="289">
        <v>3.601</v>
      </c>
      <c r="AP45" s="289">
        <v>3.8570000000000002</v>
      </c>
      <c r="AQ45" s="289">
        <v>3.6709999999999998</v>
      </c>
      <c r="AR45" s="289">
        <v>2.9670000000000001</v>
      </c>
      <c r="AS45" s="289">
        <v>3.4140000000000001</v>
      </c>
      <c r="AT45" s="289">
        <v>3.4950000000000001</v>
      </c>
      <c r="AU45" s="289">
        <v>2.5179999999999998</v>
      </c>
      <c r="AV45" s="289">
        <v>2.9350000000000001</v>
      </c>
      <c r="AW45" s="289">
        <v>3.0449999999999999</v>
      </c>
      <c r="AX45" s="289">
        <v>2.9649999999999999</v>
      </c>
      <c r="AY45" s="289">
        <v>2.915</v>
      </c>
      <c r="AZ45" s="874">
        <v>2.1949999999999998</v>
      </c>
      <c r="BA45" s="874">
        <v>0</v>
      </c>
      <c r="BB45" s="874">
        <v>0</v>
      </c>
      <c r="BC45" s="874">
        <v>3.5000000000000003E-2</v>
      </c>
      <c r="BD45" s="874">
        <v>0</v>
      </c>
      <c r="BE45" s="874">
        <v>0</v>
      </c>
      <c r="BF45" s="874">
        <v>0</v>
      </c>
      <c r="BG45" s="355">
        <v>0</v>
      </c>
      <c r="BH45" s="355">
        <v>0</v>
      </c>
      <c r="BI45" s="355">
        <v>0</v>
      </c>
      <c r="BJ45" s="355">
        <v>0</v>
      </c>
      <c r="BK45" s="355">
        <v>0</v>
      </c>
      <c r="BL45" s="355">
        <v>0</v>
      </c>
      <c r="BM45" s="355">
        <v>0</v>
      </c>
      <c r="BN45" s="355">
        <v>2.35</v>
      </c>
      <c r="BO45" s="355">
        <v>2.35</v>
      </c>
      <c r="BP45" s="355">
        <v>2.35</v>
      </c>
      <c r="BQ45" s="355">
        <v>2.35</v>
      </c>
      <c r="BR45" s="355">
        <v>2.35</v>
      </c>
      <c r="BS45" s="355">
        <v>2.35</v>
      </c>
      <c r="BT45" s="355">
        <v>2.35</v>
      </c>
      <c r="BU45" s="355">
        <v>2.35</v>
      </c>
      <c r="BV45" s="355">
        <v>2.35</v>
      </c>
    </row>
    <row r="46" spans="1:74" ht="11.1" customHeight="1" x14ac:dyDescent="0.2">
      <c r="A46" s="335" t="s">
        <v>550</v>
      </c>
      <c r="B46" s="404" t="s">
        <v>979</v>
      </c>
      <c r="C46" s="289">
        <v>0.19</v>
      </c>
      <c r="D46" s="289">
        <v>0.14000000000000001</v>
      </c>
      <c r="E46" s="289">
        <v>6.5000000000000002E-2</v>
      </c>
      <c r="F46" s="289">
        <v>7.0000000000000007E-2</v>
      </c>
      <c r="G46" s="289">
        <v>0.15</v>
      </c>
      <c r="H46" s="289">
        <v>0.13</v>
      </c>
      <c r="I46" s="289">
        <v>0.02</v>
      </c>
      <c r="J46" s="289">
        <v>0.01</v>
      </c>
      <c r="K46" s="289">
        <v>0.01</v>
      </c>
      <c r="L46" s="289">
        <v>0</v>
      </c>
      <c r="M46" s="289">
        <v>0.02</v>
      </c>
      <c r="N46" s="289">
        <v>0.02</v>
      </c>
      <c r="O46" s="289">
        <v>0.01</v>
      </c>
      <c r="P46" s="289">
        <v>0.01</v>
      </c>
      <c r="Q46" s="289">
        <v>0.02</v>
      </c>
      <c r="R46" s="289">
        <v>0.01</v>
      </c>
      <c r="S46" s="289">
        <v>0.04</v>
      </c>
      <c r="T46" s="289">
        <v>7.0000000000000007E-2</v>
      </c>
      <c r="U46" s="289">
        <v>0.06</v>
      </c>
      <c r="V46" s="289">
        <v>0.08</v>
      </c>
      <c r="W46" s="289">
        <v>7.0000000000000007E-2</v>
      </c>
      <c r="X46" s="289">
        <v>0.06</v>
      </c>
      <c r="Y46" s="289">
        <v>0.06</v>
      </c>
      <c r="Z46" s="289">
        <v>7.0000000000000007E-2</v>
      </c>
      <c r="AA46" s="289">
        <v>0.09</v>
      </c>
      <c r="AB46" s="289">
        <v>0.1</v>
      </c>
      <c r="AC46" s="289">
        <v>0.1</v>
      </c>
      <c r="AD46" s="289">
        <v>0.1</v>
      </c>
      <c r="AE46" s="289">
        <v>0.11</v>
      </c>
      <c r="AF46" s="289">
        <v>0.11</v>
      </c>
      <c r="AG46" s="289">
        <v>0.1</v>
      </c>
      <c r="AH46" s="289">
        <v>0.1</v>
      </c>
      <c r="AI46" s="289">
        <v>0.1</v>
      </c>
      <c r="AJ46" s="289">
        <v>0.1</v>
      </c>
      <c r="AK46" s="289">
        <v>0.105</v>
      </c>
      <c r="AL46" s="289">
        <v>0.09</v>
      </c>
      <c r="AM46" s="289">
        <v>0.09</v>
      </c>
      <c r="AN46" s="289">
        <v>0.08</v>
      </c>
      <c r="AO46" s="289">
        <v>0.09</v>
      </c>
      <c r="AP46" s="289">
        <v>8.5000000000000006E-2</v>
      </c>
      <c r="AQ46" s="289">
        <v>0.08</v>
      </c>
      <c r="AR46" s="289">
        <v>0.08</v>
      </c>
      <c r="AS46" s="289">
        <v>7.0000000000000007E-2</v>
      </c>
      <c r="AT46" s="289">
        <v>0.06</v>
      </c>
      <c r="AU46" s="289">
        <v>0.05</v>
      </c>
      <c r="AV46" s="289">
        <v>0.06</v>
      </c>
      <c r="AW46" s="289">
        <v>0.03</v>
      </c>
      <c r="AX46" s="289">
        <v>0.03</v>
      </c>
      <c r="AY46" s="289">
        <v>0.04</v>
      </c>
      <c r="AZ46" s="874">
        <v>0.02</v>
      </c>
      <c r="BA46" s="874">
        <v>0.01</v>
      </c>
      <c r="BB46" s="874">
        <v>-0.04</v>
      </c>
      <c r="BC46" s="874">
        <v>1.4999999999999999E-2</v>
      </c>
      <c r="BD46" s="874">
        <v>0.02</v>
      </c>
      <c r="BE46" s="874">
        <v>0.02</v>
      </c>
      <c r="BF46" s="874">
        <v>0.02</v>
      </c>
      <c r="BG46" s="355">
        <v>0.02</v>
      </c>
      <c r="BH46" s="355">
        <v>0.02</v>
      </c>
      <c r="BI46" s="355">
        <v>0.02</v>
      </c>
      <c r="BJ46" s="355">
        <v>0.02</v>
      </c>
      <c r="BK46" s="355">
        <v>0.03</v>
      </c>
      <c r="BL46" s="355">
        <v>0.03</v>
      </c>
      <c r="BM46" s="355">
        <v>0.03</v>
      </c>
      <c r="BN46" s="355">
        <v>0.03</v>
      </c>
      <c r="BO46" s="355">
        <v>0.03</v>
      </c>
      <c r="BP46" s="355">
        <v>0.03</v>
      </c>
      <c r="BQ46" s="355">
        <v>0.03</v>
      </c>
      <c r="BR46" s="355">
        <v>0.03</v>
      </c>
      <c r="BS46" s="355">
        <v>0.03</v>
      </c>
      <c r="BT46" s="355">
        <v>0.03</v>
      </c>
      <c r="BU46" s="355">
        <v>0.03</v>
      </c>
      <c r="BV46" s="355">
        <v>0.03</v>
      </c>
    </row>
    <row r="47" spans="1:74" ht="11.1" customHeight="1" x14ac:dyDescent="0.2">
      <c r="A47" s="335"/>
      <c r="B47" s="422"/>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c r="AK47" s="289"/>
      <c r="AL47" s="289"/>
      <c r="AM47" s="289"/>
      <c r="AN47" s="289"/>
      <c r="AO47" s="289"/>
      <c r="AP47" s="289"/>
      <c r="AQ47" s="289"/>
      <c r="AR47" s="289"/>
      <c r="AS47" s="289"/>
      <c r="AT47" s="289"/>
      <c r="AU47" s="289"/>
      <c r="AV47" s="289"/>
      <c r="AW47" s="289"/>
      <c r="AX47" s="289"/>
      <c r="AY47" s="289"/>
      <c r="AZ47" s="874"/>
      <c r="BA47" s="874"/>
      <c r="BB47" s="874"/>
      <c r="BC47" s="874"/>
      <c r="BD47" s="874"/>
      <c r="BE47" s="874"/>
      <c r="BF47" s="874"/>
      <c r="BG47" s="355"/>
      <c r="BH47" s="355"/>
      <c r="BI47" s="355"/>
      <c r="BJ47" s="355"/>
      <c r="BK47" s="355"/>
      <c r="BL47" s="355"/>
      <c r="BM47" s="355"/>
      <c r="BN47" s="355"/>
      <c r="BO47" s="355"/>
      <c r="BP47" s="355"/>
      <c r="BQ47" s="355"/>
      <c r="BR47" s="355"/>
      <c r="BS47" s="355"/>
      <c r="BT47" s="355"/>
      <c r="BU47" s="355"/>
      <c r="BV47" s="355"/>
    </row>
    <row r="48" spans="1:74" ht="11.1" customHeight="1" x14ac:dyDescent="0.2">
      <c r="A48" s="335"/>
      <c r="B48" s="421" t="s">
        <v>829</v>
      </c>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289"/>
      <c r="AK48" s="289"/>
      <c r="AL48" s="289"/>
      <c r="AM48" s="289"/>
      <c r="AN48" s="289"/>
      <c r="AO48" s="289"/>
      <c r="AP48" s="289"/>
      <c r="AQ48" s="289"/>
      <c r="AR48" s="289"/>
      <c r="AS48" s="289"/>
      <c r="AT48" s="289"/>
      <c r="AU48" s="289"/>
      <c r="AV48" s="289"/>
      <c r="AW48" s="289"/>
      <c r="AX48" s="289"/>
      <c r="AY48" s="289"/>
      <c r="AZ48" s="874"/>
      <c r="BA48" s="874"/>
      <c r="BB48" s="874"/>
      <c r="BC48" s="874"/>
      <c r="BD48" s="874"/>
      <c r="BE48" s="874"/>
      <c r="BF48" s="874"/>
      <c r="BG48" s="355"/>
      <c r="BH48" s="355"/>
      <c r="BI48" s="355"/>
      <c r="BJ48" s="355"/>
      <c r="BK48" s="355"/>
      <c r="BL48" s="355"/>
      <c r="BM48" s="355"/>
      <c r="BN48" s="355"/>
      <c r="BO48" s="355"/>
      <c r="BP48" s="355"/>
      <c r="BQ48" s="355"/>
      <c r="BR48" s="355"/>
      <c r="BS48" s="355"/>
      <c r="BT48" s="355"/>
      <c r="BU48" s="355"/>
      <c r="BV48" s="355"/>
    </row>
    <row r="49" spans="1:74" s="272" customFormat="1" ht="11.1" customHeight="1" x14ac:dyDescent="0.2">
      <c r="A49" s="417" t="s">
        <v>881</v>
      </c>
      <c r="B49" s="415" t="s">
        <v>879</v>
      </c>
      <c r="C49" s="106">
        <v>2.0840000000000001</v>
      </c>
      <c r="D49" s="106">
        <v>1.8640000000000001</v>
      </c>
      <c r="E49" s="106">
        <v>1.994</v>
      </c>
      <c r="F49" s="106">
        <v>2.1040000000000001</v>
      </c>
      <c r="G49" s="106">
        <v>2.5640000000000001</v>
      </c>
      <c r="H49" s="106">
        <v>2.5939999999999999</v>
      </c>
      <c r="I49" s="106">
        <v>2.8919999999999999</v>
      </c>
      <c r="J49" s="106">
        <v>2.31</v>
      </c>
      <c r="K49" s="106">
        <v>2.2999999999999998</v>
      </c>
      <c r="L49" s="106">
        <v>2.1419999999999999</v>
      </c>
      <c r="M49" s="106">
        <v>2.1579999999999999</v>
      </c>
      <c r="N49" s="106">
        <v>2.1059999999999999</v>
      </c>
      <c r="O49" s="106">
        <v>2.0099999999999998</v>
      </c>
      <c r="P49" s="106">
        <v>1.8979999999999999</v>
      </c>
      <c r="Q49" s="106">
        <v>1.8754</v>
      </c>
      <c r="R49" s="106">
        <v>2.3730000000000002</v>
      </c>
      <c r="S49" s="106">
        <v>2.0590000000000002</v>
      </c>
      <c r="T49" s="106">
        <v>2.0760000000000001</v>
      </c>
      <c r="U49" s="106">
        <v>2.12</v>
      </c>
      <c r="V49" s="106">
        <v>1.9179999999999999</v>
      </c>
      <c r="W49" s="106">
        <v>1.633</v>
      </c>
      <c r="X49" s="106">
        <v>1.526</v>
      </c>
      <c r="Y49" s="106">
        <v>1.371</v>
      </c>
      <c r="Z49" s="106">
        <v>1.222</v>
      </c>
      <c r="AA49" s="106">
        <v>1.5629999999999999</v>
      </c>
      <c r="AB49" s="106">
        <v>1.41</v>
      </c>
      <c r="AC49" s="106">
        <v>1.274</v>
      </c>
      <c r="AD49" s="106">
        <v>1.3660000000000001</v>
      </c>
      <c r="AE49" s="106">
        <v>1.276</v>
      </c>
      <c r="AF49" s="106">
        <v>1.2969999999999999</v>
      </c>
      <c r="AG49" s="106">
        <v>1.216</v>
      </c>
      <c r="AH49" s="106">
        <v>1.3759999999999999</v>
      </c>
      <c r="AI49" s="106">
        <v>1.798</v>
      </c>
      <c r="AJ49" s="106">
        <v>1.3859999999999999</v>
      </c>
      <c r="AK49" s="106">
        <v>1.1950000000000001</v>
      </c>
      <c r="AL49" s="106">
        <v>1.0189999999999999</v>
      </c>
      <c r="AM49" s="106">
        <v>1.0669999999999999</v>
      </c>
      <c r="AN49" s="106">
        <v>0.92900000000000005</v>
      </c>
      <c r="AO49" s="106">
        <v>1.0740000000000001</v>
      </c>
      <c r="AP49" s="106">
        <v>0.96799999999999997</v>
      </c>
      <c r="AQ49" s="106">
        <v>0.90400000000000003</v>
      </c>
      <c r="AR49" s="106">
        <v>1.1279999999999999</v>
      </c>
      <c r="AS49" s="106">
        <v>1.0509999999999999</v>
      </c>
      <c r="AT49" s="106">
        <v>1.02</v>
      </c>
      <c r="AU49" s="106">
        <v>0.91700000000000004</v>
      </c>
      <c r="AV49" s="106">
        <v>0.87</v>
      </c>
      <c r="AW49" s="106">
        <v>0.93</v>
      </c>
      <c r="AX49" s="106">
        <v>0.89</v>
      </c>
      <c r="AY49" s="106">
        <v>1.0249999999999999</v>
      </c>
      <c r="AZ49" s="887">
        <v>0.93500000000000005</v>
      </c>
      <c r="BA49" s="887">
        <v>8.9760000000000009</v>
      </c>
      <c r="BB49" s="887">
        <v>11.146000000000001</v>
      </c>
      <c r="BC49" s="887">
        <v>11.731</v>
      </c>
      <c r="BD49" s="887">
        <v>9.2110000000000003</v>
      </c>
      <c r="BE49" s="887">
        <v>6.9009999999999998</v>
      </c>
      <c r="BF49" s="887">
        <v>8.8010000000000002</v>
      </c>
      <c r="BG49" s="403" t="s">
        <v>1612</v>
      </c>
      <c r="BH49" s="403" t="s">
        <v>1612</v>
      </c>
      <c r="BI49" s="403" t="s">
        <v>1612</v>
      </c>
      <c r="BJ49" s="403" t="s">
        <v>1612</v>
      </c>
      <c r="BK49" s="403" t="s">
        <v>1612</v>
      </c>
      <c r="BL49" s="403" t="s">
        <v>1612</v>
      </c>
      <c r="BM49" s="403" t="s">
        <v>1612</v>
      </c>
      <c r="BN49" s="403" t="s">
        <v>1612</v>
      </c>
      <c r="BO49" s="403" t="s">
        <v>1612</v>
      </c>
      <c r="BP49" s="403" t="s">
        <v>1612</v>
      </c>
      <c r="BQ49" s="403" t="s">
        <v>1612</v>
      </c>
      <c r="BR49" s="403" t="s">
        <v>1612</v>
      </c>
      <c r="BS49" s="403" t="s">
        <v>1612</v>
      </c>
      <c r="BT49" s="403" t="s">
        <v>1612</v>
      </c>
      <c r="BU49" s="403" t="s">
        <v>1612</v>
      </c>
      <c r="BV49" s="403" t="s">
        <v>1612</v>
      </c>
    </row>
    <row r="50" spans="1:74" ht="12" customHeight="1" x14ac:dyDescent="0.25">
      <c r="B50" s="792" t="s">
        <v>826</v>
      </c>
      <c r="C50" s="762"/>
      <c r="D50" s="762"/>
      <c r="E50" s="762"/>
      <c r="F50" s="762"/>
      <c r="G50" s="762"/>
      <c r="H50" s="762"/>
      <c r="I50" s="762"/>
      <c r="J50" s="762"/>
      <c r="K50" s="762"/>
      <c r="L50" s="762"/>
      <c r="M50" s="762"/>
      <c r="N50" s="762"/>
      <c r="O50" s="762"/>
      <c r="P50" s="762"/>
      <c r="Q50" s="762"/>
      <c r="BD50" s="637"/>
      <c r="BE50" s="637"/>
      <c r="BF50" s="637"/>
    </row>
    <row r="51" spans="1:74" ht="12" customHeight="1" x14ac:dyDescent="0.2">
      <c r="B51" s="339" t="s">
        <v>825</v>
      </c>
      <c r="C51" s="339"/>
      <c r="D51" s="339"/>
      <c r="E51" s="339"/>
      <c r="F51" s="339"/>
      <c r="G51" s="339"/>
      <c r="H51" s="339"/>
      <c r="I51" s="339"/>
      <c r="J51" s="339"/>
      <c r="K51" s="339"/>
      <c r="L51" s="339"/>
      <c r="M51" s="339"/>
      <c r="N51" s="339"/>
      <c r="O51" s="339"/>
      <c r="P51" s="339"/>
      <c r="Q51" s="339"/>
      <c r="R51" s="641"/>
      <c r="S51" s="641"/>
      <c r="T51" s="641"/>
      <c r="U51" s="641"/>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BD51" s="637"/>
      <c r="BE51" s="637"/>
      <c r="BF51" s="637"/>
    </row>
    <row r="52" spans="1:74" ht="12" customHeight="1" x14ac:dyDescent="0.2">
      <c r="B52" s="1019" t="s">
        <v>1608</v>
      </c>
      <c r="C52" s="1019"/>
      <c r="D52" s="1019"/>
      <c r="E52" s="1019"/>
      <c r="F52" s="1019"/>
      <c r="G52" s="1019"/>
      <c r="H52" s="1019"/>
      <c r="I52" s="1019"/>
      <c r="J52" s="1019"/>
      <c r="K52" s="1019"/>
      <c r="L52" s="1019"/>
      <c r="M52" s="1019"/>
      <c r="N52" s="1019"/>
      <c r="O52" s="1019"/>
      <c r="P52" s="1019"/>
      <c r="Q52" s="1019"/>
      <c r="R52" s="641"/>
      <c r="S52" s="64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BD52" s="637"/>
      <c r="BE52" s="637"/>
      <c r="BF52" s="637"/>
    </row>
    <row r="53" spans="1:74" ht="12" customHeight="1" x14ac:dyDescent="0.25">
      <c r="B53" s="793" t="s">
        <v>827</v>
      </c>
      <c r="C53" s="794"/>
      <c r="D53" s="794"/>
      <c r="E53" s="794"/>
      <c r="F53" s="794"/>
      <c r="G53" s="794"/>
      <c r="H53" s="794"/>
      <c r="I53" s="794"/>
      <c r="J53" s="794"/>
      <c r="K53" s="794"/>
      <c r="L53" s="794"/>
      <c r="M53" s="794"/>
      <c r="N53" s="794"/>
      <c r="O53" s="794"/>
      <c r="P53" s="794"/>
      <c r="Q53" s="794"/>
      <c r="R53" s="641"/>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641"/>
      <c r="AR53" s="641"/>
      <c r="AS53" s="641"/>
      <c r="AT53" s="641"/>
      <c r="AU53" s="641"/>
      <c r="AV53" s="641"/>
      <c r="AW53" s="641"/>
      <c r="AX53" s="641"/>
      <c r="BD53" s="637"/>
      <c r="BE53" s="637"/>
      <c r="BF53" s="637"/>
    </row>
    <row r="54" spans="1:74" ht="12" customHeight="1" x14ac:dyDescent="0.2">
      <c r="B54" s="795" t="s">
        <v>808</v>
      </c>
      <c r="C54" s="796"/>
      <c r="D54" s="796"/>
      <c r="E54" s="796"/>
      <c r="F54" s="796"/>
      <c r="G54" s="796"/>
      <c r="H54" s="796"/>
      <c r="I54" s="796"/>
      <c r="J54" s="796"/>
      <c r="K54" s="796"/>
      <c r="L54" s="796"/>
      <c r="M54" s="796"/>
      <c r="N54" s="796"/>
      <c r="O54" s="796"/>
      <c r="P54" s="796"/>
      <c r="Q54" s="796"/>
      <c r="R54" s="641"/>
      <c r="S54" s="641"/>
      <c r="T54" s="641"/>
      <c r="U54" s="641"/>
      <c r="V54" s="641"/>
      <c r="W54" s="641"/>
      <c r="X54" s="641"/>
      <c r="Y54" s="641"/>
      <c r="Z54" s="641"/>
      <c r="AA54" s="641"/>
      <c r="AB54" s="641"/>
      <c r="AC54" s="641"/>
      <c r="AD54" s="641"/>
      <c r="AE54" s="641"/>
      <c r="AF54" s="641"/>
      <c r="AG54" s="641"/>
      <c r="AH54" s="641"/>
      <c r="AI54" s="641"/>
      <c r="AJ54" s="641"/>
      <c r="AK54" s="641"/>
      <c r="AL54" s="641"/>
      <c r="AM54" s="641"/>
      <c r="AN54" s="641"/>
      <c r="AO54" s="641"/>
      <c r="AP54" s="641"/>
      <c r="AQ54" s="641"/>
      <c r="AR54" s="641"/>
      <c r="AS54" s="641"/>
      <c r="AT54" s="641"/>
      <c r="AU54" s="641"/>
      <c r="AV54" s="641"/>
      <c r="AW54" s="641"/>
      <c r="AX54" s="641"/>
    </row>
    <row r="55" spans="1:74" ht="12" customHeight="1" x14ac:dyDescent="0.25">
      <c r="B55" s="797" t="str">
        <f>Dates!$G$2</f>
        <v>EIA completed modeling and analysis for this report on Thursday, September 3, 2026.</v>
      </c>
      <c r="C55" s="767"/>
      <c r="D55" s="767"/>
      <c r="E55" s="767"/>
      <c r="F55" s="767"/>
      <c r="G55" s="767"/>
      <c r="H55" s="767"/>
      <c r="I55" s="767"/>
      <c r="J55" s="767"/>
      <c r="K55" s="767"/>
      <c r="L55" s="767"/>
      <c r="M55" s="767"/>
      <c r="N55" s="767"/>
      <c r="O55" s="767"/>
      <c r="P55" s="767"/>
      <c r="Q55" s="767"/>
      <c r="R55" s="641"/>
      <c r="S55" s="641"/>
      <c r="T55" s="641"/>
      <c r="U55" s="641"/>
      <c r="V55" s="641"/>
      <c r="W55" s="641"/>
      <c r="X55" s="641"/>
      <c r="Y55" s="641"/>
      <c r="Z55" s="641"/>
      <c r="AA55" s="641"/>
      <c r="AB55" s="641"/>
      <c r="AC55" s="641"/>
      <c r="AD55" s="641"/>
      <c r="AE55" s="641"/>
      <c r="AF55" s="641"/>
      <c r="AG55" s="641"/>
      <c r="AH55" s="641"/>
      <c r="AI55" s="641"/>
      <c r="AJ55" s="641"/>
      <c r="AK55" s="641"/>
      <c r="AL55" s="641"/>
      <c r="AM55" s="641"/>
      <c r="AN55" s="641"/>
      <c r="AO55" s="641"/>
      <c r="AP55" s="641"/>
      <c r="AQ55" s="641"/>
      <c r="AR55" s="641"/>
      <c r="AS55" s="641"/>
      <c r="AT55" s="641"/>
      <c r="AU55" s="641"/>
      <c r="AV55" s="641"/>
      <c r="AW55" s="641"/>
      <c r="AX55" s="641"/>
    </row>
    <row r="56" spans="1:74" ht="12" customHeight="1" x14ac:dyDescent="0.25">
      <c r="B56" s="766" t="s">
        <v>481</v>
      </c>
      <c r="C56" s="767"/>
      <c r="D56" s="767"/>
      <c r="E56" s="767"/>
      <c r="F56" s="767"/>
      <c r="G56" s="767"/>
      <c r="H56" s="767"/>
      <c r="I56" s="767"/>
      <c r="J56" s="767"/>
      <c r="K56" s="767"/>
      <c r="L56" s="767"/>
      <c r="M56" s="767"/>
      <c r="N56" s="767"/>
      <c r="O56" s="767"/>
      <c r="P56" s="767"/>
      <c r="Q56" s="767"/>
      <c r="R56" s="641"/>
      <c r="S56" s="641"/>
      <c r="T56" s="641"/>
      <c r="U56" s="641"/>
      <c r="V56" s="641"/>
      <c r="W56" s="641"/>
      <c r="X56" s="641"/>
      <c r="Y56" s="641"/>
      <c r="Z56" s="641"/>
      <c r="AA56" s="641"/>
      <c r="AB56" s="641"/>
      <c r="AC56" s="641"/>
      <c r="AD56" s="641"/>
      <c r="AE56" s="641"/>
      <c r="AF56" s="641"/>
      <c r="AG56" s="641"/>
      <c r="AH56" s="641"/>
      <c r="AI56" s="641"/>
      <c r="AJ56" s="641"/>
      <c r="AK56" s="641"/>
      <c r="AL56" s="641"/>
      <c r="AM56" s="641"/>
      <c r="AN56" s="641"/>
      <c r="AO56" s="641"/>
      <c r="AP56" s="641"/>
      <c r="AQ56" s="641"/>
      <c r="AR56" s="641"/>
      <c r="AS56" s="641"/>
      <c r="AT56" s="641"/>
      <c r="AU56" s="641"/>
      <c r="AV56" s="641"/>
      <c r="AW56" s="641"/>
      <c r="AX56" s="641"/>
    </row>
    <row r="57" spans="1:74" ht="12" customHeight="1" x14ac:dyDescent="0.25">
      <c r="B57" s="1007" t="s">
        <v>1402</v>
      </c>
      <c r="C57" s="974"/>
      <c r="D57" s="974"/>
      <c r="E57" s="974"/>
      <c r="F57" s="974"/>
      <c r="G57" s="974"/>
      <c r="H57" s="974"/>
      <c r="I57" s="974"/>
      <c r="J57" s="974"/>
      <c r="K57" s="974"/>
      <c r="L57" s="974"/>
      <c r="M57" s="974"/>
      <c r="N57" s="974"/>
      <c r="O57" s="974"/>
      <c r="P57" s="974"/>
      <c r="Q57" s="974"/>
      <c r="R57" s="641"/>
      <c r="S57" s="641"/>
      <c r="T57" s="641"/>
      <c r="U57" s="641"/>
      <c r="V57" s="641"/>
      <c r="W57" s="641"/>
      <c r="X57" s="641"/>
      <c r="Y57" s="641"/>
      <c r="Z57" s="641"/>
      <c r="AA57" s="641"/>
      <c r="AB57" s="641"/>
      <c r="AC57" s="641"/>
      <c r="AD57" s="641"/>
      <c r="AE57" s="641"/>
      <c r="AF57" s="641"/>
      <c r="AG57" s="641"/>
      <c r="AH57" s="641"/>
      <c r="AI57" s="641"/>
      <c r="AJ57" s="641"/>
      <c r="AK57" s="641"/>
      <c r="AL57" s="641"/>
      <c r="AM57" s="641"/>
      <c r="AN57" s="641"/>
      <c r="AO57" s="641"/>
      <c r="AP57" s="641"/>
      <c r="AQ57" s="641"/>
      <c r="AR57" s="641"/>
      <c r="AS57" s="641"/>
      <c r="AT57" s="641"/>
      <c r="AU57" s="641"/>
      <c r="AV57" s="641"/>
      <c r="AW57" s="641"/>
      <c r="AX57" s="641"/>
    </row>
    <row r="58" spans="1:74" ht="12" customHeight="1" x14ac:dyDescent="0.25">
      <c r="B58" s="798" t="s">
        <v>489</v>
      </c>
      <c r="C58" s="767"/>
      <c r="D58" s="767"/>
      <c r="E58" s="767"/>
      <c r="F58" s="767"/>
      <c r="G58" s="767"/>
      <c r="H58" s="767"/>
      <c r="I58" s="767"/>
      <c r="J58" s="767"/>
      <c r="K58" s="767"/>
      <c r="L58" s="767"/>
      <c r="M58" s="767"/>
      <c r="N58" s="767"/>
      <c r="O58" s="767"/>
      <c r="P58" s="767"/>
      <c r="Q58" s="767"/>
      <c r="R58" s="641"/>
      <c r="S58" s="641"/>
      <c r="T58" s="641"/>
      <c r="U58" s="641"/>
      <c r="V58" s="641"/>
      <c r="W58" s="641"/>
      <c r="X58" s="641"/>
      <c r="Y58" s="641"/>
      <c r="Z58" s="641"/>
      <c r="AA58" s="641"/>
      <c r="AB58" s="641"/>
      <c r="AC58" s="641"/>
      <c r="AD58" s="641"/>
      <c r="AE58" s="641"/>
      <c r="AF58" s="641"/>
      <c r="AG58" s="641"/>
      <c r="AH58" s="641"/>
      <c r="AI58" s="641"/>
      <c r="AJ58" s="641"/>
      <c r="AK58" s="641"/>
      <c r="AL58" s="641"/>
      <c r="AM58" s="641"/>
      <c r="AN58" s="641"/>
      <c r="AO58" s="641"/>
      <c r="AP58" s="641"/>
      <c r="AQ58" s="641"/>
      <c r="AR58" s="641"/>
      <c r="AS58" s="641"/>
      <c r="AT58" s="641"/>
      <c r="AU58" s="641"/>
      <c r="AV58" s="641"/>
      <c r="AW58" s="641"/>
      <c r="AX58" s="641"/>
    </row>
    <row r="59" spans="1:74" ht="12.6" customHeight="1" x14ac:dyDescent="0.25">
      <c r="B59" s="629" t="s">
        <v>821</v>
      </c>
      <c r="C59" s="767"/>
      <c r="D59" s="767"/>
      <c r="E59" s="767"/>
      <c r="F59" s="767"/>
      <c r="G59" s="767"/>
      <c r="H59" s="767"/>
      <c r="I59" s="767"/>
      <c r="J59" s="767"/>
      <c r="K59" s="767"/>
      <c r="L59" s="767"/>
      <c r="M59" s="767"/>
      <c r="N59" s="767"/>
      <c r="O59" s="767"/>
      <c r="P59" s="767"/>
      <c r="Q59" s="767"/>
      <c r="R59" s="641"/>
      <c r="S59" s="641"/>
      <c r="T59" s="641"/>
      <c r="U59" s="641"/>
      <c r="V59" s="641"/>
      <c r="W59" s="641"/>
      <c r="X59" s="641"/>
      <c r="Y59" s="641"/>
      <c r="Z59" s="641"/>
      <c r="AA59" s="641"/>
      <c r="AB59" s="641"/>
      <c r="AC59" s="641"/>
      <c r="AD59" s="641"/>
      <c r="AE59" s="641"/>
      <c r="AF59" s="641"/>
      <c r="AG59" s="641"/>
      <c r="AH59" s="641"/>
      <c r="AI59" s="641"/>
      <c r="AJ59" s="641"/>
      <c r="AK59" s="641"/>
      <c r="AL59" s="641"/>
      <c r="AM59" s="641"/>
      <c r="AN59" s="641"/>
      <c r="AO59" s="641"/>
      <c r="AP59" s="641"/>
      <c r="AQ59" s="641"/>
      <c r="AR59" s="641"/>
      <c r="AS59" s="641"/>
      <c r="AT59" s="641"/>
      <c r="AU59" s="641"/>
      <c r="AV59" s="641"/>
      <c r="AW59" s="641"/>
      <c r="AX59" s="641"/>
    </row>
    <row r="60" spans="1:74" ht="12.6" customHeight="1" x14ac:dyDescent="0.25">
      <c r="B60" s="799" t="s">
        <v>822</v>
      </c>
      <c r="C60" s="767"/>
      <c r="D60" s="767"/>
      <c r="E60" s="767"/>
      <c r="F60" s="767"/>
      <c r="G60" s="767"/>
      <c r="H60" s="767"/>
      <c r="I60" s="767"/>
      <c r="J60" s="767"/>
      <c r="K60" s="767"/>
      <c r="L60" s="767"/>
      <c r="M60" s="767"/>
      <c r="N60" s="767"/>
      <c r="O60" s="767"/>
      <c r="P60" s="767"/>
      <c r="Q60" s="767"/>
      <c r="R60" s="641"/>
      <c r="S60" s="641"/>
      <c r="T60" s="641"/>
      <c r="U60" s="641"/>
      <c r="V60" s="641"/>
      <c r="W60" s="641"/>
      <c r="X60" s="641"/>
      <c r="Y60" s="641"/>
      <c r="Z60" s="641"/>
      <c r="AA60" s="641"/>
      <c r="AB60" s="641"/>
      <c r="AC60" s="641"/>
      <c r="AD60" s="641"/>
      <c r="AE60" s="641"/>
      <c r="AF60" s="641"/>
      <c r="AG60" s="641"/>
      <c r="AH60" s="641"/>
      <c r="AI60" s="641"/>
      <c r="AJ60" s="641"/>
      <c r="AK60" s="641"/>
      <c r="AL60" s="641"/>
      <c r="AM60" s="641"/>
      <c r="AN60" s="641"/>
      <c r="AO60" s="641"/>
      <c r="AP60" s="641"/>
      <c r="AQ60" s="641"/>
      <c r="AR60" s="641"/>
      <c r="AS60" s="641"/>
      <c r="AT60" s="641"/>
      <c r="AU60" s="641"/>
      <c r="AV60" s="641"/>
      <c r="AW60" s="641"/>
      <c r="AX60" s="641"/>
    </row>
    <row r="61" spans="1:74" ht="12.6" customHeight="1" x14ac:dyDescent="0.25">
      <c r="B61" s="696" t="s">
        <v>823</v>
      </c>
      <c r="C61" s="767"/>
      <c r="D61" s="767"/>
      <c r="E61" s="767"/>
      <c r="F61" s="767"/>
      <c r="G61" s="767"/>
      <c r="H61" s="767"/>
      <c r="I61" s="767"/>
      <c r="J61" s="767"/>
      <c r="K61" s="767"/>
      <c r="L61" s="767"/>
      <c r="M61" s="767"/>
      <c r="N61" s="767"/>
      <c r="O61" s="767"/>
      <c r="P61" s="767"/>
      <c r="Q61" s="767"/>
      <c r="R61" s="641"/>
      <c r="S61" s="641"/>
      <c r="T61" s="641"/>
      <c r="U61" s="641"/>
      <c r="V61" s="641"/>
      <c r="W61" s="641"/>
      <c r="X61" s="641"/>
      <c r="Y61" s="641"/>
      <c r="Z61" s="641"/>
      <c r="AA61" s="641"/>
      <c r="AB61" s="641"/>
      <c r="AC61" s="641"/>
      <c r="AD61" s="641"/>
      <c r="AE61" s="641"/>
      <c r="AF61" s="641"/>
      <c r="AG61" s="641"/>
      <c r="AH61" s="641"/>
      <c r="AI61" s="641"/>
      <c r="AJ61" s="641"/>
      <c r="AK61" s="641"/>
      <c r="AL61" s="641"/>
      <c r="AM61" s="641"/>
      <c r="AN61" s="641"/>
      <c r="AO61" s="641"/>
      <c r="AP61" s="641"/>
      <c r="AQ61" s="641"/>
      <c r="AR61" s="641"/>
      <c r="AS61" s="641"/>
      <c r="AT61" s="641"/>
      <c r="AU61" s="641"/>
      <c r="AV61" s="641"/>
      <c r="AW61" s="641"/>
      <c r="AX61" s="641"/>
    </row>
    <row r="62" spans="1:74" x14ac:dyDescent="0.2">
      <c r="B62" s="641"/>
      <c r="C62" s="641"/>
      <c r="D62" s="641"/>
      <c r="E62" s="641"/>
      <c r="F62" s="641"/>
      <c r="G62" s="641"/>
      <c r="H62" s="641"/>
      <c r="I62" s="641"/>
      <c r="J62" s="641"/>
      <c r="K62" s="641"/>
      <c r="L62" s="641"/>
      <c r="M62" s="641"/>
      <c r="N62" s="641"/>
      <c r="O62" s="641"/>
      <c r="P62" s="641"/>
      <c r="Q62" s="641"/>
      <c r="R62" s="641"/>
      <c r="S62" s="641"/>
      <c r="T62" s="641"/>
      <c r="U62" s="641"/>
      <c r="V62" s="641"/>
      <c r="W62" s="641"/>
      <c r="X62" s="641"/>
      <c r="Y62" s="641"/>
      <c r="Z62" s="641"/>
      <c r="AA62" s="641"/>
      <c r="AB62" s="641"/>
      <c r="AC62" s="641"/>
      <c r="AD62" s="641"/>
      <c r="AE62" s="641"/>
      <c r="AF62" s="641"/>
      <c r="AG62" s="641"/>
      <c r="AH62" s="641"/>
      <c r="AI62" s="641"/>
      <c r="AJ62" s="641"/>
      <c r="AK62" s="641"/>
      <c r="AL62" s="641"/>
      <c r="AM62" s="641"/>
      <c r="AN62" s="641"/>
      <c r="AO62" s="641"/>
      <c r="AP62" s="641"/>
      <c r="AQ62" s="641"/>
      <c r="AR62" s="641"/>
      <c r="AS62" s="641"/>
      <c r="AT62" s="641"/>
      <c r="AU62" s="641"/>
      <c r="AV62" s="641"/>
      <c r="AW62" s="641"/>
      <c r="AX62" s="641"/>
    </row>
    <row r="63" spans="1:74" x14ac:dyDescent="0.2">
      <c r="B63" s="641"/>
      <c r="C63" s="641"/>
      <c r="D63" s="641"/>
      <c r="E63" s="641"/>
      <c r="F63" s="641"/>
      <c r="G63" s="641"/>
      <c r="H63" s="641"/>
      <c r="I63" s="641"/>
      <c r="J63" s="641"/>
      <c r="K63" s="641"/>
      <c r="L63" s="641"/>
      <c r="M63" s="641"/>
      <c r="N63" s="641"/>
      <c r="O63" s="641"/>
      <c r="P63" s="641"/>
      <c r="Q63" s="641"/>
      <c r="R63" s="641"/>
      <c r="S63" s="641"/>
      <c r="T63" s="641"/>
      <c r="U63" s="641"/>
      <c r="V63" s="641"/>
      <c r="W63" s="641"/>
      <c r="X63" s="641"/>
      <c r="Y63" s="641"/>
      <c r="Z63" s="641"/>
      <c r="AA63" s="641"/>
      <c r="AB63" s="641"/>
      <c r="AC63" s="641"/>
      <c r="AD63" s="641"/>
      <c r="AE63" s="641"/>
      <c r="AF63" s="641"/>
      <c r="AG63" s="641"/>
      <c r="AH63" s="641"/>
      <c r="AI63" s="641"/>
      <c r="AJ63" s="641"/>
      <c r="AK63" s="641"/>
      <c r="AL63" s="641"/>
      <c r="AM63" s="641"/>
      <c r="AN63" s="641"/>
      <c r="AO63" s="641"/>
      <c r="AP63" s="641"/>
      <c r="AQ63" s="641"/>
      <c r="AR63" s="641"/>
      <c r="AS63" s="641"/>
      <c r="AT63" s="641"/>
      <c r="AU63" s="641"/>
      <c r="AV63" s="641"/>
      <c r="AW63" s="641"/>
      <c r="AX63" s="641"/>
    </row>
    <row r="64" spans="1:74" x14ac:dyDescent="0.2">
      <c r="B64" s="641"/>
      <c r="C64" s="641"/>
      <c r="D64" s="641"/>
      <c r="E64" s="641"/>
      <c r="F64" s="641"/>
      <c r="G64" s="641"/>
      <c r="H64" s="641"/>
      <c r="I64" s="641"/>
      <c r="J64" s="641"/>
      <c r="K64" s="641"/>
      <c r="L64" s="641"/>
      <c r="M64" s="641"/>
      <c r="N64" s="641"/>
      <c r="O64" s="641"/>
      <c r="P64" s="641"/>
      <c r="Q64" s="641"/>
      <c r="R64" s="641"/>
      <c r="S64" s="641"/>
      <c r="T64" s="641"/>
      <c r="U64" s="641"/>
      <c r="V64" s="641"/>
      <c r="W64" s="641"/>
      <c r="X64" s="641"/>
      <c r="Y64" s="641"/>
      <c r="Z64" s="641"/>
      <c r="AA64" s="641"/>
      <c r="AB64" s="641"/>
      <c r="AC64" s="641"/>
      <c r="AD64" s="641"/>
      <c r="AE64" s="641"/>
      <c r="AF64" s="641"/>
      <c r="AG64" s="641"/>
      <c r="AH64" s="641"/>
      <c r="AI64" s="641"/>
      <c r="AJ64" s="641"/>
      <c r="AK64" s="641"/>
      <c r="AL64" s="641"/>
      <c r="AM64" s="641"/>
      <c r="AN64" s="641"/>
      <c r="AO64" s="641"/>
      <c r="AP64" s="641"/>
      <c r="AQ64" s="641"/>
      <c r="AR64" s="641"/>
      <c r="AS64" s="641"/>
      <c r="AT64" s="641"/>
      <c r="AU64" s="641"/>
      <c r="AV64" s="641"/>
      <c r="AW64" s="641"/>
      <c r="AX64" s="641"/>
    </row>
    <row r="65" spans="2:50" x14ac:dyDescent="0.2">
      <c r="B65" s="641"/>
      <c r="C65" s="641"/>
      <c r="D65" s="641"/>
      <c r="E65" s="641"/>
      <c r="F65" s="641"/>
      <c r="G65" s="641"/>
      <c r="H65" s="641"/>
      <c r="I65" s="641"/>
      <c r="J65" s="641"/>
      <c r="K65" s="641"/>
      <c r="L65" s="641"/>
      <c r="M65" s="641"/>
      <c r="N65" s="641"/>
      <c r="O65" s="641"/>
      <c r="P65" s="641"/>
      <c r="Q65" s="641"/>
      <c r="R65" s="641"/>
      <c r="S65" s="641"/>
      <c r="T65" s="641"/>
      <c r="U65" s="641"/>
      <c r="V65" s="641"/>
      <c r="W65" s="641"/>
      <c r="X65" s="641"/>
      <c r="Y65" s="641"/>
      <c r="Z65" s="641"/>
      <c r="AA65" s="641"/>
      <c r="AB65" s="641"/>
      <c r="AC65" s="641"/>
      <c r="AD65" s="641"/>
      <c r="AE65" s="641"/>
      <c r="AF65" s="641"/>
      <c r="AG65" s="641"/>
      <c r="AH65" s="641"/>
      <c r="AI65" s="641"/>
      <c r="AJ65" s="641"/>
      <c r="AK65" s="641"/>
      <c r="AL65" s="641"/>
      <c r="AM65" s="641"/>
      <c r="AN65" s="641"/>
      <c r="AO65" s="641"/>
      <c r="AP65" s="641"/>
      <c r="AQ65" s="641"/>
      <c r="AR65" s="641"/>
      <c r="AS65" s="641"/>
      <c r="AT65" s="641"/>
      <c r="AU65" s="641"/>
      <c r="AV65" s="641"/>
      <c r="AW65" s="641"/>
      <c r="AX65" s="641"/>
    </row>
  </sheetData>
  <mergeCells count="10">
    <mergeCell ref="A1:A2"/>
    <mergeCell ref="AY3:BJ3"/>
    <mergeCell ref="B57:Q57"/>
    <mergeCell ref="BK3:BV3"/>
    <mergeCell ref="B1:BV1"/>
    <mergeCell ref="C3:N3"/>
    <mergeCell ref="O3:Z3"/>
    <mergeCell ref="AA3:AL3"/>
    <mergeCell ref="AM3:AX3"/>
    <mergeCell ref="B52:Q52"/>
  </mergeCells>
  <phoneticPr fontId="4" type="noConversion"/>
  <hyperlinks>
    <hyperlink ref="A1:A2" location="Contents!A1" display="Table of Contents" xr:uid="{00000000-0004-0000-0700-000000000000}"/>
  </hyperlinks>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2611-0203-484C-B7DA-503F110F0A49}">
  <sheetPr>
    <pageSetUpPr fitToPage="1"/>
  </sheetPr>
  <dimension ref="A1:BV41"/>
  <sheetViews>
    <sheetView zoomScaleNormal="100" workbookViewId="0">
      <pane xSplit="2" ySplit="4" topLeftCell="AT5" activePane="bottomRight" state="frozen"/>
      <selection pane="topRight" activeCell="C1" sqref="C1"/>
      <selection pane="bottomLeft" activeCell="A5" sqref="A5"/>
      <selection pane="bottomRight" activeCell="B1" sqref="B1:Q1"/>
    </sheetView>
  </sheetViews>
  <sheetFormatPr defaultColWidth="8.5546875" defaultRowHeight="10.199999999999999" x14ac:dyDescent="0.2"/>
  <cols>
    <col min="1" max="1" width="15" style="335" bestFit="1" customWidth="1"/>
    <col min="2" max="2" width="42.5546875" style="336" customWidth="1"/>
    <col min="3" max="50" width="6.5546875" style="336" customWidth="1"/>
    <col min="51" max="61" width="6.5546875" style="339" customWidth="1"/>
    <col min="62" max="74" width="6.5546875" style="336" customWidth="1"/>
    <col min="75" max="16384" width="8.5546875" style="336"/>
  </cols>
  <sheetData>
    <row r="1" spans="1:74" ht="12.75" customHeight="1" x14ac:dyDescent="0.25">
      <c r="B1" s="1036" t="s">
        <v>882</v>
      </c>
      <c r="C1" s="1037"/>
      <c r="D1" s="1037"/>
      <c r="E1" s="1037"/>
      <c r="F1" s="1037"/>
      <c r="G1" s="1037"/>
      <c r="H1" s="1037"/>
      <c r="I1" s="1037"/>
      <c r="J1" s="1037"/>
      <c r="K1" s="1037"/>
      <c r="L1" s="1037"/>
      <c r="M1" s="1037"/>
      <c r="N1" s="1037"/>
      <c r="O1" s="1037"/>
      <c r="P1" s="1037"/>
      <c r="Q1" s="1037"/>
    </row>
    <row r="2" spans="1:74" ht="13.2" x14ac:dyDescent="0.25">
      <c r="B2" s="1038" t="str">
        <f>"U.S. Energy Information Administration  |  Short-Term Energy Outlook - "&amp;Dates!D1</f>
        <v>U.S. Energy Information Administration  |  Short-Term Energy Outlook - September 2026</v>
      </c>
      <c r="C2" s="1039"/>
      <c r="D2" s="1039"/>
      <c r="E2" s="1039"/>
      <c r="F2" s="1039"/>
      <c r="G2" s="1039"/>
      <c r="H2" s="1039"/>
      <c r="I2" s="1039"/>
      <c r="J2" s="1039"/>
      <c r="K2" s="1039"/>
      <c r="L2" s="1039"/>
      <c r="M2" s="1039"/>
      <c r="N2" s="1039"/>
      <c r="O2" s="1039"/>
      <c r="P2" s="1039"/>
      <c r="Q2" s="1039"/>
    </row>
    <row r="3" spans="1:74" ht="13.2" x14ac:dyDescent="0.25">
      <c r="B3" s="193"/>
      <c r="C3" s="990">
        <f>Dates!D3</f>
        <v>2022</v>
      </c>
      <c r="D3" s="984"/>
      <c r="E3" s="984"/>
      <c r="F3" s="984"/>
      <c r="G3" s="984"/>
      <c r="H3" s="984"/>
      <c r="I3" s="984"/>
      <c r="J3" s="984"/>
      <c r="K3" s="984"/>
      <c r="L3" s="984"/>
      <c r="M3" s="984"/>
      <c r="N3" s="985"/>
      <c r="O3" s="990">
        <f>C3+1</f>
        <v>2023</v>
      </c>
      <c r="P3" s="991"/>
      <c r="Q3" s="991"/>
      <c r="R3" s="991"/>
      <c r="S3" s="991"/>
      <c r="T3" s="991"/>
      <c r="U3" s="991"/>
      <c r="V3" s="991"/>
      <c r="W3" s="991"/>
      <c r="X3" s="984"/>
      <c r="Y3" s="984"/>
      <c r="Z3" s="985"/>
      <c r="AA3" s="981">
        <f>O3+1</f>
        <v>2024</v>
      </c>
      <c r="AB3" s="984"/>
      <c r="AC3" s="984"/>
      <c r="AD3" s="984"/>
      <c r="AE3" s="984"/>
      <c r="AF3" s="984"/>
      <c r="AG3" s="984"/>
      <c r="AH3" s="984"/>
      <c r="AI3" s="984"/>
      <c r="AJ3" s="984"/>
      <c r="AK3" s="984"/>
      <c r="AL3" s="985"/>
      <c r="AM3" s="981">
        <f>AA3+1</f>
        <v>2025</v>
      </c>
      <c r="AN3" s="984"/>
      <c r="AO3" s="984"/>
      <c r="AP3" s="984"/>
      <c r="AQ3" s="984"/>
      <c r="AR3" s="984"/>
      <c r="AS3" s="984"/>
      <c r="AT3" s="984"/>
      <c r="AU3" s="984"/>
      <c r="AV3" s="984"/>
      <c r="AW3" s="984"/>
      <c r="AX3" s="985"/>
      <c r="AY3" s="981">
        <f>AM3+1</f>
        <v>2026</v>
      </c>
      <c r="AZ3" s="982"/>
      <c r="BA3" s="982"/>
      <c r="BB3" s="982"/>
      <c r="BC3" s="982"/>
      <c r="BD3" s="982"/>
      <c r="BE3" s="982"/>
      <c r="BF3" s="982"/>
      <c r="BG3" s="982"/>
      <c r="BH3" s="982"/>
      <c r="BI3" s="982"/>
      <c r="BJ3" s="983"/>
      <c r="BK3" s="981">
        <f>AY3+1</f>
        <v>2027</v>
      </c>
      <c r="BL3" s="984"/>
      <c r="BM3" s="984"/>
      <c r="BN3" s="984"/>
      <c r="BO3" s="984"/>
      <c r="BP3" s="984"/>
      <c r="BQ3" s="984"/>
      <c r="BR3" s="984"/>
      <c r="BS3" s="984"/>
      <c r="BT3" s="984"/>
      <c r="BU3" s="984"/>
      <c r="BV3" s="985"/>
    </row>
    <row r="4" spans="1:74" x14ac:dyDescent="0.2">
      <c r="B4" s="337"/>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x14ac:dyDescent="0.2">
      <c r="B5" s="338" t="s">
        <v>891</v>
      </c>
      <c r="C5" s="424"/>
      <c r="D5" s="424"/>
      <c r="E5" s="424"/>
      <c r="F5" s="424"/>
      <c r="G5" s="424"/>
      <c r="H5" s="424"/>
      <c r="I5" s="424"/>
      <c r="J5" s="424"/>
      <c r="K5" s="424"/>
      <c r="L5" s="424"/>
      <c r="M5" s="424"/>
      <c r="N5" s="424"/>
      <c r="O5" s="424"/>
      <c r="P5" s="424"/>
      <c r="Q5" s="424"/>
      <c r="R5" s="339"/>
      <c r="AY5" s="336"/>
      <c r="BA5" s="946"/>
      <c r="BG5" s="423"/>
      <c r="BH5" s="423"/>
      <c r="BI5" s="423"/>
      <c r="BJ5" s="423"/>
      <c r="BK5" s="423"/>
      <c r="BL5" s="423"/>
      <c r="BM5" s="423"/>
      <c r="BN5" s="423"/>
      <c r="BO5" s="423"/>
      <c r="BP5" s="423"/>
      <c r="BQ5" s="423"/>
      <c r="BR5" s="423"/>
      <c r="BS5" s="423"/>
      <c r="BT5" s="423"/>
      <c r="BU5" s="423"/>
      <c r="BV5" s="423"/>
    </row>
    <row r="6" spans="1:74" s="425" customFormat="1" x14ac:dyDescent="0.2">
      <c r="A6" s="418" t="s">
        <v>173</v>
      </c>
      <c r="B6" s="412" t="s">
        <v>809</v>
      </c>
      <c r="C6" s="105">
        <v>97.189207424000003</v>
      </c>
      <c r="D6" s="105">
        <v>100.43925451</v>
      </c>
      <c r="E6" s="105">
        <v>99.206604071000001</v>
      </c>
      <c r="F6" s="105">
        <v>97.903741170000004</v>
      </c>
      <c r="G6" s="105">
        <v>99.184777308999998</v>
      </c>
      <c r="H6" s="105">
        <v>100.98915104</v>
      </c>
      <c r="I6" s="105">
        <v>100.2135303</v>
      </c>
      <c r="J6" s="105">
        <v>100.77512566</v>
      </c>
      <c r="K6" s="105">
        <v>101.05050424</v>
      </c>
      <c r="L6" s="105">
        <v>98.823011172999998</v>
      </c>
      <c r="M6" s="105">
        <v>100.35633489</v>
      </c>
      <c r="N6" s="105">
        <v>100.93458658</v>
      </c>
      <c r="O6" s="105">
        <v>97.968206140000007</v>
      </c>
      <c r="P6" s="105">
        <v>101.59515379</v>
      </c>
      <c r="Q6" s="105">
        <v>101.04660398</v>
      </c>
      <c r="R6" s="105">
        <v>100.08295911</v>
      </c>
      <c r="S6" s="105">
        <v>101.5001705</v>
      </c>
      <c r="T6" s="105">
        <v>103.19683743</v>
      </c>
      <c r="U6" s="105">
        <v>101.84594041</v>
      </c>
      <c r="V6" s="105">
        <v>102.10938738</v>
      </c>
      <c r="W6" s="105">
        <v>102.07223832</v>
      </c>
      <c r="X6" s="105">
        <v>101.51918791999999</v>
      </c>
      <c r="Y6" s="105">
        <v>102.42639667</v>
      </c>
      <c r="Z6" s="105">
        <v>102.61281407</v>
      </c>
      <c r="AA6" s="105">
        <v>100.03341915999999</v>
      </c>
      <c r="AB6" s="105">
        <v>102.21750412</v>
      </c>
      <c r="AC6" s="105">
        <v>101.61498548</v>
      </c>
      <c r="AD6" s="105">
        <v>102.46785436</v>
      </c>
      <c r="AE6" s="105">
        <v>103.44237821999999</v>
      </c>
      <c r="AF6" s="105">
        <v>104.12248554</v>
      </c>
      <c r="AG6" s="105">
        <v>104.28203504</v>
      </c>
      <c r="AH6" s="105">
        <v>103.81232978</v>
      </c>
      <c r="AI6" s="105">
        <v>103.69677464999999</v>
      </c>
      <c r="AJ6" s="105">
        <v>104.00856347</v>
      </c>
      <c r="AK6" s="105">
        <v>103.64333010999999</v>
      </c>
      <c r="AL6" s="105">
        <v>103.85523674</v>
      </c>
      <c r="AM6" s="105">
        <v>102.00584325</v>
      </c>
      <c r="AN6" s="105">
        <v>103.54181109</v>
      </c>
      <c r="AO6" s="105">
        <v>102.31420515000001</v>
      </c>
      <c r="AP6" s="105">
        <v>103.59417495</v>
      </c>
      <c r="AQ6" s="105">
        <v>103.51172895000001</v>
      </c>
      <c r="AR6" s="105">
        <v>105.75604589</v>
      </c>
      <c r="AS6" s="105">
        <v>105.41831779</v>
      </c>
      <c r="AT6" s="105">
        <v>104.48523059</v>
      </c>
      <c r="AU6" s="105">
        <v>105.85045216</v>
      </c>
      <c r="AV6" s="105">
        <v>104.43927096</v>
      </c>
      <c r="AW6" s="105">
        <v>104.24985492</v>
      </c>
      <c r="AX6" s="105">
        <v>106.19552127999999</v>
      </c>
      <c r="AY6" s="105">
        <v>102.48338157000001</v>
      </c>
      <c r="AZ6" s="886">
        <v>104.48007679</v>
      </c>
      <c r="BA6" s="886">
        <v>102.14083730999999</v>
      </c>
      <c r="BB6" s="886">
        <v>99.619010033999999</v>
      </c>
      <c r="BC6" s="886">
        <v>99.168224167000005</v>
      </c>
      <c r="BD6" s="886">
        <v>102.04688422</v>
      </c>
      <c r="BE6" s="886">
        <v>101.81813142999999</v>
      </c>
      <c r="BF6" s="886">
        <v>103.69708541999999</v>
      </c>
      <c r="BG6" s="388">
        <v>104.21036298999999</v>
      </c>
      <c r="BH6" s="388">
        <v>102.98720059999999</v>
      </c>
      <c r="BI6" s="388">
        <v>103.73728398999999</v>
      </c>
      <c r="BJ6" s="388">
        <v>104.86349928999999</v>
      </c>
      <c r="BK6" s="388">
        <v>102.37556056</v>
      </c>
      <c r="BL6" s="388">
        <v>104.6582885</v>
      </c>
      <c r="BM6" s="388">
        <v>103.4752443</v>
      </c>
      <c r="BN6" s="388">
        <v>104.35575432</v>
      </c>
      <c r="BO6" s="388">
        <v>104.51504736</v>
      </c>
      <c r="BP6" s="388">
        <v>106.11986691</v>
      </c>
      <c r="BQ6" s="388">
        <v>105.82667443</v>
      </c>
      <c r="BR6" s="388">
        <v>105.73817554999999</v>
      </c>
      <c r="BS6" s="388">
        <v>105.87298097999999</v>
      </c>
      <c r="BT6" s="388">
        <v>104.71172344999999</v>
      </c>
      <c r="BU6" s="388">
        <v>105.49247741000001</v>
      </c>
      <c r="BV6" s="388">
        <v>106.66938223</v>
      </c>
    </row>
    <row r="7" spans="1:74" ht="11.1" customHeight="1" x14ac:dyDescent="0.2">
      <c r="A7" s="335" t="s">
        <v>166</v>
      </c>
      <c r="B7" s="404" t="s">
        <v>980</v>
      </c>
      <c r="C7" s="289">
        <v>44.417921399999997</v>
      </c>
      <c r="D7" s="289">
        <v>46.578628471999998</v>
      </c>
      <c r="E7" s="289">
        <v>46.116715628999998</v>
      </c>
      <c r="F7" s="289">
        <v>44.460786988999999</v>
      </c>
      <c r="G7" s="289">
        <v>44.920732160999997</v>
      </c>
      <c r="H7" s="289">
        <v>46.090795272000001</v>
      </c>
      <c r="I7" s="289">
        <v>45.687459894</v>
      </c>
      <c r="J7" s="289">
        <v>46.510202280999998</v>
      </c>
      <c r="K7" s="289">
        <v>46.107959846</v>
      </c>
      <c r="L7" s="289">
        <v>45.018769765999998</v>
      </c>
      <c r="M7" s="289">
        <v>45.984572124000003</v>
      </c>
      <c r="N7" s="289">
        <v>45.930397591999998</v>
      </c>
      <c r="O7" s="289">
        <v>44.017647840000002</v>
      </c>
      <c r="P7" s="289">
        <v>46.241946427999999</v>
      </c>
      <c r="Q7" s="289">
        <v>45.900143047999997</v>
      </c>
      <c r="R7" s="289">
        <v>44.550014886</v>
      </c>
      <c r="S7" s="289">
        <v>45.502624699000002</v>
      </c>
      <c r="T7" s="289">
        <v>46.643397157999999</v>
      </c>
      <c r="U7" s="289">
        <v>45.732179960000003</v>
      </c>
      <c r="V7" s="289">
        <v>46.351916537999998</v>
      </c>
      <c r="W7" s="289">
        <v>45.660235411000002</v>
      </c>
      <c r="X7" s="289">
        <v>46.253543620000002</v>
      </c>
      <c r="Y7" s="289">
        <v>46.406300692000002</v>
      </c>
      <c r="Z7" s="289">
        <v>45.995006566000001</v>
      </c>
      <c r="AA7" s="289">
        <v>44.842787788000003</v>
      </c>
      <c r="AB7" s="289">
        <v>45.613375331999997</v>
      </c>
      <c r="AC7" s="289">
        <v>45.210588684000001</v>
      </c>
      <c r="AD7" s="289">
        <v>45.781264716000003</v>
      </c>
      <c r="AE7" s="289">
        <v>46.306722417000003</v>
      </c>
      <c r="AF7" s="289">
        <v>46.438544706000002</v>
      </c>
      <c r="AG7" s="289">
        <v>46.842437963000002</v>
      </c>
      <c r="AH7" s="289">
        <v>47.076467643000001</v>
      </c>
      <c r="AI7" s="289">
        <v>46.420036400999997</v>
      </c>
      <c r="AJ7" s="289">
        <v>47.539519849999998</v>
      </c>
      <c r="AK7" s="289">
        <v>46.344435165999997</v>
      </c>
      <c r="AL7" s="289">
        <v>46.140225971</v>
      </c>
      <c r="AM7" s="289">
        <v>45.507348940999997</v>
      </c>
      <c r="AN7" s="289">
        <v>46.135566922000002</v>
      </c>
      <c r="AO7" s="289">
        <v>45.156184705999998</v>
      </c>
      <c r="AP7" s="289">
        <v>45.990019287999999</v>
      </c>
      <c r="AQ7" s="289">
        <v>45.224293095</v>
      </c>
      <c r="AR7" s="289">
        <v>46.801509465999999</v>
      </c>
      <c r="AS7" s="289">
        <v>46.998922239999999</v>
      </c>
      <c r="AT7" s="289">
        <v>46.446985204000001</v>
      </c>
      <c r="AU7" s="289">
        <v>47.028809754000001</v>
      </c>
      <c r="AV7" s="289">
        <v>46.750522764000003</v>
      </c>
      <c r="AW7" s="289">
        <v>45.506682748000003</v>
      </c>
      <c r="AX7" s="289">
        <v>46.819083872999997</v>
      </c>
      <c r="AY7" s="289">
        <v>45.690293476999997</v>
      </c>
      <c r="AZ7" s="874">
        <v>46.789834611000003</v>
      </c>
      <c r="BA7" s="874">
        <v>45.356364614</v>
      </c>
      <c r="BB7" s="874">
        <v>44.591633217999998</v>
      </c>
      <c r="BC7" s="874">
        <v>43.683622798000002</v>
      </c>
      <c r="BD7" s="874">
        <v>45.798216300999997</v>
      </c>
      <c r="BE7" s="874">
        <v>45.989132065</v>
      </c>
      <c r="BF7" s="874">
        <v>46.340901176000003</v>
      </c>
      <c r="BG7" s="355">
        <v>45.986812858</v>
      </c>
      <c r="BH7" s="355">
        <v>46.160079822</v>
      </c>
      <c r="BI7" s="355">
        <v>45.787808417999997</v>
      </c>
      <c r="BJ7" s="355">
        <v>46.180630452999999</v>
      </c>
      <c r="BK7" s="355">
        <v>45.245949517</v>
      </c>
      <c r="BL7" s="355">
        <v>46.444892250999999</v>
      </c>
      <c r="BM7" s="355">
        <v>45.656592928000002</v>
      </c>
      <c r="BN7" s="355">
        <v>45.656928768</v>
      </c>
      <c r="BO7" s="355">
        <v>45.477987911</v>
      </c>
      <c r="BP7" s="355">
        <v>46.380340355000001</v>
      </c>
      <c r="BQ7" s="355">
        <v>46.662735386000001</v>
      </c>
      <c r="BR7" s="355">
        <v>47.010792961999996</v>
      </c>
      <c r="BS7" s="355">
        <v>46.288707459999998</v>
      </c>
      <c r="BT7" s="355">
        <v>46.466949997</v>
      </c>
      <c r="BU7" s="355">
        <v>46.100593494999998</v>
      </c>
      <c r="BV7" s="355">
        <v>46.50194097</v>
      </c>
    </row>
    <row r="8" spans="1:74" ht="11.1" customHeight="1" x14ac:dyDescent="0.2">
      <c r="A8" s="335" t="s">
        <v>172</v>
      </c>
      <c r="B8" s="404" t="s">
        <v>933</v>
      </c>
      <c r="C8" s="289">
        <v>52.771286023999998</v>
      </c>
      <c r="D8" s="289">
        <v>53.86062604</v>
      </c>
      <c r="E8" s="289">
        <v>53.089888443</v>
      </c>
      <c r="F8" s="289">
        <v>53.442954180999998</v>
      </c>
      <c r="G8" s="289">
        <v>54.264045148000001</v>
      </c>
      <c r="H8" s="289">
        <v>54.898355766999998</v>
      </c>
      <c r="I8" s="289">
        <v>54.526070410999999</v>
      </c>
      <c r="J8" s="289">
        <v>54.264923375000002</v>
      </c>
      <c r="K8" s="289">
        <v>54.942544394999999</v>
      </c>
      <c r="L8" s="289">
        <v>53.804241408000003</v>
      </c>
      <c r="M8" s="289">
        <v>54.371762763</v>
      </c>
      <c r="N8" s="289">
        <v>55.004188988999999</v>
      </c>
      <c r="O8" s="289">
        <v>53.950558299999997</v>
      </c>
      <c r="P8" s="289">
        <v>55.353207361000003</v>
      </c>
      <c r="Q8" s="289">
        <v>55.146460933999997</v>
      </c>
      <c r="R8" s="289">
        <v>55.532944227000002</v>
      </c>
      <c r="S8" s="289">
        <v>55.997545803000001</v>
      </c>
      <c r="T8" s="289">
        <v>56.553440276000003</v>
      </c>
      <c r="U8" s="289">
        <v>56.113760450999997</v>
      </c>
      <c r="V8" s="289">
        <v>55.757470838000003</v>
      </c>
      <c r="W8" s="289">
        <v>56.412002911999998</v>
      </c>
      <c r="X8" s="289">
        <v>55.265644303999998</v>
      </c>
      <c r="Y8" s="289">
        <v>56.020095974</v>
      </c>
      <c r="Z8" s="289">
        <v>56.617807507000002</v>
      </c>
      <c r="AA8" s="289">
        <v>55.190631375999999</v>
      </c>
      <c r="AB8" s="289">
        <v>56.604128787000001</v>
      </c>
      <c r="AC8" s="289">
        <v>56.404396798999997</v>
      </c>
      <c r="AD8" s="289">
        <v>56.686589644000001</v>
      </c>
      <c r="AE8" s="289">
        <v>57.135655804000002</v>
      </c>
      <c r="AF8" s="289">
        <v>57.683940835999998</v>
      </c>
      <c r="AG8" s="289">
        <v>57.439597081000002</v>
      </c>
      <c r="AH8" s="289">
        <v>56.735862136999998</v>
      </c>
      <c r="AI8" s="289">
        <v>57.276738246999997</v>
      </c>
      <c r="AJ8" s="289">
        <v>56.469043618000001</v>
      </c>
      <c r="AK8" s="289">
        <v>57.298894947000001</v>
      </c>
      <c r="AL8" s="289">
        <v>57.715010767000003</v>
      </c>
      <c r="AM8" s="289">
        <v>56.498494309999998</v>
      </c>
      <c r="AN8" s="289">
        <v>57.406244172000001</v>
      </c>
      <c r="AO8" s="289">
        <v>57.158020446999998</v>
      </c>
      <c r="AP8" s="289">
        <v>57.604155661999997</v>
      </c>
      <c r="AQ8" s="289">
        <v>58.287435858999999</v>
      </c>
      <c r="AR8" s="289">
        <v>58.954536421</v>
      </c>
      <c r="AS8" s="289">
        <v>58.419395551999997</v>
      </c>
      <c r="AT8" s="289">
        <v>58.038245388</v>
      </c>
      <c r="AU8" s="289">
        <v>58.821642408999999</v>
      </c>
      <c r="AV8" s="289">
        <v>57.688748199999999</v>
      </c>
      <c r="AW8" s="289">
        <v>58.743172174999998</v>
      </c>
      <c r="AX8" s="289">
        <v>59.376437406000001</v>
      </c>
      <c r="AY8" s="289">
        <v>56.793088095000002</v>
      </c>
      <c r="AZ8" s="874">
        <v>57.690242179000002</v>
      </c>
      <c r="BA8" s="874">
        <v>56.784472696999998</v>
      </c>
      <c r="BB8" s="874">
        <v>55.027376816</v>
      </c>
      <c r="BC8" s="874">
        <v>55.48460137</v>
      </c>
      <c r="BD8" s="874">
        <v>56.248667916000002</v>
      </c>
      <c r="BE8" s="874">
        <v>55.828999367000002</v>
      </c>
      <c r="BF8" s="874">
        <v>57.356184241000001</v>
      </c>
      <c r="BG8" s="355">
        <v>58.223550133000003</v>
      </c>
      <c r="BH8" s="355">
        <v>56.827120778000001</v>
      </c>
      <c r="BI8" s="355">
        <v>57.949475575999998</v>
      </c>
      <c r="BJ8" s="355">
        <v>58.682868831999997</v>
      </c>
      <c r="BK8" s="355">
        <v>57.129611042999997</v>
      </c>
      <c r="BL8" s="355">
        <v>58.213396248999999</v>
      </c>
      <c r="BM8" s="355">
        <v>57.818651367999998</v>
      </c>
      <c r="BN8" s="355">
        <v>58.698825550000002</v>
      </c>
      <c r="BO8" s="355">
        <v>59.037059452999998</v>
      </c>
      <c r="BP8" s="355">
        <v>59.739526558000001</v>
      </c>
      <c r="BQ8" s="355">
        <v>59.163939042999999</v>
      </c>
      <c r="BR8" s="355">
        <v>58.727382583999997</v>
      </c>
      <c r="BS8" s="355">
        <v>59.584273521</v>
      </c>
      <c r="BT8" s="355">
        <v>58.244773455000001</v>
      </c>
      <c r="BU8" s="355">
        <v>59.391883915000001</v>
      </c>
      <c r="BV8" s="355">
        <v>60.167441261999997</v>
      </c>
    </row>
    <row r="9" spans="1:74" ht="11.1" customHeight="1" x14ac:dyDescent="0.2">
      <c r="B9" s="413"/>
      <c r="AY9" s="336"/>
      <c r="BG9" s="423"/>
      <c r="BH9" s="423"/>
      <c r="BI9" s="423"/>
      <c r="BJ9" s="423"/>
      <c r="BK9" s="423"/>
      <c r="BL9" s="423"/>
      <c r="BM9" s="423"/>
      <c r="BN9" s="423"/>
      <c r="BO9" s="423"/>
      <c r="BP9" s="423"/>
      <c r="BQ9" s="423"/>
      <c r="BR9" s="423"/>
      <c r="BS9" s="423"/>
      <c r="BT9" s="423"/>
      <c r="BU9" s="423"/>
      <c r="BV9" s="423"/>
    </row>
    <row r="10" spans="1:74" s="425" customFormat="1" ht="11.1" customHeight="1" x14ac:dyDescent="0.2">
      <c r="A10" s="418" t="s">
        <v>173</v>
      </c>
      <c r="B10" s="412" t="s">
        <v>809</v>
      </c>
      <c r="C10" s="105">
        <v>97.189207424000003</v>
      </c>
      <c r="D10" s="105">
        <v>100.43925451</v>
      </c>
      <c r="E10" s="105">
        <v>99.206604071000001</v>
      </c>
      <c r="F10" s="105">
        <v>97.903741170000004</v>
      </c>
      <c r="G10" s="105">
        <v>99.184777308999998</v>
      </c>
      <c r="H10" s="105">
        <v>100.98915104</v>
      </c>
      <c r="I10" s="105">
        <v>100.2135303</v>
      </c>
      <c r="J10" s="105">
        <v>100.77512566</v>
      </c>
      <c r="K10" s="105">
        <v>101.05050424</v>
      </c>
      <c r="L10" s="105">
        <v>98.823011172999998</v>
      </c>
      <c r="M10" s="105">
        <v>100.35633489</v>
      </c>
      <c r="N10" s="105">
        <v>100.93458658</v>
      </c>
      <c r="O10" s="105">
        <v>97.968206140000007</v>
      </c>
      <c r="P10" s="105">
        <v>101.59515379</v>
      </c>
      <c r="Q10" s="105">
        <v>101.04660398</v>
      </c>
      <c r="R10" s="105">
        <v>100.08295911</v>
      </c>
      <c r="S10" s="105">
        <v>101.5001705</v>
      </c>
      <c r="T10" s="105">
        <v>103.19683743</v>
      </c>
      <c r="U10" s="105">
        <v>101.84594041</v>
      </c>
      <c r="V10" s="105">
        <v>102.10938738</v>
      </c>
      <c r="W10" s="105">
        <v>102.07223832</v>
      </c>
      <c r="X10" s="105">
        <v>101.51918791999999</v>
      </c>
      <c r="Y10" s="105">
        <v>102.42639667</v>
      </c>
      <c r="Z10" s="105">
        <v>102.61281407</v>
      </c>
      <c r="AA10" s="105">
        <v>100.03341915999999</v>
      </c>
      <c r="AB10" s="105">
        <v>102.21750412</v>
      </c>
      <c r="AC10" s="105">
        <v>101.61498548</v>
      </c>
      <c r="AD10" s="105">
        <v>102.46785436</v>
      </c>
      <c r="AE10" s="105">
        <v>103.44237821999999</v>
      </c>
      <c r="AF10" s="105">
        <v>104.12248554</v>
      </c>
      <c r="AG10" s="105">
        <v>104.28203504</v>
      </c>
      <c r="AH10" s="105">
        <v>103.81232978</v>
      </c>
      <c r="AI10" s="105">
        <v>103.69677464999999</v>
      </c>
      <c r="AJ10" s="105">
        <v>104.00856347</v>
      </c>
      <c r="AK10" s="105">
        <v>103.64333010999999</v>
      </c>
      <c r="AL10" s="105">
        <v>103.85523674</v>
      </c>
      <c r="AM10" s="105">
        <v>102.00584325</v>
      </c>
      <c r="AN10" s="105">
        <v>103.54181109</v>
      </c>
      <c r="AO10" s="105">
        <v>102.31420515000001</v>
      </c>
      <c r="AP10" s="105">
        <v>103.59417495</v>
      </c>
      <c r="AQ10" s="105">
        <v>103.51172895000001</v>
      </c>
      <c r="AR10" s="105">
        <v>105.75604589</v>
      </c>
      <c r="AS10" s="105">
        <v>105.41831779</v>
      </c>
      <c r="AT10" s="105">
        <v>104.48523059</v>
      </c>
      <c r="AU10" s="105">
        <v>105.85045216</v>
      </c>
      <c r="AV10" s="105">
        <v>104.43927096</v>
      </c>
      <c r="AW10" s="105">
        <v>104.24985492</v>
      </c>
      <c r="AX10" s="105">
        <v>106.19552127999999</v>
      </c>
      <c r="AY10" s="105">
        <v>102.48338157000001</v>
      </c>
      <c r="AZ10" s="886">
        <v>104.48007679</v>
      </c>
      <c r="BA10" s="886">
        <v>102.14083730999999</v>
      </c>
      <c r="BB10" s="886">
        <v>99.619010033999999</v>
      </c>
      <c r="BC10" s="886">
        <v>99.168224167000005</v>
      </c>
      <c r="BD10" s="886">
        <v>102.04688422</v>
      </c>
      <c r="BE10" s="886">
        <v>101.81813142999999</v>
      </c>
      <c r="BF10" s="886">
        <v>103.69708541999999</v>
      </c>
      <c r="BG10" s="388">
        <v>104.21036298999999</v>
      </c>
      <c r="BH10" s="388">
        <v>102.98720059999999</v>
      </c>
      <c r="BI10" s="388">
        <v>103.73728398999999</v>
      </c>
      <c r="BJ10" s="388">
        <v>104.86349928999999</v>
      </c>
      <c r="BK10" s="388">
        <v>102.37556056</v>
      </c>
      <c r="BL10" s="388">
        <v>104.6582885</v>
      </c>
      <c r="BM10" s="388">
        <v>103.4752443</v>
      </c>
      <c r="BN10" s="388">
        <v>104.35575432</v>
      </c>
      <c r="BO10" s="388">
        <v>104.51504736</v>
      </c>
      <c r="BP10" s="388">
        <v>106.11986691</v>
      </c>
      <c r="BQ10" s="388">
        <v>105.82667443</v>
      </c>
      <c r="BR10" s="388">
        <v>105.73817554999999</v>
      </c>
      <c r="BS10" s="388">
        <v>105.87298097999999</v>
      </c>
      <c r="BT10" s="388">
        <v>104.71172344999999</v>
      </c>
      <c r="BU10" s="388">
        <v>105.49247741000001</v>
      </c>
      <c r="BV10" s="388">
        <v>106.66938223</v>
      </c>
    </row>
    <row r="11" spans="1:74" s="425" customFormat="1" ht="11.1" customHeight="1" x14ac:dyDescent="0.2">
      <c r="A11" s="418" t="s">
        <v>300</v>
      </c>
      <c r="B11" s="416" t="s">
        <v>956</v>
      </c>
      <c r="C11" s="105">
        <v>23.600811</v>
      </c>
      <c r="D11" s="105">
        <v>24.391513</v>
      </c>
      <c r="E11" s="105">
        <v>24.586586</v>
      </c>
      <c r="F11" s="105">
        <v>23.884540999999999</v>
      </c>
      <c r="G11" s="105">
        <v>24.056066999999999</v>
      </c>
      <c r="H11" s="105">
        <v>24.874437</v>
      </c>
      <c r="I11" s="105">
        <v>24.371161000000001</v>
      </c>
      <c r="J11" s="105">
        <v>24.560528999999999</v>
      </c>
      <c r="K11" s="105">
        <v>24.402258</v>
      </c>
      <c r="L11" s="105">
        <v>24.296517999999999</v>
      </c>
      <c r="M11" s="105">
        <v>24.606314000000001</v>
      </c>
      <c r="N11" s="105">
        <v>23.709109000000002</v>
      </c>
      <c r="O11" s="105">
        <v>23.489483</v>
      </c>
      <c r="P11" s="105">
        <v>24.202624</v>
      </c>
      <c r="Q11" s="105">
        <v>24.398292999999999</v>
      </c>
      <c r="R11" s="105">
        <v>24.074715000000001</v>
      </c>
      <c r="S11" s="105">
        <v>24.486042999999999</v>
      </c>
      <c r="T11" s="105">
        <v>25.352186</v>
      </c>
      <c r="U11" s="105">
        <v>24.620089</v>
      </c>
      <c r="V11" s="105">
        <v>25.279471999999998</v>
      </c>
      <c r="W11" s="105">
        <v>24.383783000000001</v>
      </c>
      <c r="X11" s="105">
        <v>25.044644000000002</v>
      </c>
      <c r="Y11" s="105">
        <v>25.027280000000001</v>
      </c>
      <c r="Z11" s="105">
        <v>24.770182999999999</v>
      </c>
      <c r="AA11" s="105">
        <v>24.119979000000001</v>
      </c>
      <c r="AB11" s="105">
        <v>24.414078</v>
      </c>
      <c r="AC11" s="105">
        <v>24.297388000000002</v>
      </c>
      <c r="AD11" s="105">
        <v>24.368379000000001</v>
      </c>
      <c r="AE11" s="105">
        <v>25.351534000000001</v>
      </c>
      <c r="AF11" s="105">
        <v>25.140976999999999</v>
      </c>
      <c r="AG11" s="105">
        <v>25.262177999999999</v>
      </c>
      <c r="AH11" s="105">
        <v>25.544049000000001</v>
      </c>
      <c r="AI11" s="105">
        <v>24.812795000000001</v>
      </c>
      <c r="AJ11" s="105">
        <v>25.651171999999999</v>
      </c>
      <c r="AK11" s="105">
        <v>24.888902999999999</v>
      </c>
      <c r="AL11" s="105">
        <v>24.963246000000002</v>
      </c>
      <c r="AM11" s="105">
        <v>25.107265000000002</v>
      </c>
      <c r="AN11" s="105">
        <v>24.661633999999999</v>
      </c>
      <c r="AO11" s="105">
        <v>24.298206</v>
      </c>
      <c r="AP11" s="105">
        <v>24.526651999999999</v>
      </c>
      <c r="AQ11" s="105">
        <v>24.681774000000001</v>
      </c>
      <c r="AR11" s="105">
        <v>25.421737</v>
      </c>
      <c r="AS11" s="105">
        <v>25.542413</v>
      </c>
      <c r="AT11" s="105">
        <v>25.707768000000002</v>
      </c>
      <c r="AU11" s="105">
        <v>25.427714000000002</v>
      </c>
      <c r="AV11" s="105">
        <v>25.334544000000001</v>
      </c>
      <c r="AW11" s="105">
        <v>24.820954</v>
      </c>
      <c r="AX11" s="105">
        <v>25.362003999999999</v>
      </c>
      <c r="AY11" s="105">
        <v>25.142823</v>
      </c>
      <c r="AZ11" s="886">
        <v>25.594777000000001</v>
      </c>
      <c r="BA11" s="886">
        <v>24.893542</v>
      </c>
      <c r="BB11" s="886">
        <v>25.125267000000001</v>
      </c>
      <c r="BC11" s="886">
        <v>24.633735000000001</v>
      </c>
      <c r="BD11" s="886">
        <v>25.275531379</v>
      </c>
      <c r="BE11" s="886">
        <v>25.112308811999998</v>
      </c>
      <c r="BF11" s="886">
        <v>25.215929131999999</v>
      </c>
      <c r="BG11" s="388">
        <v>24.871066182</v>
      </c>
      <c r="BH11" s="388">
        <v>25.214081627999999</v>
      </c>
      <c r="BI11" s="388">
        <v>24.745209264</v>
      </c>
      <c r="BJ11" s="388">
        <v>24.930405652000001</v>
      </c>
      <c r="BK11" s="388">
        <v>24.766191475999999</v>
      </c>
      <c r="BL11" s="388">
        <v>24.876656837999999</v>
      </c>
      <c r="BM11" s="388">
        <v>24.691836115000001</v>
      </c>
      <c r="BN11" s="388">
        <v>24.923319760999998</v>
      </c>
      <c r="BO11" s="388">
        <v>25.029410012</v>
      </c>
      <c r="BP11" s="388">
        <v>25.582571519999998</v>
      </c>
      <c r="BQ11" s="388">
        <v>25.535841306999998</v>
      </c>
      <c r="BR11" s="388">
        <v>25.850830144</v>
      </c>
      <c r="BS11" s="388">
        <v>25.135757170000002</v>
      </c>
      <c r="BT11" s="388">
        <v>25.485797628</v>
      </c>
      <c r="BU11" s="388">
        <v>25.030627613</v>
      </c>
      <c r="BV11" s="388">
        <v>25.233816415</v>
      </c>
    </row>
    <row r="12" spans="1:74" ht="11.1" customHeight="1" x14ac:dyDescent="0.2">
      <c r="A12" s="335" t="s">
        <v>162</v>
      </c>
      <c r="B12" s="406" t="s">
        <v>937</v>
      </c>
      <c r="C12" s="289">
        <v>2.3483999999999998</v>
      </c>
      <c r="D12" s="289">
        <v>2.4359999999999999</v>
      </c>
      <c r="E12" s="289">
        <v>2.2048999999999999</v>
      </c>
      <c r="F12" s="289">
        <v>2.2263999999999999</v>
      </c>
      <c r="G12" s="289">
        <v>2.2724000000000002</v>
      </c>
      <c r="H12" s="289">
        <v>2.4964</v>
      </c>
      <c r="I12" s="289">
        <v>2.4969999999999999</v>
      </c>
      <c r="J12" s="289">
        <v>2.4041999999999999</v>
      </c>
      <c r="K12" s="289">
        <v>2.3992</v>
      </c>
      <c r="L12" s="289">
        <v>2.4159999999999999</v>
      </c>
      <c r="M12" s="289">
        <v>2.4946999999999999</v>
      </c>
      <c r="N12" s="289">
        <v>2.5164</v>
      </c>
      <c r="O12" s="289">
        <v>2.3085</v>
      </c>
      <c r="P12" s="289">
        <v>2.4064999999999999</v>
      </c>
      <c r="Q12" s="289">
        <v>2.3576999999999999</v>
      </c>
      <c r="R12" s="289">
        <v>2.2961999999999998</v>
      </c>
      <c r="S12" s="289">
        <v>2.3294999999999999</v>
      </c>
      <c r="T12" s="289">
        <v>2.7067000000000001</v>
      </c>
      <c r="U12" s="289">
        <v>2.7111000000000001</v>
      </c>
      <c r="V12" s="289">
        <v>2.6192000000000002</v>
      </c>
      <c r="W12" s="289">
        <v>2.379</v>
      </c>
      <c r="X12" s="289">
        <v>2.5911</v>
      </c>
      <c r="Y12" s="289">
        <v>2.4173</v>
      </c>
      <c r="Z12" s="289">
        <v>2.4803999999999999</v>
      </c>
      <c r="AA12" s="289">
        <v>2.4908999999999999</v>
      </c>
      <c r="AB12" s="289">
        <v>2.5118999999999998</v>
      </c>
      <c r="AC12" s="289">
        <v>2.3451</v>
      </c>
      <c r="AD12" s="289">
        <v>2.2791000000000001</v>
      </c>
      <c r="AE12" s="289">
        <v>2.4863</v>
      </c>
      <c r="AF12" s="289">
        <v>2.6126</v>
      </c>
      <c r="AG12" s="289">
        <v>2.6442000000000001</v>
      </c>
      <c r="AH12" s="289">
        <v>2.5912000000000002</v>
      </c>
      <c r="AI12" s="289">
        <v>2.5684</v>
      </c>
      <c r="AJ12" s="289">
        <v>2.5581999999999998</v>
      </c>
      <c r="AK12" s="289">
        <v>2.6295000000000002</v>
      </c>
      <c r="AL12" s="289">
        <v>2.4971000000000001</v>
      </c>
      <c r="AM12" s="289">
        <v>2.5324</v>
      </c>
      <c r="AN12" s="289">
        <v>2.5045000000000002</v>
      </c>
      <c r="AO12" s="289">
        <v>2.4889999999999999</v>
      </c>
      <c r="AP12" s="289">
        <v>2.3826999999999998</v>
      </c>
      <c r="AQ12" s="289">
        <v>2.4138999999999999</v>
      </c>
      <c r="AR12" s="289">
        <v>2.4235000000000002</v>
      </c>
      <c r="AS12" s="289">
        <v>2.5767000000000002</v>
      </c>
      <c r="AT12" s="289">
        <v>2.5929000000000002</v>
      </c>
      <c r="AU12" s="289">
        <v>2.8024</v>
      </c>
      <c r="AV12" s="289">
        <v>2.6225999999999998</v>
      </c>
      <c r="AW12" s="289">
        <v>2.6905000000000001</v>
      </c>
      <c r="AX12" s="289">
        <v>2.6198000000000001</v>
      </c>
      <c r="AY12" s="289">
        <v>2.6255000000000002</v>
      </c>
      <c r="AZ12" s="874">
        <v>2.5045999999999999</v>
      </c>
      <c r="BA12" s="874">
        <v>2.5705</v>
      </c>
      <c r="BB12" s="874">
        <v>2.3386999999999998</v>
      </c>
      <c r="BC12" s="874">
        <v>2.5789</v>
      </c>
      <c r="BD12" s="874">
        <v>2.5692160413999998</v>
      </c>
      <c r="BE12" s="874">
        <v>2.6149804293000001</v>
      </c>
      <c r="BF12" s="874">
        <v>2.6179070385999998</v>
      </c>
      <c r="BG12" s="355">
        <v>2.5814688226000002</v>
      </c>
      <c r="BH12" s="355">
        <v>2.5779490174999999</v>
      </c>
      <c r="BI12" s="355">
        <v>2.5757569706000001</v>
      </c>
      <c r="BJ12" s="355">
        <v>2.5352479664000001</v>
      </c>
      <c r="BK12" s="355">
        <v>2.50100188</v>
      </c>
      <c r="BL12" s="355">
        <v>2.5401489638000001</v>
      </c>
      <c r="BM12" s="355">
        <v>2.4183473325999998</v>
      </c>
      <c r="BN12" s="355">
        <v>2.3597960600999999</v>
      </c>
      <c r="BO12" s="355">
        <v>2.4663071426999998</v>
      </c>
      <c r="BP12" s="355">
        <v>2.5617356972000001</v>
      </c>
      <c r="BQ12" s="355">
        <v>2.6073663202000001</v>
      </c>
      <c r="BR12" s="355">
        <v>2.6102843753</v>
      </c>
      <c r="BS12" s="355">
        <v>2.5739526647000002</v>
      </c>
      <c r="BT12" s="355">
        <v>2.5704431476999998</v>
      </c>
      <c r="BU12" s="355">
        <v>2.5682575079999999</v>
      </c>
      <c r="BV12" s="355">
        <v>2.5278669077</v>
      </c>
    </row>
    <row r="13" spans="1:74" ht="11.1" customHeight="1" x14ac:dyDescent="0.2">
      <c r="A13" s="335" t="s">
        <v>301</v>
      </c>
      <c r="B13" s="406" t="s">
        <v>193</v>
      </c>
      <c r="C13" s="289">
        <v>1.6316999999999999</v>
      </c>
      <c r="D13" s="289">
        <v>1.7575000000000001</v>
      </c>
      <c r="E13" s="289">
        <v>1.8906000000000001</v>
      </c>
      <c r="F13" s="289">
        <v>1.9232</v>
      </c>
      <c r="G13" s="289">
        <v>1.9365000000000001</v>
      </c>
      <c r="H13" s="289">
        <v>1.9372</v>
      </c>
      <c r="I13" s="289">
        <v>1.9410000000000001</v>
      </c>
      <c r="J13" s="289">
        <v>1.8836999999999999</v>
      </c>
      <c r="K13" s="289">
        <v>1.8664000000000001</v>
      </c>
      <c r="L13" s="289">
        <v>1.8663000000000001</v>
      </c>
      <c r="M13" s="289">
        <v>1.8897999999999999</v>
      </c>
      <c r="N13" s="289">
        <v>1.8579000000000001</v>
      </c>
      <c r="O13" s="289">
        <v>1.8199000000000001</v>
      </c>
      <c r="P13" s="289">
        <v>1.847</v>
      </c>
      <c r="Q13" s="289">
        <v>1.8257000000000001</v>
      </c>
      <c r="R13" s="289">
        <v>1.7989999999999999</v>
      </c>
      <c r="S13" s="289">
        <v>1.8254999999999999</v>
      </c>
      <c r="T13" s="289">
        <v>1.8827</v>
      </c>
      <c r="U13" s="289">
        <v>1.8586</v>
      </c>
      <c r="V13" s="289">
        <v>1.8848</v>
      </c>
      <c r="W13" s="289">
        <v>1.8426</v>
      </c>
      <c r="X13" s="289">
        <v>1.8145</v>
      </c>
      <c r="Y13" s="289">
        <v>1.8633999999999999</v>
      </c>
      <c r="Z13" s="289">
        <v>1.8859999999999999</v>
      </c>
      <c r="AA13" s="289">
        <v>1.8322000000000001</v>
      </c>
      <c r="AB13" s="289">
        <v>1.9221999999999999</v>
      </c>
      <c r="AC13" s="289">
        <v>1.9333</v>
      </c>
      <c r="AD13" s="289">
        <v>1.9263999999999999</v>
      </c>
      <c r="AE13" s="289">
        <v>1.9698</v>
      </c>
      <c r="AF13" s="289">
        <v>1.9842</v>
      </c>
      <c r="AG13" s="289">
        <v>2.0171999999999999</v>
      </c>
      <c r="AH13" s="289">
        <v>1.9602999999999999</v>
      </c>
      <c r="AI13" s="289">
        <v>1.8805000000000001</v>
      </c>
      <c r="AJ13" s="289">
        <v>1.8360000000000001</v>
      </c>
      <c r="AK13" s="289">
        <v>1.8846000000000001</v>
      </c>
      <c r="AL13" s="289">
        <v>1.8434999999999999</v>
      </c>
      <c r="AM13" s="289">
        <v>1.8315999999999999</v>
      </c>
      <c r="AN13" s="289">
        <v>1.9239999999999999</v>
      </c>
      <c r="AO13" s="289">
        <v>1.8516999999999999</v>
      </c>
      <c r="AP13" s="289">
        <v>1.9237</v>
      </c>
      <c r="AQ13" s="289">
        <v>1.9373</v>
      </c>
      <c r="AR13" s="289">
        <v>1.9834000000000001</v>
      </c>
      <c r="AS13" s="289">
        <v>1.9738</v>
      </c>
      <c r="AT13" s="289">
        <v>1.9117999999999999</v>
      </c>
      <c r="AU13" s="289">
        <v>1.8976</v>
      </c>
      <c r="AV13" s="289">
        <v>1.8579000000000001</v>
      </c>
      <c r="AW13" s="289">
        <v>1.8962000000000001</v>
      </c>
      <c r="AX13" s="289">
        <v>1.8832</v>
      </c>
      <c r="AY13" s="289">
        <v>1.8601000000000001</v>
      </c>
      <c r="AZ13" s="874">
        <v>1.9448000000000001</v>
      </c>
      <c r="BA13" s="874">
        <v>1.9322999999999999</v>
      </c>
      <c r="BB13" s="874">
        <v>1.9706999999999999</v>
      </c>
      <c r="BC13" s="874">
        <v>1.9765999999999999</v>
      </c>
      <c r="BD13" s="874">
        <v>1.9627313376</v>
      </c>
      <c r="BE13" s="874">
        <v>1.9461572765999999</v>
      </c>
      <c r="BF13" s="874">
        <v>1.9273826355000001</v>
      </c>
      <c r="BG13" s="355">
        <v>1.8761323595999999</v>
      </c>
      <c r="BH13" s="355">
        <v>1.8751976103000001</v>
      </c>
      <c r="BI13" s="355">
        <v>1.8561072938000001</v>
      </c>
      <c r="BJ13" s="355">
        <v>1.8469726858</v>
      </c>
      <c r="BK13" s="355">
        <v>1.7929525962999999</v>
      </c>
      <c r="BL13" s="355">
        <v>1.8589308738999999</v>
      </c>
      <c r="BM13" s="355">
        <v>1.8446217821999999</v>
      </c>
      <c r="BN13" s="355">
        <v>1.8748967005999999</v>
      </c>
      <c r="BO13" s="355">
        <v>1.8668258692999999</v>
      </c>
      <c r="BP13" s="355">
        <v>1.9029888232000001</v>
      </c>
      <c r="BQ13" s="355">
        <v>1.8964479865999999</v>
      </c>
      <c r="BR13" s="355">
        <v>1.8678187691000001</v>
      </c>
      <c r="BS13" s="355">
        <v>1.8168275057000001</v>
      </c>
      <c r="BT13" s="355">
        <v>1.8158974804000001</v>
      </c>
      <c r="BU13" s="355">
        <v>1.8068531053000001</v>
      </c>
      <c r="BV13" s="355">
        <v>1.8375625074999999</v>
      </c>
    </row>
    <row r="14" spans="1:74" ht="11.1" customHeight="1" x14ac:dyDescent="0.2">
      <c r="A14" s="335" t="s">
        <v>160</v>
      </c>
      <c r="B14" s="406" t="s">
        <v>194</v>
      </c>
      <c r="C14" s="289">
        <v>19.613111</v>
      </c>
      <c r="D14" s="289">
        <v>20.190412999999999</v>
      </c>
      <c r="E14" s="289">
        <v>20.483485999999999</v>
      </c>
      <c r="F14" s="289">
        <v>19.727340999999999</v>
      </c>
      <c r="G14" s="289">
        <v>19.839566999999999</v>
      </c>
      <c r="H14" s="289">
        <v>20.433236999999998</v>
      </c>
      <c r="I14" s="289">
        <v>19.925560999999998</v>
      </c>
      <c r="J14" s="289">
        <v>20.265028999999998</v>
      </c>
      <c r="K14" s="289">
        <v>20.129058000000001</v>
      </c>
      <c r="L14" s="289">
        <v>20.006618</v>
      </c>
      <c r="M14" s="289">
        <v>20.214213999999998</v>
      </c>
      <c r="N14" s="289">
        <v>19.327209</v>
      </c>
      <c r="O14" s="289">
        <v>19.353483000000001</v>
      </c>
      <c r="P14" s="289">
        <v>19.941524000000001</v>
      </c>
      <c r="Q14" s="289">
        <v>20.207293</v>
      </c>
      <c r="R14" s="289">
        <v>19.971914999999999</v>
      </c>
      <c r="S14" s="289">
        <v>20.323443000000001</v>
      </c>
      <c r="T14" s="289">
        <v>20.755185999999998</v>
      </c>
      <c r="U14" s="289">
        <v>20.042788999999999</v>
      </c>
      <c r="V14" s="289">
        <v>20.767872000000001</v>
      </c>
      <c r="W14" s="289">
        <v>20.154582999999999</v>
      </c>
      <c r="X14" s="289">
        <v>20.631443999999998</v>
      </c>
      <c r="Y14" s="289">
        <v>20.738980000000002</v>
      </c>
      <c r="Z14" s="289">
        <v>20.396183000000001</v>
      </c>
      <c r="AA14" s="289">
        <v>19.789279000000001</v>
      </c>
      <c r="AB14" s="289">
        <v>19.972377999999999</v>
      </c>
      <c r="AC14" s="289">
        <v>20.011388</v>
      </c>
      <c r="AD14" s="289">
        <v>20.155279</v>
      </c>
      <c r="AE14" s="289">
        <v>20.887834000000002</v>
      </c>
      <c r="AF14" s="289">
        <v>20.536577000000001</v>
      </c>
      <c r="AG14" s="289">
        <v>20.593178000000002</v>
      </c>
      <c r="AH14" s="289">
        <v>20.984949</v>
      </c>
      <c r="AI14" s="289">
        <v>20.356294999999999</v>
      </c>
      <c r="AJ14" s="289">
        <v>21.249372000000001</v>
      </c>
      <c r="AK14" s="289">
        <v>20.367203</v>
      </c>
      <c r="AL14" s="289">
        <v>20.615046</v>
      </c>
      <c r="AM14" s="289">
        <v>20.735623</v>
      </c>
      <c r="AN14" s="289">
        <v>20.225491999999999</v>
      </c>
      <c r="AO14" s="289">
        <v>19.949864000000002</v>
      </c>
      <c r="AP14" s="289">
        <v>20.212610000000002</v>
      </c>
      <c r="AQ14" s="289">
        <v>20.322932000000002</v>
      </c>
      <c r="AR14" s="289">
        <v>21.007194999999999</v>
      </c>
      <c r="AS14" s="289">
        <v>20.984271</v>
      </c>
      <c r="AT14" s="289">
        <v>21.195426000000001</v>
      </c>
      <c r="AU14" s="289">
        <v>20.720071999999998</v>
      </c>
      <c r="AV14" s="289">
        <v>20.846402000000001</v>
      </c>
      <c r="AW14" s="289">
        <v>20.226611999999999</v>
      </c>
      <c r="AX14" s="289">
        <v>20.851362000000002</v>
      </c>
      <c r="AY14" s="289">
        <v>20.649557999999999</v>
      </c>
      <c r="AZ14" s="874">
        <v>21.137712000000001</v>
      </c>
      <c r="BA14" s="874">
        <v>20.383077</v>
      </c>
      <c r="BB14" s="874">
        <v>20.808202000000001</v>
      </c>
      <c r="BC14" s="874">
        <v>20.07057</v>
      </c>
      <c r="BD14" s="874">
        <v>20.735918999999999</v>
      </c>
      <c r="BE14" s="874">
        <v>20.543506105999999</v>
      </c>
      <c r="BF14" s="874">
        <v>20.662974458000001</v>
      </c>
      <c r="BG14" s="355">
        <v>20.405799999999999</v>
      </c>
      <c r="BH14" s="355">
        <v>20.753270000000001</v>
      </c>
      <c r="BI14" s="355">
        <v>20.305679999999999</v>
      </c>
      <c r="BJ14" s="355">
        <v>20.540520000000001</v>
      </c>
      <c r="BK14" s="355">
        <v>20.46453</v>
      </c>
      <c r="BL14" s="355">
        <v>20.46987</v>
      </c>
      <c r="BM14" s="355">
        <v>20.42116</v>
      </c>
      <c r="BN14" s="355">
        <v>20.68092</v>
      </c>
      <c r="BO14" s="355">
        <v>20.688569999999999</v>
      </c>
      <c r="BP14" s="355">
        <v>21.110140000000001</v>
      </c>
      <c r="BQ14" s="355">
        <v>21.024319999999999</v>
      </c>
      <c r="BR14" s="355">
        <v>21.365020000000001</v>
      </c>
      <c r="BS14" s="355">
        <v>20.737269999999999</v>
      </c>
      <c r="BT14" s="355">
        <v>21.091750000000001</v>
      </c>
      <c r="BU14" s="355">
        <v>20.64781</v>
      </c>
      <c r="BV14" s="355">
        <v>20.860679999999999</v>
      </c>
    </row>
    <row r="15" spans="1:74" ht="11.1" customHeight="1" x14ac:dyDescent="0.2">
      <c r="B15" s="406"/>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89"/>
      <c r="AL15" s="289"/>
      <c r="AM15" s="289"/>
      <c r="AN15" s="289"/>
      <c r="AO15" s="289"/>
      <c r="AP15" s="289"/>
      <c r="AQ15" s="289"/>
      <c r="AR15" s="289"/>
      <c r="AS15" s="289"/>
      <c r="AT15" s="289"/>
      <c r="AU15" s="289"/>
      <c r="AV15" s="289"/>
      <c r="AW15" s="289"/>
      <c r="AX15" s="289"/>
      <c r="AY15" s="289"/>
      <c r="AZ15" s="874"/>
      <c r="BA15" s="874"/>
      <c r="BB15" s="874"/>
      <c r="BC15" s="874"/>
      <c r="BD15" s="874"/>
      <c r="BE15" s="874"/>
      <c r="BF15" s="874"/>
      <c r="BG15" s="355"/>
      <c r="BH15" s="355"/>
      <c r="BI15" s="355"/>
      <c r="BJ15" s="355"/>
      <c r="BK15" s="355"/>
      <c r="BL15" s="355"/>
      <c r="BM15" s="355"/>
      <c r="BN15" s="355"/>
      <c r="BO15" s="355"/>
      <c r="BP15" s="355"/>
      <c r="BQ15" s="355"/>
      <c r="BR15" s="355"/>
      <c r="BS15" s="355"/>
      <c r="BT15" s="355"/>
      <c r="BU15" s="355"/>
      <c r="BV15" s="355"/>
    </row>
    <row r="16" spans="1:74" s="425" customFormat="1" ht="11.1" customHeight="1" x14ac:dyDescent="0.2">
      <c r="A16" s="418" t="s">
        <v>302</v>
      </c>
      <c r="B16" s="416" t="s">
        <v>957</v>
      </c>
      <c r="C16" s="105">
        <v>6.2745919679000002</v>
      </c>
      <c r="D16" s="105">
        <v>6.5883063391999999</v>
      </c>
      <c r="E16" s="105">
        <v>6.6346335248999999</v>
      </c>
      <c r="F16" s="105">
        <v>6.7026012547000002</v>
      </c>
      <c r="G16" s="105">
        <v>6.5645456543999998</v>
      </c>
      <c r="H16" s="105">
        <v>6.7360751954999998</v>
      </c>
      <c r="I16" s="105">
        <v>6.7429983807999996</v>
      </c>
      <c r="J16" s="105">
        <v>6.7864205596999998</v>
      </c>
      <c r="K16" s="105">
        <v>6.8400244965999999</v>
      </c>
      <c r="L16" s="105">
        <v>6.7651609456999999</v>
      </c>
      <c r="M16" s="105">
        <v>6.6895895393</v>
      </c>
      <c r="N16" s="105">
        <v>6.7818142429000003</v>
      </c>
      <c r="O16" s="105">
        <v>6.3864198011999997</v>
      </c>
      <c r="P16" s="105">
        <v>6.7093619986000004</v>
      </c>
      <c r="Q16" s="105">
        <v>6.7601617126000004</v>
      </c>
      <c r="R16" s="105">
        <v>6.8042919568000002</v>
      </c>
      <c r="S16" s="105">
        <v>6.6802805696999998</v>
      </c>
      <c r="T16" s="105">
        <v>6.8590811800000004</v>
      </c>
      <c r="U16" s="105">
        <v>6.8782305793000003</v>
      </c>
      <c r="V16" s="105">
        <v>6.9057949553000002</v>
      </c>
      <c r="W16" s="105">
        <v>6.9694439949999998</v>
      </c>
      <c r="X16" s="105">
        <v>6.8920421345999996</v>
      </c>
      <c r="Y16" s="105">
        <v>6.8183227763999996</v>
      </c>
      <c r="Z16" s="105">
        <v>6.9098346571000002</v>
      </c>
      <c r="AA16" s="105">
        <v>6.4529462875999997</v>
      </c>
      <c r="AB16" s="105">
        <v>6.7906786788</v>
      </c>
      <c r="AC16" s="105">
        <v>6.8088902016999997</v>
      </c>
      <c r="AD16" s="105">
        <v>6.9006549848000001</v>
      </c>
      <c r="AE16" s="105">
        <v>6.7664660149999998</v>
      </c>
      <c r="AF16" s="105">
        <v>6.9474520206000001</v>
      </c>
      <c r="AG16" s="105">
        <v>6.9522588611999998</v>
      </c>
      <c r="AH16" s="105">
        <v>7.0051157006000002</v>
      </c>
      <c r="AI16" s="105">
        <v>7.0748173942000001</v>
      </c>
      <c r="AJ16" s="105">
        <v>6.9865527255000002</v>
      </c>
      <c r="AK16" s="105">
        <v>6.9053983692000003</v>
      </c>
      <c r="AL16" s="105">
        <v>6.9933276261000001</v>
      </c>
      <c r="AM16" s="105">
        <v>6.6165243753</v>
      </c>
      <c r="AN16" s="105">
        <v>6.9063363120999997</v>
      </c>
      <c r="AO16" s="105">
        <v>6.9288110058000001</v>
      </c>
      <c r="AP16" s="105">
        <v>7.0030281555</v>
      </c>
      <c r="AQ16" s="105">
        <v>6.8701281508000003</v>
      </c>
      <c r="AR16" s="105">
        <v>7.0329398712</v>
      </c>
      <c r="AS16" s="105">
        <v>7.0350252641999997</v>
      </c>
      <c r="AT16" s="105">
        <v>7.0959045152</v>
      </c>
      <c r="AU16" s="105">
        <v>7.1574928724999998</v>
      </c>
      <c r="AV16" s="105">
        <v>7.0935511014000001</v>
      </c>
      <c r="AW16" s="105">
        <v>6.9825613610000001</v>
      </c>
      <c r="AX16" s="105">
        <v>7.0311090150000002</v>
      </c>
      <c r="AY16" s="105">
        <v>6.8078929035</v>
      </c>
      <c r="AZ16" s="886">
        <v>7.1067195916000001</v>
      </c>
      <c r="BA16" s="886">
        <v>7.1236842724000002</v>
      </c>
      <c r="BB16" s="886">
        <v>7.1597866608</v>
      </c>
      <c r="BC16" s="886">
        <v>7.0237735639999999</v>
      </c>
      <c r="BD16" s="886">
        <v>7.2202575096999997</v>
      </c>
      <c r="BE16" s="886">
        <v>7.2434391286000004</v>
      </c>
      <c r="BF16" s="886">
        <v>7.2903723165000001</v>
      </c>
      <c r="BG16" s="388">
        <v>7.3569315274999996</v>
      </c>
      <c r="BH16" s="388">
        <v>7.3018601262000002</v>
      </c>
      <c r="BI16" s="388">
        <v>7.1913779714999997</v>
      </c>
      <c r="BJ16" s="388">
        <v>7.2371809925999999</v>
      </c>
      <c r="BK16" s="388">
        <v>6.8955947268999997</v>
      </c>
      <c r="BL16" s="388">
        <v>7.1604479478999998</v>
      </c>
      <c r="BM16" s="388">
        <v>7.1776954087</v>
      </c>
      <c r="BN16" s="388">
        <v>7.2612811042000001</v>
      </c>
      <c r="BO16" s="388">
        <v>7.1343389984999996</v>
      </c>
      <c r="BP16" s="388">
        <v>7.3070555479000001</v>
      </c>
      <c r="BQ16" s="388">
        <v>7.3190351190999996</v>
      </c>
      <c r="BR16" s="388">
        <v>7.3560475918000003</v>
      </c>
      <c r="BS16" s="388">
        <v>7.4029195305000002</v>
      </c>
      <c r="BT16" s="388">
        <v>7.3447566060999998</v>
      </c>
      <c r="BU16" s="388">
        <v>7.2437375393999996</v>
      </c>
      <c r="BV16" s="388">
        <v>7.3319778788000001</v>
      </c>
    </row>
    <row r="17" spans="1:74" ht="11.1" customHeight="1" x14ac:dyDescent="0.2">
      <c r="A17" s="335" t="s">
        <v>303</v>
      </c>
      <c r="B17" s="406" t="s">
        <v>946</v>
      </c>
      <c r="C17" s="289">
        <v>2.8356057433999999</v>
      </c>
      <c r="D17" s="289">
        <v>3.0321168594999999</v>
      </c>
      <c r="E17" s="289">
        <v>3.0857054173999998</v>
      </c>
      <c r="F17" s="289">
        <v>3.0595999176999999</v>
      </c>
      <c r="G17" s="289">
        <v>3.0003825111000002</v>
      </c>
      <c r="H17" s="289">
        <v>3.1033160907999999</v>
      </c>
      <c r="I17" s="289">
        <v>3.0847747846</v>
      </c>
      <c r="J17" s="289">
        <v>3.1514449036999999</v>
      </c>
      <c r="K17" s="289">
        <v>3.2031958661000002</v>
      </c>
      <c r="L17" s="289">
        <v>3.2093108652</v>
      </c>
      <c r="M17" s="289">
        <v>3.1019068610999998</v>
      </c>
      <c r="N17" s="289">
        <v>3.1339908025000001</v>
      </c>
      <c r="O17" s="289">
        <v>2.9062315002000001</v>
      </c>
      <c r="P17" s="289">
        <v>3.1076370719000002</v>
      </c>
      <c r="Q17" s="289">
        <v>3.1625603471999999</v>
      </c>
      <c r="R17" s="289">
        <v>3.1358046440999998</v>
      </c>
      <c r="S17" s="289">
        <v>3.0751123236</v>
      </c>
      <c r="T17" s="289">
        <v>3.1806096454000001</v>
      </c>
      <c r="U17" s="289">
        <v>3.1616065353999998</v>
      </c>
      <c r="V17" s="289">
        <v>3.2299371911999999</v>
      </c>
      <c r="W17" s="289">
        <v>3.2829771024999999</v>
      </c>
      <c r="X17" s="289">
        <v>3.2892444063999999</v>
      </c>
      <c r="Y17" s="289">
        <v>3.1791653164999998</v>
      </c>
      <c r="Z17" s="289">
        <v>3.2120483648999998</v>
      </c>
      <c r="AA17" s="289">
        <v>3.0059168130999998</v>
      </c>
      <c r="AB17" s="289">
        <v>3.2142307049999999</v>
      </c>
      <c r="AC17" s="289">
        <v>3.2710378783</v>
      </c>
      <c r="AD17" s="289">
        <v>3.2433644401000001</v>
      </c>
      <c r="AE17" s="289">
        <v>3.1805903402000002</v>
      </c>
      <c r="AF17" s="289">
        <v>3.2897062772000001</v>
      </c>
      <c r="AG17" s="289">
        <v>3.2700513502000002</v>
      </c>
      <c r="AH17" s="289">
        <v>3.3407257846</v>
      </c>
      <c r="AI17" s="289">
        <v>3.3955849935</v>
      </c>
      <c r="AJ17" s="289">
        <v>3.4020672692999998</v>
      </c>
      <c r="AK17" s="289">
        <v>3.2882124070000001</v>
      </c>
      <c r="AL17" s="289">
        <v>3.3222233617999999</v>
      </c>
      <c r="AM17" s="289">
        <v>3.1322197760999999</v>
      </c>
      <c r="AN17" s="289">
        <v>3.3154525186999999</v>
      </c>
      <c r="AO17" s="289">
        <v>3.3492132584999998</v>
      </c>
      <c r="AP17" s="289">
        <v>3.3412641984000002</v>
      </c>
      <c r="AQ17" s="289">
        <v>3.2799664868999998</v>
      </c>
      <c r="AR17" s="289">
        <v>3.3665787024</v>
      </c>
      <c r="AS17" s="289">
        <v>3.3541047051000001</v>
      </c>
      <c r="AT17" s="289">
        <v>3.4334078446</v>
      </c>
      <c r="AU17" s="289">
        <v>3.4818481133999999</v>
      </c>
      <c r="AV17" s="289">
        <v>3.4920368297</v>
      </c>
      <c r="AW17" s="289">
        <v>3.3682801864999998</v>
      </c>
      <c r="AX17" s="289">
        <v>3.3916833797999999</v>
      </c>
      <c r="AY17" s="289">
        <v>3.1952201622</v>
      </c>
      <c r="AZ17" s="874">
        <v>3.3815533916999998</v>
      </c>
      <c r="BA17" s="874">
        <v>3.4158853978999999</v>
      </c>
      <c r="BB17" s="874">
        <v>3.3678018315</v>
      </c>
      <c r="BC17" s="874">
        <v>3.2954668996000001</v>
      </c>
      <c r="BD17" s="874">
        <v>3.3835446830999998</v>
      </c>
      <c r="BE17" s="874">
        <v>3.3908596128999999</v>
      </c>
      <c r="BF17" s="874">
        <v>3.4715046431999999</v>
      </c>
      <c r="BG17" s="355">
        <v>3.5407645713</v>
      </c>
      <c r="BH17" s="355">
        <v>3.5511256911000002</v>
      </c>
      <c r="BI17" s="355">
        <v>3.4252749580000001</v>
      </c>
      <c r="BJ17" s="355">
        <v>3.4490741575000001</v>
      </c>
      <c r="BK17" s="355">
        <v>3.2377113866</v>
      </c>
      <c r="BL17" s="355">
        <v>3.3971153171999999</v>
      </c>
      <c r="BM17" s="355">
        <v>3.4320131019</v>
      </c>
      <c r="BN17" s="355">
        <v>3.4237963213999998</v>
      </c>
      <c r="BO17" s="355">
        <v>3.3604341334000001</v>
      </c>
      <c r="BP17" s="355">
        <v>3.4499634054000001</v>
      </c>
      <c r="BQ17" s="355">
        <v>3.4370692901000002</v>
      </c>
      <c r="BR17" s="355">
        <v>3.5190433200000002</v>
      </c>
      <c r="BS17" s="355">
        <v>3.5691150331000001</v>
      </c>
      <c r="BT17" s="355">
        <v>3.5796469003000002</v>
      </c>
      <c r="BU17" s="355">
        <v>3.4517221945999998</v>
      </c>
      <c r="BV17" s="355">
        <v>3.4759135959999998</v>
      </c>
    </row>
    <row r="18" spans="1:74" ht="11.1" customHeight="1" x14ac:dyDescent="0.2">
      <c r="B18" s="406"/>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874"/>
      <c r="BA18" s="874"/>
      <c r="BB18" s="874"/>
      <c r="BC18" s="874"/>
      <c r="BD18" s="874"/>
      <c r="BE18" s="874"/>
      <c r="BF18" s="874"/>
      <c r="BG18" s="355"/>
      <c r="BH18" s="355"/>
      <c r="BI18" s="355"/>
      <c r="BJ18" s="355"/>
      <c r="BK18" s="355"/>
      <c r="BL18" s="355"/>
      <c r="BM18" s="355"/>
      <c r="BN18" s="355"/>
      <c r="BO18" s="355"/>
      <c r="BP18" s="355"/>
      <c r="BQ18" s="355"/>
      <c r="BR18" s="355"/>
      <c r="BS18" s="355"/>
      <c r="BT18" s="355"/>
      <c r="BU18" s="355"/>
      <c r="BV18" s="355"/>
    </row>
    <row r="19" spans="1:74" s="425" customFormat="1" ht="11.1" customHeight="1" x14ac:dyDescent="0.2">
      <c r="A19" s="418" t="s">
        <v>304</v>
      </c>
      <c r="B19" s="416" t="s">
        <v>958</v>
      </c>
      <c r="C19" s="105">
        <v>13.179829136</v>
      </c>
      <c r="D19" s="105">
        <v>14.549180004</v>
      </c>
      <c r="E19" s="105">
        <v>14.304805217</v>
      </c>
      <c r="F19" s="105">
        <v>14.040013827999999</v>
      </c>
      <c r="G19" s="105">
        <v>14.233009178</v>
      </c>
      <c r="H19" s="105">
        <v>14.642779507</v>
      </c>
      <c r="I19" s="105">
        <v>14.630752083000001</v>
      </c>
      <c r="J19" s="105">
        <v>14.91943556</v>
      </c>
      <c r="K19" s="105">
        <v>15.030867553</v>
      </c>
      <c r="L19" s="105">
        <v>14.086796564</v>
      </c>
      <c r="M19" s="105">
        <v>14.260238903999999</v>
      </c>
      <c r="N19" s="105">
        <v>14.240296976</v>
      </c>
      <c r="O19" s="105">
        <v>13.129278752999999</v>
      </c>
      <c r="P19" s="105">
        <v>14.372803300999999</v>
      </c>
      <c r="Q19" s="105">
        <v>14.146722381</v>
      </c>
      <c r="R19" s="105">
        <v>13.848537211</v>
      </c>
      <c r="S19" s="105">
        <v>14.468207863</v>
      </c>
      <c r="T19" s="105">
        <v>14.731307398</v>
      </c>
      <c r="U19" s="105">
        <v>14.433620786000001</v>
      </c>
      <c r="V19" s="105">
        <v>14.376326668999999</v>
      </c>
      <c r="W19" s="105">
        <v>14.618708558</v>
      </c>
      <c r="X19" s="105">
        <v>14.581844587000001</v>
      </c>
      <c r="Y19" s="105">
        <v>14.198362789000001</v>
      </c>
      <c r="Z19" s="105">
        <v>13.768606346</v>
      </c>
      <c r="AA19" s="105">
        <v>13.376741990999999</v>
      </c>
      <c r="AB19" s="105">
        <v>13.825512440000001</v>
      </c>
      <c r="AC19" s="105">
        <v>13.766585816999999</v>
      </c>
      <c r="AD19" s="105">
        <v>14.544594953000001</v>
      </c>
      <c r="AE19" s="105">
        <v>14.303834293</v>
      </c>
      <c r="AF19" s="105">
        <v>14.60840805</v>
      </c>
      <c r="AG19" s="105">
        <v>15.114777027000001</v>
      </c>
      <c r="AH19" s="105">
        <v>14.744876965</v>
      </c>
      <c r="AI19" s="105">
        <v>14.880159826</v>
      </c>
      <c r="AJ19" s="105">
        <v>15.032290297999999</v>
      </c>
      <c r="AK19" s="105">
        <v>14.332578722999999</v>
      </c>
      <c r="AL19" s="105">
        <v>13.802806675999999</v>
      </c>
      <c r="AM19" s="105">
        <v>13.310629096</v>
      </c>
      <c r="AN19" s="105">
        <v>14.170930890999999</v>
      </c>
      <c r="AO19" s="105">
        <v>13.86735017</v>
      </c>
      <c r="AP19" s="105">
        <v>14.614414482000001</v>
      </c>
      <c r="AQ19" s="105">
        <v>14.226342723</v>
      </c>
      <c r="AR19" s="105">
        <v>14.880813924</v>
      </c>
      <c r="AS19" s="105">
        <v>14.783948780999999</v>
      </c>
      <c r="AT19" s="105">
        <v>14.216025867999999</v>
      </c>
      <c r="AU19" s="105">
        <v>14.853398087</v>
      </c>
      <c r="AV19" s="105">
        <v>14.758052251000001</v>
      </c>
      <c r="AW19" s="105">
        <v>13.904048850000001</v>
      </c>
      <c r="AX19" s="105">
        <v>14.186008877000001</v>
      </c>
      <c r="AY19" s="105">
        <v>13.351229751</v>
      </c>
      <c r="AZ19" s="886">
        <v>14.099996504</v>
      </c>
      <c r="BA19" s="886">
        <v>13.876202505</v>
      </c>
      <c r="BB19" s="886">
        <v>13.792159951</v>
      </c>
      <c r="BC19" s="886">
        <v>13.594956203000001</v>
      </c>
      <c r="BD19" s="886">
        <v>14.472004145</v>
      </c>
      <c r="BE19" s="886">
        <v>14.70716041</v>
      </c>
      <c r="BF19" s="886">
        <v>14.582094790999999</v>
      </c>
      <c r="BG19" s="388">
        <v>14.749134545</v>
      </c>
      <c r="BH19" s="388">
        <v>14.569579345999999</v>
      </c>
      <c r="BI19" s="388">
        <v>14.1808143</v>
      </c>
      <c r="BJ19" s="388">
        <v>13.959945257999999</v>
      </c>
      <c r="BK19" s="388">
        <v>13.388950719</v>
      </c>
      <c r="BL19" s="388">
        <v>14.222954123999999</v>
      </c>
      <c r="BM19" s="388">
        <v>14.052755021999999</v>
      </c>
      <c r="BN19" s="388">
        <v>14.247368417000001</v>
      </c>
      <c r="BO19" s="388">
        <v>14.141565888000001</v>
      </c>
      <c r="BP19" s="388">
        <v>14.514541396</v>
      </c>
      <c r="BQ19" s="388">
        <v>14.751193390999999</v>
      </c>
      <c r="BR19" s="388">
        <v>14.625324869</v>
      </c>
      <c r="BS19" s="388">
        <v>14.793437283999999</v>
      </c>
      <c r="BT19" s="388">
        <v>14.612693085</v>
      </c>
      <c r="BU19" s="388">
        <v>14.221449442999999</v>
      </c>
      <c r="BV19" s="388">
        <v>13.999218363000001</v>
      </c>
    </row>
    <row r="20" spans="1:74" s="425" customFormat="1" ht="11.1" customHeight="1" x14ac:dyDescent="0.2">
      <c r="A20" s="418"/>
      <c r="B20" s="416"/>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886"/>
      <c r="BA20" s="886"/>
      <c r="BB20" s="886"/>
      <c r="BC20" s="886"/>
      <c r="BD20" s="886"/>
      <c r="BE20" s="886"/>
      <c r="BF20" s="886"/>
      <c r="BG20" s="388"/>
      <c r="BH20" s="388"/>
      <c r="BI20" s="388"/>
      <c r="BJ20" s="388"/>
      <c r="BK20" s="388"/>
      <c r="BL20" s="388"/>
      <c r="BM20" s="388"/>
      <c r="BN20" s="388"/>
      <c r="BO20" s="388"/>
      <c r="BP20" s="388"/>
      <c r="BQ20" s="388"/>
      <c r="BR20" s="388"/>
      <c r="BS20" s="388"/>
      <c r="BT20" s="388"/>
      <c r="BU20" s="388"/>
      <c r="BV20" s="388"/>
    </row>
    <row r="21" spans="1:74" s="425" customFormat="1" ht="11.1" customHeight="1" x14ac:dyDescent="0.2">
      <c r="A21" s="418" t="s">
        <v>305</v>
      </c>
      <c r="B21" s="416" t="s">
        <v>959</v>
      </c>
      <c r="C21" s="105">
        <v>4.6294934751000003</v>
      </c>
      <c r="D21" s="105">
        <v>4.8720871672000001</v>
      </c>
      <c r="E21" s="105">
        <v>4.7601247992999998</v>
      </c>
      <c r="F21" s="105">
        <v>4.6847681787999997</v>
      </c>
      <c r="G21" s="105">
        <v>4.8256909567999999</v>
      </c>
      <c r="H21" s="105">
        <v>5.0313657193000001</v>
      </c>
      <c r="I21" s="105">
        <v>5.0974607170999997</v>
      </c>
      <c r="J21" s="105">
        <v>5.2203538343</v>
      </c>
      <c r="K21" s="105">
        <v>5.1246987342999999</v>
      </c>
      <c r="L21" s="105">
        <v>4.9428701678999998</v>
      </c>
      <c r="M21" s="105">
        <v>5.0119429690999997</v>
      </c>
      <c r="N21" s="105">
        <v>5.0579025421999999</v>
      </c>
      <c r="O21" s="105">
        <v>4.6713690243999997</v>
      </c>
      <c r="P21" s="105">
        <v>4.9136174262000001</v>
      </c>
      <c r="Q21" s="105">
        <v>4.8018201350999998</v>
      </c>
      <c r="R21" s="105">
        <v>4.7268675686000003</v>
      </c>
      <c r="S21" s="105">
        <v>4.8675893537999997</v>
      </c>
      <c r="T21" s="105">
        <v>5.0729725100999996</v>
      </c>
      <c r="U21" s="105">
        <v>5.1390572812000004</v>
      </c>
      <c r="V21" s="105">
        <v>5.2617776723</v>
      </c>
      <c r="W21" s="105">
        <v>5.1662610631000003</v>
      </c>
      <c r="X21" s="105">
        <v>4.9850542205000004</v>
      </c>
      <c r="Y21" s="105">
        <v>5.0540294464000004</v>
      </c>
      <c r="Z21" s="105">
        <v>5.0999224552999998</v>
      </c>
      <c r="AA21" s="105">
        <v>4.7565699812000002</v>
      </c>
      <c r="AB21" s="105">
        <v>5.0041976296000001</v>
      </c>
      <c r="AC21" s="105">
        <v>4.8899108351000002</v>
      </c>
      <c r="AD21" s="105">
        <v>4.8134975315000004</v>
      </c>
      <c r="AE21" s="105">
        <v>4.9573437414999999</v>
      </c>
      <c r="AF21" s="105">
        <v>5.1672859246999998</v>
      </c>
      <c r="AG21" s="105">
        <v>5.2349261630999999</v>
      </c>
      <c r="AH21" s="105">
        <v>5.3603687153999999</v>
      </c>
      <c r="AI21" s="105">
        <v>5.2627272343999998</v>
      </c>
      <c r="AJ21" s="105">
        <v>5.0776974942999997</v>
      </c>
      <c r="AK21" s="105">
        <v>5.1482026043999998</v>
      </c>
      <c r="AL21" s="105">
        <v>5.1951207312000003</v>
      </c>
      <c r="AM21" s="105">
        <v>4.7355565639000003</v>
      </c>
      <c r="AN21" s="105">
        <v>5.0015837573999997</v>
      </c>
      <c r="AO21" s="105">
        <v>4.8634841552000001</v>
      </c>
      <c r="AP21" s="105">
        <v>4.8358726236000003</v>
      </c>
      <c r="AQ21" s="105">
        <v>5.0012117970999999</v>
      </c>
      <c r="AR21" s="105">
        <v>5.2164379425999998</v>
      </c>
      <c r="AS21" s="105">
        <v>5.2964814367999997</v>
      </c>
      <c r="AT21" s="105">
        <v>5.4153731689000004</v>
      </c>
      <c r="AU21" s="105">
        <v>5.3007102241000004</v>
      </c>
      <c r="AV21" s="105">
        <v>5.1859921874000001</v>
      </c>
      <c r="AW21" s="105">
        <v>5.2296474337000003</v>
      </c>
      <c r="AX21" s="105">
        <v>5.2581927094000003</v>
      </c>
      <c r="AY21" s="105">
        <v>4.7262066952000001</v>
      </c>
      <c r="AZ21" s="886">
        <v>4.9944733693999996</v>
      </c>
      <c r="BA21" s="886">
        <v>4.8552269544</v>
      </c>
      <c r="BB21" s="886">
        <v>4.7214189258000001</v>
      </c>
      <c r="BC21" s="886">
        <v>4.8831199181000002</v>
      </c>
      <c r="BD21" s="886">
        <v>5.0931275735000003</v>
      </c>
      <c r="BE21" s="886">
        <v>5.1718424171999997</v>
      </c>
      <c r="BF21" s="886">
        <v>5.4117148030999997</v>
      </c>
      <c r="BG21" s="388">
        <v>5.2961105732</v>
      </c>
      <c r="BH21" s="388">
        <v>5.1805145123000003</v>
      </c>
      <c r="BI21" s="388">
        <v>5.2245125732000002</v>
      </c>
      <c r="BJ21" s="388">
        <v>5.2532596843999997</v>
      </c>
      <c r="BK21" s="388">
        <v>4.6451582123000001</v>
      </c>
      <c r="BL21" s="388">
        <v>4.9167316506000001</v>
      </c>
      <c r="BM21" s="388">
        <v>4.7757602033</v>
      </c>
      <c r="BN21" s="388">
        <v>4.7475897103999998</v>
      </c>
      <c r="BO21" s="388">
        <v>4.9163619872000002</v>
      </c>
      <c r="BP21" s="388">
        <v>5.1360611752000001</v>
      </c>
      <c r="BQ21" s="388">
        <v>5.2177722992</v>
      </c>
      <c r="BR21" s="388">
        <v>5.3391333501</v>
      </c>
      <c r="BS21" s="388">
        <v>5.2220910009999999</v>
      </c>
      <c r="BT21" s="388">
        <v>5.1050220109</v>
      </c>
      <c r="BU21" s="388">
        <v>5.1495759335000004</v>
      </c>
      <c r="BV21" s="388">
        <v>5.1786984662000002</v>
      </c>
    </row>
    <row r="22" spans="1:74" ht="11.1" customHeight="1" x14ac:dyDescent="0.2">
      <c r="A22" s="335" t="s">
        <v>306</v>
      </c>
      <c r="B22" s="406" t="s">
        <v>203</v>
      </c>
      <c r="C22" s="289">
        <v>3.4249712735000002</v>
      </c>
      <c r="D22" s="289">
        <v>3.6675441387999999</v>
      </c>
      <c r="E22" s="289">
        <v>3.5552468843999998</v>
      </c>
      <c r="F22" s="289">
        <v>3.4722590343999999</v>
      </c>
      <c r="G22" s="289">
        <v>3.6131591705999999</v>
      </c>
      <c r="H22" s="289">
        <v>3.8187299229999998</v>
      </c>
      <c r="I22" s="289">
        <v>3.8826167027</v>
      </c>
      <c r="J22" s="289">
        <v>4.0053489125999997</v>
      </c>
      <c r="K22" s="289">
        <v>3.9095214251999999</v>
      </c>
      <c r="L22" s="289">
        <v>3.7193064792000001</v>
      </c>
      <c r="M22" s="289">
        <v>3.7882897549000001</v>
      </c>
      <c r="N22" s="289">
        <v>3.8344234798999999</v>
      </c>
      <c r="O22" s="289">
        <v>3.4200975057999998</v>
      </c>
      <c r="P22" s="289">
        <v>3.6623251875</v>
      </c>
      <c r="Q22" s="289">
        <v>3.5501877333</v>
      </c>
      <c r="R22" s="289">
        <v>3.4673179756999999</v>
      </c>
      <c r="S22" s="289">
        <v>3.6080176096000001</v>
      </c>
      <c r="T22" s="289">
        <v>3.8132958329000002</v>
      </c>
      <c r="U22" s="289">
        <v>3.8770917010999999</v>
      </c>
      <c r="V22" s="289">
        <v>3.9996492619000001</v>
      </c>
      <c r="W22" s="289">
        <v>3.9039581379000001</v>
      </c>
      <c r="X22" s="289">
        <v>3.7140138696</v>
      </c>
      <c r="Y22" s="289">
        <v>3.7828989813999998</v>
      </c>
      <c r="Z22" s="289">
        <v>3.8289670576999999</v>
      </c>
      <c r="AA22" s="289">
        <v>3.4960547154000001</v>
      </c>
      <c r="AB22" s="289">
        <v>3.7436620504000002</v>
      </c>
      <c r="AC22" s="289">
        <v>3.6290341268000001</v>
      </c>
      <c r="AD22" s="289">
        <v>3.5443239084</v>
      </c>
      <c r="AE22" s="289">
        <v>3.6881483514000002</v>
      </c>
      <c r="AF22" s="289">
        <v>3.8979856146</v>
      </c>
      <c r="AG22" s="289">
        <v>3.96319833</v>
      </c>
      <c r="AH22" s="289">
        <v>4.0884777811999999</v>
      </c>
      <c r="AI22" s="289">
        <v>3.9906614455999998</v>
      </c>
      <c r="AJ22" s="289">
        <v>3.7964986905</v>
      </c>
      <c r="AK22" s="289">
        <v>3.8669136769999999</v>
      </c>
      <c r="AL22" s="289">
        <v>3.9140048828</v>
      </c>
      <c r="AM22" s="289">
        <v>3.5191853618</v>
      </c>
      <c r="AN22" s="289">
        <v>3.7447534808</v>
      </c>
      <c r="AO22" s="289">
        <v>3.6131244252000001</v>
      </c>
      <c r="AP22" s="289">
        <v>3.5565319356999998</v>
      </c>
      <c r="AQ22" s="289">
        <v>3.7244613683000001</v>
      </c>
      <c r="AR22" s="289">
        <v>3.9349394246</v>
      </c>
      <c r="AS22" s="289">
        <v>4.0050949201000003</v>
      </c>
      <c r="AT22" s="289">
        <v>4.1245568098999996</v>
      </c>
      <c r="AU22" s="289">
        <v>4.0052005785000002</v>
      </c>
      <c r="AV22" s="289">
        <v>3.8269719026</v>
      </c>
      <c r="AW22" s="289">
        <v>3.8867757333999999</v>
      </c>
      <c r="AX22" s="289">
        <v>3.9464880591</v>
      </c>
      <c r="AY22" s="289">
        <v>3.4984785200999999</v>
      </c>
      <c r="AZ22" s="874">
        <v>3.7259083627999998</v>
      </c>
      <c r="BA22" s="874">
        <v>3.5931929084999998</v>
      </c>
      <c r="BB22" s="874">
        <v>3.4301333335000002</v>
      </c>
      <c r="BC22" s="874">
        <v>3.5944487696</v>
      </c>
      <c r="BD22" s="874">
        <v>3.7996640039999998</v>
      </c>
      <c r="BE22" s="874">
        <v>3.8683985270000001</v>
      </c>
      <c r="BF22" s="874">
        <v>4.1088463941000004</v>
      </c>
      <c r="BG22" s="355">
        <v>3.9885050574999998</v>
      </c>
      <c r="BH22" s="355">
        <v>3.8088053733999998</v>
      </c>
      <c r="BI22" s="355">
        <v>3.8691027942999998</v>
      </c>
      <c r="BJ22" s="355">
        <v>3.9293079550000001</v>
      </c>
      <c r="BK22" s="355">
        <v>3.4529086410000001</v>
      </c>
      <c r="BL22" s="355">
        <v>3.6831622355999998</v>
      </c>
      <c r="BM22" s="355">
        <v>3.5487989960999999</v>
      </c>
      <c r="BN22" s="355">
        <v>3.4910309737</v>
      </c>
      <c r="BO22" s="355">
        <v>3.6624486176</v>
      </c>
      <c r="BP22" s="355">
        <v>3.8772987004999999</v>
      </c>
      <c r="BQ22" s="355">
        <v>3.948911458</v>
      </c>
      <c r="BR22" s="355">
        <v>4.0708547968</v>
      </c>
      <c r="BS22" s="355">
        <v>3.9490193110999998</v>
      </c>
      <c r="BT22" s="355">
        <v>3.7670884891999998</v>
      </c>
      <c r="BU22" s="355">
        <v>3.8281345583999999</v>
      </c>
      <c r="BV22" s="355">
        <v>3.8890872219000001</v>
      </c>
    </row>
    <row r="23" spans="1:74" ht="11.1" customHeight="1" x14ac:dyDescent="0.2">
      <c r="B23" s="406"/>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874"/>
      <c r="BF23" s="874"/>
      <c r="BG23" s="355"/>
      <c r="BH23" s="355"/>
      <c r="BI23" s="355"/>
      <c r="BJ23" s="355"/>
      <c r="BK23" s="355"/>
      <c r="BL23" s="355"/>
      <c r="BM23" s="355"/>
      <c r="BN23" s="355"/>
      <c r="BO23" s="355"/>
      <c r="BP23" s="355"/>
      <c r="BQ23" s="355"/>
      <c r="BR23" s="355"/>
      <c r="BS23" s="355"/>
      <c r="BT23" s="355"/>
      <c r="BU23" s="355"/>
      <c r="BV23" s="355"/>
    </row>
    <row r="24" spans="1:74" s="425" customFormat="1" ht="11.1" customHeight="1" x14ac:dyDescent="0.2">
      <c r="A24" s="418" t="s">
        <v>307</v>
      </c>
      <c r="B24" s="416" t="s">
        <v>960</v>
      </c>
      <c r="C24" s="105">
        <v>8.6913097885999999</v>
      </c>
      <c r="D24" s="105">
        <v>8.6498643680999994</v>
      </c>
      <c r="E24" s="105">
        <v>8.6660030551999991</v>
      </c>
      <c r="F24" s="105">
        <v>8.7588929613000008</v>
      </c>
      <c r="G24" s="105">
        <v>9.3675436656999995</v>
      </c>
      <c r="H24" s="105">
        <v>9.7847020645999994</v>
      </c>
      <c r="I24" s="105">
        <v>9.6790869346000008</v>
      </c>
      <c r="J24" s="105">
        <v>9.7750548068000001</v>
      </c>
      <c r="K24" s="105">
        <v>9.5435943024000007</v>
      </c>
      <c r="L24" s="105">
        <v>9.3432497501</v>
      </c>
      <c r="M24" s="105">
        <v>8.9360373131999999</v>
      </c>
      <c r="N24" s="105">
        <v>8.8894842071000006</v>
      </c>
      <c r="O24" s="105">
        <v>8.8355138057999998</v>
      </c>
      <c r="P24" s="105">
        <v>8.7782034886000009</v>
      </c>
      <c r="Q24" s="105">
        <v>8.7927710454000003</v>
      </c>
      <c r="R24" s="105">
        <v>8.8656116669999996</v>
      </c>
      <c r="S24" s="105">
        <v>9.4801873761</v>
      </c>
      <c r="T24" s="105">
        <v>9.9097824015999993</v>
      </c>
      <c r="U24" s="105">
        <v>9.8107159746000008</v>
      </c>
      <c r="V24" s="105">
        <v>9.9061491606000001</v>
      </c>
      <c r="W24" s="105">
        <v>9.6472426150999997</v>
      </c>
      <c r="X24" s="105">
        <v>9.4422620998000006</v>
      </c>
      <c r="Y24" s="105">
        <v>9.0098444436000005</v>
      </c>
      <c r="Z24" s="105">
        <v>8.9680221022000008</v>
      </c>
      <c r="AA24" s="105">
        <v>8.8659507582000003</v>
      </c>
      <c r="AB24" s="105">
        <v>8.8245276409999995</v>
      </c>
      <c r="AC24" s="105">
        <v>8.8329943644999993</v>
      </c>
      <c r="AD24" s="105">
        <v>8.9162400179999999</v>
      </c>
      <c r="AE24" s="105">
        <v>9.5368248325000007</v>
      </c>
      <c r="AF24" s="105">
        <v>9.9616497679999991</v>
      </c>
      <c r="AG24" s="105">
        <v>9.8756982925999992</v>
      </c>
      <c r="AH24" s="105">
        <v>9.9466264058</v>
      </c>
      <c r="AI24" s="105">
        <v>9.7244375573999999</v>
      </c>
      <c r="AJ24" s="105">
        <v>9.5162301251999999</v>
      </c>
      <c r="AK24" s="105">
        <v>9.0835316745999997</v>
      </c>
      <c r="AL24" s="105">
        <v>9.0586834635999995</v>
      </c>
      <c r="AM24" s="105">
        <v>9.0339756093000005</v>
      </c>
      <c r="AN24" s="105">
        <v>8.9844675302999999</v>
      </c>
      <c r="AO24" s="105">
        <v>9.0210127690000004</v>
      </c>
      <c r="AP24" s="105">
        <v>9.0901571235999992</v>
      </c>
      <c r="AQ24" s="105">
        <v>9.7033478232999997</v>
      </c>
      <c r="AR24" s="105">
        <v>10.18652764</v>
      </c>
      <c r="AS24" s="105">
        <v>10.175490683</v>
      </c>
      <c r="AT24" s="105">
        <v>10.247744132999999</v>
      </c>
      <c r="AU24" s="105">
        <v>9.9820460348999998</v>
      </c>
      <c r="AV24" s="105">
        <v>9.6426071091000001</v>
      </c>
      <c r="AW24" s="105">
        <v>9.2226901566000006</v>
      </c>
      <c r="AX24" s="105">
        <v>9.2139813875000005</v>
      </c>
      <c r="AY24" s="105">
        <v>8.4184007193999992</v>
      </c>
      <c r="AZ24" s="886">
        <v>8.4028232423000002</v>
      </c>
      <c r="BA24" s="886">
        <v>8.2026187684000007</v>
      </c>
      <c r="BB24" s="886">
        <v>7.9059198950000003</v>
      </c>
      <c r="BC24" s="886">
        <v>8.5803161101000001</v>
      </c>
      <c r="BD24" s="886">
        <v>8.9945966688999999</v>
      </c>
      <c r="BE24" s="886">
        <v>8.9415077928999995</v>
      </c>
      <c r="BF24" s="886">
        <v>9.5113737823999998</v>
      </c>
      <c r="BG24" s="388">
        <v>9.2493585256999999</v>
      </c>
      <c r="BH24" s="388">
        <v>8.9593748859000009</v>
      </c>
      <c r="BI24" s="388">
        <v>8.5423080963999993</v>
      </c>
      <c r="BJ24" s="388">
        <v>8.5222081919000008</v>
      </c>
      <c r="BK24" s="388">
        <v>8.8078111315999994</v>
      </c>
      <c r="BL24" s="388">
        <v>8.7615944269000003</v>
      </c>
      <c r="BM24" s="388">
        <v>8.7987765605000003</v>
      </c>
      <c r="BN24" s="388">
        <v>8.8662425505000009</v>
      </c>
      <c r="BO24" s="388">
        <v>9.5039871688000002</v>
      </c>
      <c r="BP24" s="388">
        <v>9.9745312326000004</v>
      </c>
      <c r="BQ24" s="388">
        <v>9.8589555291999993</v>
      </c>
      <c r="BR24" s="388">
        <v>9.9391141799000007</v>
      </c>
      <c r="BS24" s="388">
        <v>9.6620664408000003</v>
      </c>
      <c r="BT24" s="388">
        <v>9.4383739489000007</v>
      </c>
      <c r="BU24" s="388">
        <v>9.0037403069999993</v>
      </c>
      <c r="BV24" s="388">
        <v>8.9869545233999997</v>
      </c>
    </row>
    <row r="25" spans="1:74" s="425" customFormat="1" ht="11.1" customHeight="1" x14ac:dyDescent="0.2">
      <c r="A25" s="418"/>
      <c r="B25" s="416"/>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886"/>
      <c r="BA25" s="886"/>
      <c r="BB25" s="886"/>
      <c r="BC25" s="886"/>
      <c r="BD25" s="886"/>
      <c r="BE25" s="886"/>
      <c r="BF25" s="886"/>
      <c r="BG25" s="388"/>
      <c r="BH25" s="388"/>
      <c r="BI25" s="388"/>
      <c r="BJ25" s="388"/>
      <c r="BK25" s="388"/>
      <c r="BL25" s="388"/>
      <c r="BM25" s="388"/>
      <c r="BN25" s="388"/>
      <c r="BO25" s="388"/>
      <c r="BP25" s="388"/>
      <c r="BQ25" s="388"/>
      <c r="BR25" s="388"/>
      <c r="BS25" s="388"/>
      <c r="BT25" s="388"/>
      <c r="BU25" s="388"/>
      <c r="BV25" s="388"/>
    </row>
    <row r="26" spans="1:74" s="425" customFormat="1" ht="11.1" customHeight="1" x14ac:dyDescent="0.2">
      <c r="A26" s="418" t="s">
        <v>310</v>
      </c>
      <c r="B26" s="416" t="s">
        <v>961</v>
      </c>
      <c r="C26" s="105">
        <v>4.4797480953999997</v>
      </c>
      <c r="D26" s="105">
        <v>4.4757637722999997</v>
      </c>
      <c r="E26" s="105">
        <v>4.4770914685000003</v>
      </c>
      <c r="F26" s="105">
        <v>4.4753568677000004</v>
      </c>
      <c r="G26" s="105">
        <v>4.4826642373999999</v>
      </c>
      <c r="H26" s="105">
        <v>4.4925360769999996</v>
      </c>
      <c r="I26" s="105">
        <v>4.4237565745999996</v>
      </c>
      <c r="J26" s="105">
        <v>4.4393539549999996</v>
      </c>
      <c r="K26" s="105">
        <v>4.4309861969000002</v>
      </c>
      <c r="L26" s="105">
        <v>4.4777654641</v>
      </c>
      <c r="M26" s="105">
        <v>4.5005123686999999</v>
      </c>
      <c r="N26" s="105">
        <v>4.5162611426000003</v>
      </c>
      <c r="O26" s="105">
        <v>4.5654299992</v>
      </c>
      <c r="P26" s="105">
        <v>4.5612927294999999</v>
      </c>
      <c r="Q26" s="105">
        <v>4.5626766049</v>
      </c>
      <c r="R26" s="105">
        <v>4.5610779744999999</v>
      </c>
      <c r="S26" s="105">
        <v>4.5686450970000001</v>
      </c>
      <c r="T26" s="105">
        <v>4.5788185281000002</v>
      </c>
      <c r="U26" s="105">
        <v>4.5070962212000003</v>
      </c>
      <c r="V26" s="105">
        <v>4.5232377540000002</v>
      </c>
      <c r="W26" s="105">
        <v>4.5145777433000003</v>
      </c>
      <c r="X26" s="105">
        <v>4.5635151712999997</v>
      </c>
      <c r="Y26" s="105">
        <v>4.5870178101999999</v>
      </c>
      <c r="Z26" s="105">
        <v>4.6032392134000002</v>
      </c>
      <c r="AA26" s="105">
        <v>4.6784156983000003</v>
      </c>
      <c r="AB26" s="105">
        <v>4.6741830609999999</v>
      </c>
      <c r="AC26" s="105">
        <v>4.6755989322999998</v>
      </c>
      <c r="AD26" s="105">
        <v>4.6739837575000003</v>
      </c>
      <c r="AE26" s="105">
        <v>4.6817277354</v>
      </c>
      <c r="AF26" s="105">
        <v>4.6921431073999997</v>
      </c>
      <c r="AG26" s="105">
        <v>4.6186314284999996</v>
      </c>
      <c r="AH26" s="105">
        <v>4.6351509155999997</v>
      </c>
      <c r="AI26" s="105">
        <v>4.6262885652000003</v>
      </c>
      <c r="AJ26" s="105">
        <v>4.6764661508999996</v>
      </c>
      <c r="AK26" s="105">
        <v>4.7005221866999998</v>
      </c>
      <c r="AL26" s="105">
        <v>4.7171299709000003</v>
      </c>
      <c r="AM26" s="105">
        <v>4.8453630928000004</v>
      </c>
      <c r="AN26" s="105">
        <v>4.8362641998000004</v>
      </c>
      <c r="AO26" s="105">
        <v>4.8646205471000004</v>
      </c>
      <c r="AP26" s="105">
        <v>4.8613234950999997</v>
      </c>
      <c r="AQ26" s="105">
        <v>4.8293473184</v>
      </c>
      <c r="AR26" s="105">
        <v>4.8311527961999996</v>
      </c>
      <c r="AS26" s="105">
        <v>4.7096714488</v>
      </c>
      <c r="AT26" s="105">
        <v>4.7275305021999996</v>
      </c>
      <c r="AU26" s="105">
        <v>4.7322869578000004</v>
      </c>
      <c r="AV26" s="105">
        <v>4.8048965281999996</v>
      </c>
      <c r="AW26" s="105">
        <v>4.8929301275999997</v>
      </c>
      <c r="AX26" s="105">
        <v>4.9069169861999997</v>
      </c>
      <c r="AY26" s="105">
        <v>4.9990540378999997</v>
      </c>
      <c r="AZ26" s="886">
        <v>4.9897035733999999</v>
      </c>
      <c r="BA26" s="886">
        <v>5.0188439335000004</v>
      </c>
      <c r="BB26" s="886">
        <v>4.7644557227000002</v>
      </c>
      <c r="BC26" s="886">
        <v>4.7335954500000001</v>
      </c>
      <c r="BD26" s="886">
        <v>4.7354508467</v>
      </c>
      <c r="BE26" s="886">
        <v>4.6166107119999999</v>
      </c>
      <c r="BF26" s="886">
        <v>4.8779635428999999</v>
      </c>
      <c r="BG26" s="388">
        <v>4.8828515077999999</v>
      </c>
      <c r="BH26" s="388">
        <v>4.9574686300000002</v>
      </c>
      <c r="BI26" s="388">
        <v>5.0479362338999998</v>
      </c>
      <c r="BJ26" s="388">
        <v>5.0623098093000003</v>
      </c>
      <c r="BK26" s="388">
        <v>5.1307978469000002</v>
      </c>
      <c r="BL26" s="388">
        <v>5.1211994749</v>
      </c>
      <c r="BM26" s="388">
        <v>5.1511124292000003</v>
      </c>
      <c r="BN26" s="388">
        <v>5.1476343872000001</v>
      </c>
      <c r="BO26" s="388">
        <v>5.1139028947999998</v>
      </c>
      <c r="BP26" s="388">
        <v>5.1158074835000003</v>
      </c>
      <c r="BQ26" s="388">
        <v>4.9876574804000002</v>
      </c>
      <c r="BR26" s="388">
        <v>5.0064968971999999</v>
      </c>
      <c r="BS26" s="388">
        <v>5.0115144559999996</v>
      </c>
      <c r="BT26" s="388">
        <v>5.0881098911000002</v>
      </c>
      <c r="BU26" s="388">
        <v>5.1809760494999999</v>
      </c>
      <c r="BV26" s="388">
        <v>5.1957307094000003</v>
      </c>
    </row>
    <row r="27" spans="1:74" s="425" customFormat="1" ht="11.1" customHeight="1" x14ac:dyDescent="0.2">
      <c r="A27" s="418"/>
      <c r="B27" s="416"/>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886"/>
      <c r="BA27" s="886"/>
      <c r="BB27" s="886"/>
      <c r="BC27" s="886"/>
      <c r="BD27" s="886"/>
      <c r="BE27" s="886"/>
      <c r="BF27" s="886"/>
      <c r="BG27" s="388"/>
      <c r="BH27" s="388"/>
      <c r="BI27" s="388"/>
      <c r="BJ27" s="388"/>
      <c r="BK27" s="388"/>
      <c r="BL27" s="388"/>
      <c r="BM27" s="388"/>
      <c r="BN27" s="388"/>
      <c r="BO27" s="388"/>
      <c r="BP27" s="388"/>
      <c r="BQ27" s="388"/>
      <c r="BR27" s="388"/>
      <c r="BS27" s="388"/>
      <c r="BT27" s="388"/>
      <c r="BU27" s="388"/>
      <c r="BV27" s="388"/>
    </row>
    <row r="28" spans="1:74" s="425" customFormat="1" ht="11.1" customHeight="1" x14ac:dyDescent="0.2">
      <c r="A28" s="418" t="s">
        <v>308</v>
      </c>
      <c r="B28" s="416" t="s">
        <v>962</v>
      </c>
      <c r="C28" s="105">
        <v>36.333423961000001</v>
      </c>
      <c r="D28" s="105">
        <v>36.912539860999999</v>
      </c>
      <c r="E28" s="105">
        <v>35.777360006999999</v>
      </c>
      <c r="F28" s="105">
        <v>35.357567078999999</v>
      </c>
      <c r="G28" s="105">
        <v>35.655256616999999</v>
      </c>
      <c r="H28" s="105">
        <v>35.427255475000003</v>
      </c>
      <c r="I28" s="105">
        <v>35.268314613999998</v>
      </c>
      <c r="J28" s="105">
        <v>35.073977939999999</v>
      </c>
      <c r="K28" s="105">
        <v>35.678074957</v>
      </c>
      <c r="L28" s="105">
        <v>34.910650281999999</v>
      </c>
      <c r="M28" s="105">
        <v>36.351699793000002</v>
      </c>
      <c r="N28" s="105">
        <v>37.73971847</v>
      </c>
      <c r="O28" s="105">
        <v>36.890711756000002</v>
      </c>
      <c r="P28" s="105">
        <v>38.057250846000002</v>
      </c>
      <c r="Q28" s="105">
        <v>37.584159102999998</v>
      </c>
      <c r="R28" s="105">
        <v>37.201857734999997</v>
      </c>
      <c r="S28" s="105">
        <v>36.949217243</v>
      </c>
      <c r="T28" s="105">
        <v>36.692689416</v>
      </c>
      <c r="U28" s="105">
        <v>36.457130569</v>
      </c>
      <c r="V28" s="105">
        <v>35.856629165000001</v>
      </c>
      <c r="W28" s="105">
        <v>36.772221348000002</v>
      </c>
      <c r="X28" s="105">
        <v>36.009825710999998</v>
      </c>
      <c r="Y28" s="105">
        <v>37.731539400999999</v>
      </c>
      <c r="Z28" s="105">
        <v>38.493006299999998</v>
      </c>
      <c r="AA28" s="105">
        <v>37.782815448000001</v>
      </c>
      <c r="AB28" s="105">
        <v>38.684326667999997</v>
      </c>
      <c r="AC28" s="105">
        <v>38.343617332000001</v>
      </c>
      <c r="AD28" s="105">
        <v>38.250504114999998</v>
      </c>
      <c r="AE28" s="105">
        <v>37.844647602999999</v>
      </c>
      <c r="AF28" s="105">
        <v>37.604569671</v>
      </c>
      <c r="AG28" s="105">
        <v>37.223565272000002</v>
      </c>
      <c r="AH28" s="105">
        <v>36.576142077999997</v>
      </c>
      <c r="AI28" s="105">
        <v>37.315549072000003</v>
      </c>
      <c r="AJ28" s="105">
        <v>37.068154673999999</v>
      </c>
      <c r="AK28" s="105">
        <v>38.584193554999999</v>
      </c>
      <c r="AL28" s="105">
        <v>39.124922269999999</v>
      </c>
      <c r="AM28" s="105">
        <v>38.356529512999998</v>
      </c>
      <c r="AN28" s="105">
        <v>38.980594404000001</v>
      </c>
      <c r="AO28" s="105">
        <v>38.470720505999999</v>
      </c>
      <c r="AP28" s="105">
        <v>38.662727068999999</v>
      </c>
      <c r="AQ28" s="105">
        <v>38.199577140999999</v>
      </c>
      <c r="AR28" s="105">
        <v>38.186436712999999</v>
      </c>
      <c r="AS28" s="105">
        <v>37.875287178999997</v>
      </c>
      <c r="AT28" s="105">
        <v>37.074884404000002</v>
      </c>
      <c r="AU28" s="105">
        <v>38.396803986000002</v>
      </c>
      <c r="AV28" s="105">
        <v>37.619627786000002</v>
      </c>
      <c r="AW28" s="105">
        <v>39.197022994000001</v>
      </c>
      <c r="AX28" s="105">
        <v>40.237308302999999</v>
      </c>
      <c r="AY28" s="105">
        <v>39.037774464999998</v>
      </c>
      <c r="AZ28" s="886">
        <v>39.291583508999999</v>
      </c>
      <c r="BA28" s="886">
        <v>38.170718878000002</v>
      </c>
      <c r="BB28" s="886">
        <v>36.150001879000001</v>
      </c>
      <c r="BC28" s="886">
        <v>35.718727921999999</v>
      </c>
      <c r="BD28" s="886">
        <v>36.255916094</v>
      </c>
      <c r="BE28" s="886">
        <v>36.025262159</v>
      </c>
      <c r="BF28" s="886">
        <v>36.807637049</v>
      </c>
      <c r="BG28" s="388">
        <v>37.804910130000003</v>
      </c>
      <c r="BH28" s="388">
        <v>36.804321471000002</v>
      </c>
      <c r="BI28" s="388">
        <v>38.805125554999996</v>
      </c>
      <c r="BJ28" s="388">
        <v>39.898189696999999</v>
      </c>
      <c r="BK28" s="388">
        <v>38.741056446999998</v>
      </c>
      <c r="BL28" s="388">
        <v>39.598704038000001</v>
      </c>
      <c r="BM28" s="388">
        <v>38.827308557999999</v>
      </c>
      <c r="BN28" s="388">
        <v>39.162318386999999</v>
      </c>
      <c r="BO28" s="388">
        <v>38.675480413999999</v>
      </c>
      <c r="BP28" s="388">
        <v>38.489298556999998</v>
      </c>
      <c r="BQ28" s="388">
        <v>38.156219303</v>
      </c>
      <c r="BR28" s="388">
        <v>37.621228512999998</v>
      </c>
      <c r="BS28" s="388">
        <v>38.645195098999999</v>
      </c>
      <c r="BT28" s="388">
        <v>37.636970281000004</v>
      </c>
      <c r="BU28" s="388">
        <v>39.662370525</v>
      </c>
      <c r="BV28" s="388">
        <v>40.742985877000002</v>
      </c>
    </row>
    <row r="29" spans="1:74" ht="11.1" customHeight="1" x14ac:dyDescent="0.2">
      <c r="A29" s="335" t="s">
        <v>169</v>
      </c>
      <c r="B29" s="406" t="s">
        <v>941</v>
      </c>
      <c r="C29" s="289">
        <v>15.302720865</v>
      </c>
      <c r="D29" s="289">
        <v>15.492012724</v>
      </c>
      <c r="E29" s="289">
        <v>14.829719266</v>
      </c>
      <c r="F29" s="289">
        <v>15.127987415</v>
      </c>
      <c r="G29" s="289">
        <v>15.260764574</v>
      </c>
      <c r="H29" s="289">
        <v>15.165953587000001</v>
      </c>
      <c r="I29" s="289">
        <v>15.154021526999999</v>
      </c>
      <c r="J29" s="289">
        <v>14.760077641000001</v>
      </c>
      <c r="K29" s="289">
        <v>15.621466825000001</v>
      </c>
      <c r="L29" s="289">
        <v>14.684071284</v>
      </c>
      <c r="M29" s="289">
        <v>15.462394242</v>
      </c>
      <c r="N29" s="289">
        <v>15.95424038</v>
      </c>
      <c r="O29" s="289">
        <v>15.635659455000001</v>
      </c>
      <c r="P29" s="289">
        <v>16.109900117999999</v>
      </c>
      <c r="Q29" s="289">
        <v>16.013076874999999</v>
      </c>
      <c r="R29" s="289">
        <v>16.347110477000001</v>
      </c>
      <c r="S29" s="289">
        <v>16.112441275999998</v>
      </c>
      <c r="T29" s="289">
        <v>15.931467948</v>
      </c>
      <c r="U29" s="289">
        <v>15.869482065</v>
      </c>
      <c r="V29" s="289">
        <v>15.383658114999999</v>
      </c>
      <c r="W29" s="289">
        <v>16.219844950999999</v>
      </c>
      <c r="X29" s="289">
        <v>15.270416314</v>
      </c>
      <c r="Y29" s="289">
        <v>16.230045240999999</v>
      </c>
      <c r="Z29" s="289">
        <v>16.684967132000001</v>
      </c>
      <c r="AA29" s="289">
        <v>16.016943026</v>
      </c>
      <c r="AB29" s="289">
        <v>16.502748291</v>
      </c>
      <c r="AC29" s="289">
        <v>16.403563963</v>
      </c>
      <c r="AD29" s="289">
        <v>16.745743144999999</v>
      </c>
      <c r="AE29" s="289">
        <v>16.505351416</v>
      </c>
      <c r="AF29" s="289">
        <v>16.31996496</v>
      </c>
      <c r="AG29" s="289">
        <v>16.256467520000001</v>
      </c>
      <c r="AH29" s="289">
        <v>15.758796503999999</v>
      </c>
      <c r="AI29" s="289">
        <v>16.615374184</v>
      </c>
      <c r="AJ29" s="289">
        <v>15.642793244</v>
      </c>
      <c r="AK29" s="289">
        <v>16.625823214</v>
      </c>
      <c r="AL29" s="289">
        <v>17.091838609</v>
      </c>
      <c r="AM29" s="289">
        <v>16.234051578999999</v>
      </c>
      <c r="AN29" s="289">
        <v>16.634247207000001</v>
      </c>
      <c r="AO29" s="289">
        <v>16.38326429</v>
      </c>
      <c r="AP29" s="289">
        <v>16.746566740999999</v>
      </c>
      <c r="AQ29" s="289">
        <v>16.625439496999999</v>
      </c>
      <c r="AR29" s="289">
        <v>16.645006758000001</v>
      </c>
      <c r="AS29" s="289">
        <v>16.40521266</v>
      </c>
      <c r="AT29" s="289">
        <v>15.92317645</v>
      </c>
      <c r="AU29" s="289">
        <v>16.988326541999999</v>
      </c>
      <c r="AV29" s="289">
        <v>15.85060129</v>
      </c>
      <c r="AW29" s="289">
        <v>17.002907389000001</v>
      </c>
      <c r="AX29" s="289">
        <v>17.544227596999999</v>
      </c>
      <c r="AY29" s="289">
        <v>16.537285531999999</v>
      </c>
      <c r="AZ29" s="874">
        <v>16.824002472</v>
      </c>
      <c r="BA29" s="874">
        <v>16.38485073</v>
      </c>
      <c r="BB29" s="874">
        <v>16.090056455999999</v>
      </c>
      <c r="BC29" s="874">
        <v>15.651429614</v>
      </c>
      <c r="BD29" s="874">
        <v>15.728615994</v>
      </c>
      <c r="BE29" s="874">
        <v>15.591312293</v>
      </c>
      <c r="BF29" s="874">
        <v>15.259590834000001</v>
      </c>
      <c r="BG29" s="355">
        <v>16.413997647999999</v>
      </c>
      <c r="BH29" s="355">
        <v>15.159046473</v>
      </c>
      <c r="BI29" s="355">
        <v>16.361474067</v>
      </c>
      <c r="BJ29" s="355">
        <v>17.004417886999999</v>
      </c>
      <c r="BK29" s="355">
        <v>16.220148492</v>
      </c>
      <c r="BL29" s="355">
        <v>16.513312557999999</v>
      </c>
      <c r="BM29" s="355">
        <v>16.146084919</v>
      </c>
      <c r="BN29" s="355">
        <v>16.861013007</v>
      </c>
      <c r="BO29" s="355">
        <v>16.389006008999999</v>
      </c>
      <c r="BP29" s="355">
        <v>16.461793088</v>
      </c>
      <c r="BQ29" s="355">
        <v>16.304019708999999</v>
      </c>
      <c r="BR29" s="355">
        <v>15.733757307999999</v>
      </c>
      <c r="BS29" s="355">
        <v>16.914122150000001</v>
      </c>
      <c r="BT29" s="355">
        <v>15.600277522000001</v>
      </c>
      <c r="BU29" s="355">
        <v>16.819518080999998</v>
      </c>
      <c r="BV29" s="355">
        <v>17.476919156000001</v>
      </c>
    </row>
    <row r="30" spans="1:74" ht="11.1" customHeight="1" x14ac:dyDescent="0.2">
      <c r="A30" s="335" t="s">
        <v>309</v>
      </c>
      <c r="B30" s="406" t="s">
        <v>954</v>
      </c>
      <c r="C30" s="289">
        <v>4.9393917900000002</v>
      </c>
      <c r="D30" s="289">
        <v>5.3206849032000001</v>
      </c>
      <c r="E30" s="289">
        <v>5.2921055030000002</v>
      </c>
      <c r="F30" s="289">
        <v>5.2214396152999996</v>
      </c>
      <c r="G30" s="289">
        <v>5.2981753629000004</v>
      </c>
      <c r="H30" s="289">
        <v>5.2129321480000002</v>
      </c>
      <c r="I30" s="289">
        <v>4.9436014358999998</v>
      </c>
      <c r="J30" s="289">
        <v>4.8336482235</v>
      </c>
      <c r="K30" s="289">
        <v>4.9159115466000003</v>
      </c>
      <c r="L30" s="289">
        <v>5.0455997133999997</v>
      </c>
      <c r="M30" s="289">
        <v>5.2566994541999996</v>
      </c>
      <c r="N30" s="289">
        <v>5.3163760288999997</v>
      </c>
      <c r="O30" s="289">
        <v>5.1824484086</v>
      </c>
      <c r="P30" s="289">
        <v>5.5825041182000001</v>
      </c>
      <c r="Q30" s="289">
        <v>5.5525183885000002</v>
      </c>
      <c r="R30" s="289">
        <v>5.4783751877000002</v>
      </c>
      <c r="S30" s="289">
        <v>5.5588869329000001</v>
      </c>
      <c r="T30" s="289">
        <v>5.4694490866000001</v>
      </c>
      <c r="U30" s="289">
        <v>5.1868652018999999</v>
      </c>
      <c r="V30" s="289">
        <v>5.0715014334999999</v>
      </c>
      <c r="W30" s="289">
        <v>5.1578127540000001</v>
      </c>
      <c r="X30" s="289">
        <v>5.2938825906</v>
      </c>
      <c r="Y30" s="289">
        <v>5.5153700858999999</v>
      </c>
      <c r="Z30" s="289">
        <v>5.5779832136999996</v>
      </c>
      <c r="AA30" s="289">
        <v>5.5023717209000003</v>
      </c>
      <c r="AB30" s="289">
        <v>5.8921586446000003</v>
      </c>
      <c r="AC30" s="289">
        <v>5.8709597998999996</v>
      </c>
      <c r="AD30" s="289">
        <v>5.6875228621999998</v>
      </c>
      <c r="AE30" s="289">
        <v>5.7507066934999997</v>
      </c>
      <c r="AF30" s="289">
        <v>5.6472784466999997</v>
      </c>
      <c r="AG30" s="289">
        <v>5.5645867972999996</v>
      </c>
      <c r="AH30" s="289">
        <v>5.1053567267000002</v>
      </c>
      <c r="AI30" s="289">
        <v>5.0611187102999997</v>
      </c>
      <c r="AJ30" s="289">
        <v>5.5630114584000001</v>
      </c>
      <c r="AK30" s="289">
        <v>5.8436797801000004</v>
      </c>
      <c r="AL30" s="289">
        <v>5.7107553620999996</v>
      </c>
      <c r="AM30" s="289">
        <v>5.6926710887</v>
      </c>
      <c r="AN30" s="289">
        <v>5.7278989564999998</v>
      </c>
      <c r="AO30" s="289">
        <v>5.7494273239</v>
      </c>
      <c r="AP30" s="289">
        <v>5.7085764124000002</v>
      </c>
      <c r="AQ30" s="289">
        <v>5.8975150067</v>
      </c>
      <c r="AR30" s="289">
        <v>5.6881443914999998</v>
      </c>
      <c r="AS30" s="289">
        <v>5.4502315378999997</v>
      </c>
      <c r="AT30" s="289">
        <v>5.3253475259999998</v>
      </c>
      <c r="AU30" s="289">
        <v>5.3650383963000001</v>
      </c>
      <c r="AV30" s="289">
        <v>5.6561554924999999</v>
      </c>
      <c r="AW30" s="289">
        <v>5.8889130310000004</v>
      </c>
      <c r="AX30" s="289">
        <v>5.9091848366999997</v>
      </c>
      <c r="AY30" s="289">
        <v>5.6621410132000003</v>
      </c>
      <c r="AZ30" s="874">
        <v>5.794799684</v>
      </c>
      <c r="BA30" s="874">
        <v>5.6929882773999996</v>
      </c>
      <c r="BB30" s="874">
        <v>5.4971719331999997</v>
      </c>
      <c r="BC30" s="874">
        <v>5.6713139992999997</v>
      </c>
      <c r="BD30" s="874">
        <v>5.5149101592000003</v>
      </c>
      <c r="BE30" s="874">
        <v>5.3243276824999999</v>
      </c>
      <c r="BF30" s="874">
        <v>5.4103399323000003</v>
      </c>
      <c r="BG30" s="355">
        <v>5.3954294127000004</v>
      </c>
      <c r="BH30" s="355">
        <v>5.6452265507000003</v>
      </c>
      <c r="BI30" s="355">
        <v>5.8894734474000003</v>
      </c>
      <c r="BJ30" s="355">
        <v>5.9107459082</v>
      </c>
      <c r="BK30" s="355">
        <v>5.7333464959000002</v>
      </c>
      <c r="BL30" s="355">
        <v>6.0706371034000002</v>
      </c>
      <c r="BM30" s="355">
        <v>6.0589170858000001</v>
      </c>
      <c r="BN30" s="355">
        <v>6.0459377332999997</v>
      </c>
      <c r="BO30" s="355">
        <v>6.2243483469000003</v>
      </c>
      <c r="BP30" s="355">
        <v>6.0341286608000004</v>
      </c>
      <c r="BQ30" s="355">
        <v>5.7650768140000004</v>
      </c>
      <c r="BR30" s="355">
        <v>5.6780560331999999</v>
      </c>
      <c r="BS30" s="355">
        <v>5.6624208936000002</v>
      </c>
      <c r="BT30" s="355">
        <v>5.9338716695000002</v>
      </c>
      <c r="BU30" s="355">
        <v>6.1899884529999998</v>
      </c>
      <c r="BV30" s="355">
        <v>6.1922947107999997</v>
      </c>
    </row>
    <row r="31" spans="1:74" ht="11.1" customHeight="1" x14ac:dyDescent="0.2">
      <c r="A31" s="335" t="s">
        <v>164</v>
      </c>
      <c r="B31" s="406" t="s">
        <v>939</v>
      </c>
      <c r="C31" s="329">
        <v>3.7721</v>
      </c>
      <c r="D31" s="329">
        <v>3.8104</v>
      </c>
      <c r="E31" s="329">
        <v>3.4807999999999999</v>
      </c>
      <c r="F31" s="329">
        <v>2.9712999999999998</v>
      </c>
      <c r="G31" s="329">
        <v>2.9195000000000002</v>
      </c>
      <c r="H31" s="329">
        <v>3.0844999999999998</v>
      </c>
      <c r="I31" s="329">
        <v>3.0638000000000001</v>
      </c>
      <c r="J31" s="329">
        <v>3.2804000000000002</v>
      </c>
      <c r="K31" s="329">
        <v>3.1185999999999998</v>
      </c>
      <c r="L31" s="329">
        <v>3.1934</v>
      </c>
      <c r="M31" s="329">
        <v>3.4178000000000002</v>
      </c>
      <c r="N31" s="329">
        <v>3.9666999999999999</v>
      </c>
      <c r="O31" s="329">
        <v>3.7176999999999998</v>
      </c>
      <c r="P31" s="329">
        <v>3.8748</v>
      </c>
      <c r="Q31" s="329">
        <v>3.4719000000000002</v>
      </c>
      <c r="R31" s="329">
        <v>3.1581000000000001</v>
      </c>
      <c r="S31" s="329">
        <v>2.9658000000000002</v>
      </c>
      <c r="T31" s="329">
        <v>3.0541999999999998</v>
      </c>
      <c r="U31" s="329">
        <v>3.0356000000000001</v>
      </c>
      <c r="V31" s="329">
        <v>3.0937000000000001</v>
      </c>
      <c r="W31" s="329">
        <v>3.0649999999999999</v>
      </c>
      <c r="X31" s="329">
        <v>3.0503999999999998</v>
      </c>
      <c r="Y31" s="329">
        <v>3.4032</v>
      </c>
      <c r="Z31" s="329">
        <v>3.7130999999999998</v>
      </c>
      <c r="AA31" s="329">
        <v>3.4550999999999998</v>
      </c>
      <c r="AB31" s="329">
        <v>3.5293000000000001</v>
      </c>
      <c r="AC31" s="329">
        <v>3.3645999999999998</v>
      </c>
      <c r="AD31" s="329">
        <v>3.1215000000000002</v>
      </c>
      <c r="AE31" s="329">
        <v>2.9005000000000001</v>
      </c>
      <c r="AF31" s="329">
        <v>2.9045999999999998</v>
      </c>
      <c r="AG31" s="329">
        <v>2.8862000000000001</v>
      </c>
      <c r="AH31" s="329">
        <v>2.9821</v>
      </c>
      <c r="AI31" s="329">
        <v>2.9357000000000002</v>
      </c>
      <c r="AJ31" s="329">
        <v>2.9799000000000002</v>
      </c>
      <c r="AK31" s="329">
        <v>3.3248000000000002</v>
      </c>
      <c r="AL31" s="329">
        <v>3.5819000000000001</v>
      </c>
      <c r="AM31" s="329">
        <v>3.3908999999999998</v>
      </c>
      <c r="AN31" s="329">
        <v>3.4729999999999999</v>
      </c>
      <c r="AO31" s="329">
        <v>3.2246000000000001</v>
      </c>
      <c r="AP31" s="329">
        <v>3.0790999999999999</v>
      </c>
      <c r="AQ31" s="329">
        <v>2.7431999999999999</v>
      </c>
      <c r="AR31" s="329">
        <v>2.8834</v>
      </c>
      <c r="AS31" s="329">
        <v>2.8527999999999998</v>
      </c>
      <c r="AT31" s="329">
        <v>2.9009999999999998</v>
      </c>
      <c r="AU31" s="329">
        <v>2.9624000000000001</v>
      </c>
      <c r="AV31" s="329">
        <v>2.9636</v>
      </c>
      <c r="AW31" s="329">
        <v>3.1475</v>
      </c>
      <c r="AX31" s="329">
        <v>3.5341</v>
      </c>
      <c r="AY31" s="329">
        <v>3.3849999999999998</v>
      </c>
      <c r="AZ31" s="888">
        <v>3.3683999999999998</v>
      </c>
      <c r="BA31" s="888">
        <v>3.1137000000000001</v>
      </c>
      <c r="BB31" s="888">
        <v>2.6911999999999998</v>
      </c>
      <c r="BC31" s="888">
        <v>2.5083000000000002</v>
      </c>
      <c r="BD31" s="888">
        <v>2.6178916459999999</v>
      </c>
      <c r="BE31" s="888">
        <v>2.7233649186000002</v>
      </c>
      <c r="BF31" s="888">
        <v>2.8742078742000001</v>
      </c>
      <c r="BG31" s="400">
        <v>2.8033940729000002</v>
      </c>
      <c r="BH31" s="400">
        <v>2.8277634644999998</v>
      </c>
      <c r="BI31" s="400">
        <v>3.1103234751</v>
      </c>
      <c r="BJ31" s="400">
        <v>3.4641111979999999</v>
      </c>
      <c r="BK31" s="400">
        <v>3.2816496712999998</v>
      </c>
      <c r="BL31" s="400">
        <v>3.4615884755000002</v>
      </c>
      <c r="BM31" s="400">
        <v>3.1588510332999999</v>
      </c>
      <c r="BN31" s="400">
        <v>2.8420418082999999</v>
      </c>
      <c r="BO31" s="400">
        <v>2.6379146176999999</v>
      </c>
      <c r="BP31" s="400">
        <v>2.6334712467000001</v>
      </c>
      <c r="BQ31" s="400">
        <v>2.7305867696999999</v>
      </c>
      <c r="BR31" s="400">
        <v>2.7958453905999998</v>
      </c>
      <c r="BS31" s="400">
        <v>2.7267100423000001</v>
      </c>
      <c r="BT31" s="400">
        <v>2.7505018223</v>
      </c>
      <c r="BU31" s="400">
        <v>3.0263644986</v>
      </c>
      <c r="BV31" s="400">
        <v>3.3717666237000001</v>
      </c>
    </row>
    <row r="32" spans="1:74" ht="28.35" customHeight="1" x14ac:dyDescent="0.2">
      <c r="B32" s="1042" t="s">
        <v>883</v>
      </c>
      <c r="C32" s="1043"/>
      <c r="D32" s="1043"/>
      <c r="E32" s="1043"/>
      <c r="F32" s="1043"/>
      <c r="G32" s="1043"/>
      <c r="H32" s="1043"/>
      <c r="I32" s="1043"/>
      <c r="J32" s="1043"/>
      <c r="K32" s="1043"/>
      <c r="L32" s="1043"/>
      <c r="M32" s="1043"/>
      <c r="N32" s="1043"/>
      <c r="O32" s="1043"/>
      <c r="P32" s="1043"/>
      <c r="Q32" s="1043"/>
    </row>
    <row r="33" spans="2:17" ht="34.5" customHeight="1" x14ac:dyDescent="0.2">
      <c r="B33" s="1043" t="s">
        <v>884</v>
      </c>
      <c r="C33" s="1043"/>
      <c r="D33" s="1043"/>
      <c r="E33" s="1043"/>
      <c r="F33" s="1043"/>
      <c r="G33" s="1043"/>
      <c r="H33" s="1043"/>
      <c r="I33" s="1043"/>
      <c r="J33" s="1043"/>
      <c r="K33" s="1043"/>
      <c r="L33" s="1043"/>
      <c r="M33" s="1043"/>
      <c r="N33" s="1043"/>
      <c r="O33" s="1043"/>
      <c r="P33" s="1043"/>
      <c r="Q33" s="1043"/>
    </row>
    <row r="34" spans="2:17" ht="12" customHeight="1" x14ac:dyDescent="0.2">
      <c r="B34" s="773" t="s">
        <v>808</v>
      </c>
      <c r="C34" s="788"/>
      <c r="D34" s="788"/>
      <c r="E34" s="788"/>
      <c r="F34" s="788"/>
      <c r="G34" s="788"/>
      <c r="H34" s="788"/>
      <c r="I34" s="788"/>
      <c r="J34" s="788"/>
      <c r="K34" s="788"/>
      <c r="L34" s="788"/>
      <c r="M34" s="788"/>
      <c r="N34" s="788"/>
      <c r="O34" s="788"/>
      <c r="P34" s="788"/>
      <c r="Q34" s="788"/>
    </row>
    <row r="35" spans="2:17" ht="12" customHeight="1" x14ac:dyDescent="0.25">
      <c r="B35" s="971" t="str">
        <f>Dates!$G$2</f>
        <v>EIA completed modeling and analysis for this report on Thursday, September 3, 2026.</v>
      </c>
      <c r="C35" s="972"/>
      <c r="D35" s="972"/>
      <c r="E35" s="972"/>
      <c r="F35" s="972"/>
      <c r="G35" s="972"/>
      <c r="H35" s="972"/>
      <c r="I35" s="972"/>
      <c r="J35" s="972"/>
      <c r="K35" s="972"/>
      <c r="L35" s="972"/>
      <c r="M35" s="972"/>
      <c r="N35" s="972"/>
      <c r="O35" s="972"/>
      <c r="P35" s="972"/>
      <c r="Q35" s="972"/>
    </row>
    <row r="36" spans="2:17" ht="12" customHeight="1" x14ac:dyDescent="0.25">
      <c r="B36" s="1029" t="s">
        <v>481</v>
      </c>
      <c r="C36" s="1030"/>
      <c r="D36" s="1030"/>
      <c r="E36" s="1030"/>
      <c r="F36" s="1030"/>
      <c r="G36" s="1030"/>
      <c r="H36" s="1030"/>
      <c r="I36" s="1030"/>
      <c r="J36" s="1030"/>
      <c r="K36" s="1030"/>
      <c r="L36" s="1030"/>
      <c r="M36" s="1030"/>
      <c r="N36" s="1030"/>
      <c r="O36" s="1030"/>
      <c r="P36" s="1030"/>
      <c r="Q36" s="1030"/>
    </row>
    <row r="37" spans="2:17" ht="12" customHeight="1" x14ac:dyDescent="0.25">
      <c r="B37" s="1007" t="s">
        <v>1402</v>
      </c>
      <c r="C37" s="974"/>
      <c r="D37" s="974"/>
      <c r="E37" s="974"/>
      <c r="F37" s="974"/>
      <c r="G37" s="974"/>
      <c r="H37" s="974"/>
      <c r="I37" s="974"/>
      <c r="J37" s="974"/>
      <c r="K37" s="974"/>
      <c r="L37" s="974"/>
      <c r="M37" s="974"/>
      <c r="N37" s="974"/>
      <c r="O37" s="974"/>
      <c r="P37" s="974"/>
      <c r="Q37" s="974"/>
    </row>
    <row r="38" spans="2:17" ht="12" customHeight="1" x14ac:dyDescent="0.25">
      <c r="B38" s="1002" t="s">
        <v>489</v>
      </c>
      <c r="C38" s="1021"/>
      <c r="D38" s="1021"/>
      <c r="E38" s="1021"/>
      <c r="F38" s="1021"/>
      <c r="G38" s="1021"/>
      <c r="H38" s="1021"/>
      <c r="I38" s="1021"/>
      <c r="J38" s="1021"/>
      <c r="K38" s="1021"/>
      <c r="L38" s="1021"/>
      <c r="M38" s="1021"/>
      <c r="N38" s="1021"/>
      <c r="O38" s="1021"/>
      <c r="P38" s="1021"/>
      <c r="Q38" s="1021"/>
    </row>
    <row r="39" spans="2:17" ht="12" customHeight="1" x14ac:dyDescent="0.25">
      <c r="B39" s="790" t="s">
        <v>821</v>
      </c>
      <c r="C39" s="791"/>
      <c r="D39" s="791"/>
      <c r="E39" s="791"/>
      <c r="F39" s="791"/>
      <c r="G39" s="791"/>
      <c r="H39" s="791"/>
      <c r="I39" s="791"/>
      <c r="J39" s="791"/>
      <c r="K39" s="791"/>
      <c r="L39" s="791"/>
      <c r="M39" s="791"/>
      <c r="N39" s="791"/>
      <c r="O39" s="791"/>
      <c r="P39" s="791"/>
      <c r="Q39" s="789"/>
    </row>
    <row r="40" spans="2:17" ht="13.2" x14ac:dyDescent="0.25">
      <c r="B40" s="1040" t="s">
        <v>822</v>
      </c>
      <c r="C40" s="1041"/>
      <c r="D40" s="1041"/>
      <c r="E40" s="1041"/>
      <c r="F40" s="1041"/>
      <c r="G40" s="1041"/>
      <c r="H40" s="1041"/>
      <c r="I40" s="1041"/>
      <c r="J40" s="1041"/>
      <c r="K40" s="1041"/>
      <c r="L40" s="1041"/>
      <c r="M40" s="1041"/>
      <c r="N40" s="1041"/>
      <c r="O40" s="1041"/>
      <c r="P40" s="1041"/>
      <c r="Q40" s="1041"/>
    </row>
    <row r="41" spans="2:17" ht="13.2" x14ac:dyDescent="0.25">
      <c r="B41" s="1009" t="s">
        <v>823</v>
      </c>
      <c r="C41" s="1041"/>
      <c r="D41" s="1041"/>
      <c r="E41" s="1041"/>
      <c r="F41" s="1041"/>
      <c r="G41" s="1041"/>
      <c r="H41" s="1041"/>
      <c r="I41" s="1041"/>
      <c r="J41" s="1041"/>
      <c r="K41" s="1041"/>
      <c r="L41" s="1041"/>
      <c r="M41" s="1041"/>
      <c r="N41" s="1041"/>
      <c r="O41" s="1041"/>
      <c r="P41" s="1041"/>
      <c r="Q41" s="1041"/>
    </row>
  </sheetData>
  <mergeCells count="16">
    <mergeCell ref="AA3:AL3"/>
    <mergeCell ref="AM3:AX3"/>
    <mergeCell ref="AY3:BJ3"/>
    <mergeCell ref="BK3:BV3"/>
    <mergeCell ref="B37:Q37"/>
    <mergeCell ref="B1:Q1"/>
    <mergeCell ref="B2:Q2"/>
    <mergeCell ref="B38:Q38"/>
    <mergeCell ref="B40:Q40"/>
    <mergeCell ref="B41:Q41"/>
    <mergeCell ref="C3:N3"/>
    <mergeCell ref="O3:Z3"/>
    <mergeCell ref="B32:Q32"/>
    <mergeCell ref="B33:Q33"/>
    <mergeCell ref="B35:Q35"/>
    <mergeCell ref="B36:Q36"/>
  </mergeCells>
  <pageMargins left="0.25" right="0.25" top="0.25" bottom="0.25" header="0.5" footer="0.5"/>
  <pageSetup scale="1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Dates</vt:lpstr>
      <vt:lpstr>Contents</vt:lpstr>
      <vt:lpstr>1tab</vt:lpstr>
      <vt:lpstr>2tab</vt:lpstr>
      <vt:lpstr>3atab</vt:lpstr>
      <vt:lpstr>3btab</vt:lpstr>
      <vt:lpstr>3ctab</vt:lpstr>
      <vt:lpstr>3dtab</vt:lpstr>
      <vt:lpstr>3etab</vt:lpstr>
      <vt:lpstr>4atab</vt:lpstr>
      <vt:lpstr>4btab</vt:lpstr>
      <vt:lpstr>4ctab</vt:lpstr>
      <vt:lpstr>4dtab</vt:lpstr>
      <vt:lpstr>5atab</vt:lpstr>
      <vt:lpstr>5btab</vt:lpstr>
      <vt:lpstr>6tab</vt:lpstr>
      <vt:lpstr>7atab</vt:lpstr>
      <vt:lpstr>7btab</vt:lpstr>
      <vt:lpstr>7ctab</vt:lpstr>
      <vt:lpstr>7d(1)tab</vt:lpstr>
      <vt:lpstr>7d(2)tab</vt:lpstr>
      <vt:lpstr>7etab</vt:lpstr>
      <vt:lpstr>8tab</vt:lpstr>
      <vt:lpstr>9atab</vt:lpstr>
      <vt:lpstr>9btab</vt:lpstr>
      <vt:lpstr>9ctab</vt:lpstr>
      <vt:lpstr>10atab</vt:lpstr>
      <vt:lpstr>10btab</vt:lpstr>
      <vt:lpstr>'10atab'!Print_Area</vt:lpstr>
      <vt:lpstr>'10btab'!Print_Area</vt:lpstr>
      <vt:lpstr>'1tab'!Print_Area</vt:lpstr>
      <vt:lpstr>'2tab'!Print_Area</vt:lpstr>
      <vt:lpstr>'3atab'!Print_Area</vt:lpstr>
      <vt:lpstr>'3btab'!Print_Area</vt:lpstr>
      <vt:lpstr>'3ctab'!Print_Area</vt:lpstr>
      <vt:lpstr>'3dtab'!Print_Area</vt:lpstr>
      <vt:lpstr>'3etab'!Print_Area</vt:lpstr>
      <vt:lpstr>'4atab'!Print_Area</vt:lpstr>
      <vt:lpstr>'4btab'!Print_Area</vt:lpstr>
      <vt:lpstr>'4ctab'!Print_Area</vt:lpstr>
      <vt:lpstr>'4dtab'!Print_Area</vt:lpstr>
      <vt:lpstr>'5atab'!Print_Area</vt:lpstr>
      <vt:lpstr>'5btab'!Print_Area</vt:lpstr>
      <vt:lpstr>'6tab'!Print_Area</vt:lpstr>
      <vt:lpstr>'7atab'!Print_Area</vt:lpstr>
      <vt:lpstr>'7btab'!Print_Area</vt:lpstr>
      <vt:lpstr>'7ctab'!Print_Area</vt:lpstr>
      <vt:lpstr>'7d(1)tab'!Print_Area</vt:lpstr>
      <vt:lpstr>'7d(2)tab'!Print_Area</vt:lpstr>
      <vt:lpstr>'7etab'!Print_Area</vt:lpstr>
      <vt:lpstr>'8tab'!Print_Area</vt:lpstr>
      <vt:lpstr>'9atab'!Print_Area</vt:lpstr>
      <vt:lpstr>'9btab'!Print_Area</vt:lpstr>
      <vt:lpstr>'9ctab'!Print_Area</vt:lpstr>
      <vt:lpstr>Contents!Print_Area</vt:lpstr>
    </vt:vector>
  </TitlesOfParts>
  <Company>DOE/EIA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Hess, Timothy</dc:creator>
  <cp:lastModifiedBy>Kaze, Ornella</cp:lastModifiedBy>
  <cp:lastPrinted>2023-03-01T21:02:34Z</cp:lastPrinted>
  <dcterms:created xsi:type="dcterms:W3CDTF">2006-10-10T12:45:59Z</dcterms:created>
  <dcterms:modified xsi:type="dcterms:W3CDTF">2026-09-03T20:00:09Z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{4A4165F2-3EA0-4F3F-8873-8BA0E2B8BCA9}</vt:lpwstr>
  </property>
</Properties>
</file>